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https://amcollab.mwhtools.com/sites/P2426/WEBSITES/SSWP/STUDIES/Study-17-Fish-Entrainment-Risk-Assessment/Associated Data Files/"/>
    </mc:Choice>
  </mc:AlternateContent>
  <xr:revisionPtr revIDLastSave="0" documentId="13_ncr:1_{57C819FE-5607-4E95-9D05-FC7F08E5FE31}" xr6:coauthVersionLast="37" xr6:coauthVersionMax="37" xr10:uidLastSave="{00000000-0000-0000-0000-000000000000}"/>
  <bookViews>
    <workbookView xWindow="480" yWindow="75" windowWidth="27795" windowHeight="12075" tabRatio="755" activeTab="2" xr2:uid="{00000000-000D-0000-FFFF-FFFF00000000}"/>
  </bookViews>
  <sheets>
    <sheet name="Calculation summary" sheetId="3" r:id="rId1"/>
    <sheet name="Angeles Intake" sheetId="1" r:id="rId2"/>
    <sheet name="Angeles Tunnel Velocity" sheetId="6" r:id="rId3"/>
    <sheet name="Angeles Daily Ops" sheetId="4" r:id="rId4"/>
    <sheet name="Low Level Out" sheetId="2" r:id="rId5"/>
    <sheet name="Low Level Outlet Velocity" sheetId="7" r:id="rId6"/>
    <sheet name="Low Level Outlet Daily Ops" sheetId="5" r:id="rId7"/>
    <sheet name="LLO vel. dissip. model compare" sheetId="8" r:id="rId8"/>
  </sheets>
  <externalReferences>
    <externalReference r:id="rId9"/>
  </externalReferenc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1" l="1"/>
  <c r="B11" i="8" l="1"/>
  <c r="B12" i="8" s="1"/>
  <c r="B85" i="2"/>
  <c r="C81" i="2"/>
  <c r="C74" i="2"/>
  <c r="C75" i="2" s="1"/>
  <c r="B28" i="2"/>
  <c r="B31" i="2"/>
  <c r="B13" i="8" l="1"/>
  <c r="B5" i="2"/>
  <c r="B14" i="8" l="1"/>
  <c r="B15" i="8" l="1"/>
  <c r="C73" i="2"/>
  <c r="C76" i="2" s="1"/>
  <c r="C62" i="2"/>
  <c r="C56" i="2"/>
  <c r="F45" i="2"/>
  <c r="C51" i="2"/>
  <c r="B16" i="2"/>
  <c r="B22" i="2"/>
  <c r="B11" i="2"/>
  <c r="B6" i="2"/>
  <c r="B17" i="1"/>
  <c r="B12" i="1"/>
  <c r="B14" i="1" s="1"/>
  <c r="B13" i="2" l="1"/>
  <c r="B17" i="2"/>
  <c r="B23" i="2" s="1"/>
  <c r="B24" i="2" s="1"/>
  <c r="B19" i="1"/>
  <c r="B16" i="8"/>
  <c r="B22" i="1"/>
  <c r="B27" i="1" s="1"/>
  <c r="F46" i="2"/>
  <c r="E108" i="2"/>
  <c r="B19" i="2" l="1"/>
  <c r="B27" i="2" s="1"/>
  <c r="B29" i="2" s="1"/>
  <c r="B32" i="2" s="1"/>
  <c r="B33" i="2" s="1"/>
  <c r="B20" i="1"/>
  <c r="B23" i="1" s="1"/>
  <c r="B24" i="1" s="1"/>
  <c r="B28" i="1" s="1"/>
  <c r="B34" i="1" s="1"/>
  <c r="C57" i="2"/>
  <c r="C59" i="2" s="1"/>
  <c r="C82" i="2"/>
  <c r="C83" i="2" s="1"/>
  <c r="C84" i="2" s="1"/>
  <c r="B17" i="8"/>
  <c r="C68" i="2"/>
  <c r="C52" i="2"/>
  <c r="C54" i="2" s="1"/>
  <c r="C63" i="2"/>
  <c r="C65" i="2" s="1"/>
  <c r="F47" i="2"/>
  <c r="C67" i="2" l="1"/>
  <c r="C69" i="2" s="1"/>
  <c r="B18" i="8"/>
  <c r="G52" i="1"/>
  <c r="F52" i="1"/>
  <c r="E52" i="1"/>
  <c r="D52" i="1"/>
  <c r="C52" i="1"/>
  <c r="B103" i="2"/>
  <c r="E110" i="2"/>
  <c r="C110" i="2"/>
  <c r="H110" i="2"/>
  <c r="G110" i="2"/>
  <c r="F110" i="2"/>
  <c r="D110" i="2"/>
  <c r="B104" i="2"/>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C71" i="2" l="1"/>
  <c r="C78" i="2" s="1"/>
  <c r="C79" i="2" s="1"/>
  <c r="B19" i="8"/>
  <c r="C99" i="2"/>
  <c r="C100" i="2"/>
  <c r="C102" i="2"/>
  <c r="C101" i="2"/>
  <c r="C46" i="1"/>
  <c r="B46" i="1"/>
  <c r="C86" i="2" l="1"/>
  <c r="C85" i="2"/>
  <c r="B20" i="8"/>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B89" i="2" l="1"/>
  <c r="B92" i="2" s="1"/>
  <c r="B21" i="8"/>
  <c r="C45" i="1"/>
  <c r="C44" i="1"/>
  <c r="C42" i="1"/>
  <c r="D42" i="1" s="1"/>
  <c r="C43" i="1"/>
  <c r="B3" i="4"/>
  <c r="B9649" i="4"/>
  <c r="B9648" i="4"/>
  <c r="B9647" i="4"/>
  <c r="B9646" i="4"/>
  <c r="B9645" i="4"/>
  <c r="B9644" i="4"/>
  <c r="B9643" i="4"/>
  <c r="B9642" i="4"/>
  <c r="B9641" i="4"/>
  <c r="B9640" i="4"/>
  <c r="B9639" i="4"/>
  <c r="B9638" i="4"/>
  <c r="B9637" i="4"/>
  <c r="B9636" i="4"/>
  <c r="B9635" i="4"/>
  <c r="B9634" i="4"/>
  <c r="B9633" i="4"/>
  <c r="B9632" i="4"/>
  <c r="B9631" i="4"/>
  <c r="B9630" i="4"/>
  <c r="B9629" i="4"/>
  <c r="B9628" i="4"/>
  <c r="B9627" i="4"/>
  <c r="B9626" i="4"/>
  <c r="B9625" i="4"/>
  <c r="B9624" i="4"/>
  <c r="B9623" i="4"/>
  <c r="B9622" i="4"/>
  <c r="B9621" i="4"/>
  <c r="B9620" i="4"/>
  <c r="B9619" i="4"/>
  <c r="B9618" i="4"/>
  <c r="B9617" i="4"/>
  <c r="B9616" i="4"/>
  <c r="B9615" i="4"/>
  <c r="B9614" i="4"/>
  <c r="B9613" i="4"/>
  <c r="B9612" i="4"/>
  <c r="B9611" i="4"/>
  <c r="B9610" i="4"/>
  <c r="B9609" i="4"/>
  <c r="B9608" i="4"/>
  <c r="B9607" i="4"/>
  <c r="B9606" i="4"/>
  <c r="B9605" i="4"/>
  <c r="B9604" i="4"/>
  <c r="B9603" i="4"/>
  <c r="B9602" i="4"/>
  <c r="B9601" i="4"/>
  <c r="B9600" i="4"/>
  <c r="B9599" i="4"/>
  <c r="B9598" i="4"/>
  <c r="B9597" i="4"/>
  <c r="B9596" i="4"/>
  <c r="B9595" i="4"/>
  <c r="B9594" i="4"/>
  <c r="B9593" i="4"/>
  <c r="B9592" i="4"/>
  <c r="B9591" i="4"/>
  <c r="B9590" i="4"/>
  <c r="B9589" i="4"/>
  <c r="B9588" i="4"/>
  <c r="B9587" i="4"/>
  <c r="B9586" i="4"/>
  <c r="B9585" i="4"/>
  <c r="B9584" i="4"/>
  <c r="B9583" i="4"/>
  <c r="B9582" i="4"/>
  <c r="B9581" i="4"/>
  <c r="B9580" i="4"/>
  <c r="B9579" i="4"/>
  <c r="B9578" i="4"/>
  <c r="B9577" i="4"/>
  <c r="B9576" i="4"/>
  <c r="B9575" i="4"/>
  <c r="B9574" i="4"/>
  <c r="B9573" i="4"/>
  <c r="B9572" i="4"/>
  <c r="B9571" i="4"/>
  <c r="B9570" i="4"/>
  <c r="B9569" i="4"/>
  <c r="B9568" i="4"/>
  <c r="B9567" i="4"/>
  <c r="B9566" i="4"/>
  <c r="B9565" i="4"/>
  <c r="B9564" i="4"/>
  <c r="B9563" i="4"/>
  <c r="B9562" i="4"/>
  <c r="B9561" i="4"/>
  <c r="B9560" i="4"/>
  <c r="B9559" i="4"/>
  <c r="B9558" i="4"/>
  <c r="B9557" i="4"/>
  <c r="B9556" i="4"/>
  <c r="B9555" i="4"/>
  <c r="B9554" i="4"/>
  <c r="B9553" i="4"/>
  <c r="B9552" i="4"/>
  <c r="B9551" i="4"/>
  <c r="B9550" i="4"/>
  <c r="B9549" i="4"/>
  <c r="B9548" i="4"/>
  <c r="B9547" i="4"/>
  <c r="B9546" i="4"/>
  <c r="B9545" i="4"/>
  <c r="B9544" i="4"/>
  <c r="B9543" i="4"/>
  <c r="B9542" i="4"/>
  <c r="B9541" i="4"/>
  <c r="B9540" i="4"/>
  <c r="B9539" i="4"/>
  <c r="B9538" i="4"/>
  <c r="B9537" i="4"/>
  <c r="B9536" i="4"/>
  <c r="B9535" i="4"/>
  <c r="B9534" i="4"/>
  <c r="B9533" i="4"/>
  <c r="B9532" i="4"/>
  <c r="B9531" i="4"/>
  <c r="B9530" i="4"/>
  <c r="B9529" i="4"/>
  <c r="B9528" i="4"/>
  <c r="B9527" i="4"/>
  <c r="B9526" i="4"/>
  <c r="B9525" i="4"/>
  <c r="B9524" i="4"/>
  <c r="B9523" i="4"/>
  <c r="B9522" i="4"/>
  <c r="B9521" i="4"/>
  <c r="B9520" i="4"/>
  <c r="B9519" i="4"/>
  <c r="B9518" i="4"/>
  <c r="B9517" i="4"/>
  <c r="B9516" i="4"/>
  <c r="B9515" i="4"/>
  <c r="B9514" i="4"/>
  <c r="B9513" i="4"/>
  <c r="B9512" i="4"/>
  <c r="B9511" i="4"/>
  <c r="B9510" i="4"/>
  <c r="B9509" i="4"/>
  <c r="B9508" i="4"/>
  <c r="B9507" i="4"/>
  <c r="B9506" i="4"/>
  <c r="B9505" i="4"/>
  <c r="B9504" i="4"/>
  <c r="B9503" i="4"/>
  <c r="B9502" i="4"/>
  <c r="B9501" i="4"/>
  <c r="B9500" i="4"/>
  <c r="B9499" i="4"/>
  <c r="B9498" i="4"/>
  <c r="B9497" i="4"/>
  <c r="B9496" i="4"/>
  <c r="B9495" i="4"/>
  <c r="B9494" i="4"/>
  <c r="B9493" i="4"/>
  <c r="B9492" i="4"/>
  <c r="B9491" i="4"/>
  <c r="B9490" i="4"/>
  <c r="B9489" i="4"/>
  <c r="B9488" i="4"/>
  <c r="B9487" i="4"/>
  <c r="B9486" i="4"/>
  <c r="B9485" i="4"/>
  <c r="B9484" i="4"/>
  <c r="B9483" i="4"/>
  <c r="B9482" i="4"/>
  <c r="B9481" i="4"/>
  <c r="B9480" i="4"/>
  <c r="B9479" i="4"/>
  <c r="B9478" i="4"/>
  <c r="B9477" i="4"/>
  <c r="B9476" i="4"/>
  <c r="B9475" i="4"/>
  <c r="B9474" i="4"/>
  <c r="B9473" i="4"/>
  <c r="B9472" i="4"/>
  <c r="B9471" i="4"/>
  <c r="B9470" i="4"/>
  <c r="B9469" i="4"/>
  <c r="B9468" i="4"/>
  <c r="B9467" i="4"/>
  <c r="B9466" i="4"/>
  <c r="B9465" i="4"/>
  <c r="B9464" i="4"/>
  <c r="B9463" i="4"/>
  <c r="B9462" i="4"/>
  <c r="B9461" i="4"/>
  <c r="B9460" i="4"/>
  <c r="B9459" i="4"/>
  <c r="B9458" i="4"/>
  <c r="B9457" i="4"/>
  <c r="B9456" i="4"/>
  <c r="B9455" i="4"/>
  <c r="B9454" i="4"/>
  <c r="B9453" i="4"/>
  <c r="B9452" i="4"/>
  <c r="B9451" i="4"/>
  <c r="B9450" i="4"/>
  <c r="B9449" i="4"/>
  <c r="B9448" i="4"/>
  <c r="B9447" i="4"/>
  <c r="B9446" i="4"/>
  <c r="B9445" i="4"/>
  <c r="B9444" i="4"/>
  <c r="B9443" i="4"/>
  <c r="B9442" i="4"/>
  <c r="B9441" i="4"/>
  <c r="B9440" i="4"/>
  <c r="B9439" i="4"/>
  <c r="B9438" i="4"/>
  <c r="B9437" i="4"/>
  <c r="B9436" i="4"/>
  <c r="B9435" i="4"/>
  <c r="B9434" i="4"/>
  <c r="B9433" i="4"/>
  <c r="B9432" i="4"/>
  <c r="B9431" i="4"/>
  <c r="B9430" i="4"/>
  <c r="B9429" i="4"/>
  <c r="B9428" i="4"/>
  <c r="B9427" i="4"/>
  <c r="B9426" i="4"/>
  <c r="B9425" i="4"/>
  <c r="B9424" i="4"/>
  <c r="B9423" i="4"/>
  <c r="B9422" i="4"/>
  <c r="B9421" i="4"/>
  <c r="B9420" i="4"/>
  <c r="B9419" i="4"/>
  <c r="B9418" i="4"/>
  <c r="B9417" i="4"/>
  <c r="B9416" i="4"/>
  <c r="B9415" i="4"/>
  <c r="B9414" i="4"/>
  <c r="B9413" i="4"/>
  <c r="B9412" i="4"/>
  <c r="B9411" i="4"/>
  <c r="B9410" i="4"/>
  <c r="B9409" i="4"/>
  <c r="B9408" i="4"/>
  <c r="B9407" i="4"/>
  <c r="B9406" i="4"/>
  <c r="B9405" i="4"/>
  <c r="B9404" i="4"/>
  <c r="B9403" i="4"/>
  <c r="B9402" i="4"/>
  <c r="B9401" i="4"/>
  <c r="B9400" i="4"/>
  <c r="B9399" i="4"/>
  <c r="B9398" i="4"/>
  <c r="B9397" i="4"/>
  <c r="B9396" i="4"/>
  <c r="B9395" i="4"/>
  <c r="B9394" i="4"/>
  <c r="B9393" i="4"/>
  <c r="B9392" i="4"/>
  <c r="B9391" i="4"/>
  <c r="B9390" i="4"/>
  <c r="B9389" i="4"/>
  <c r="B9388" i="4"/>
  <c r="B9387" i="4"/>
  <c r="B9386" i="4"/>
  <c r="B9385" i="4"/>
  <c r="B9384" i="4"/>
  <c r="B9383" i="4"/>
  <c r="B9382" i="4"/>
  <c r="B9381" i="4"/>
  <c r="B9380" i="4"/>
  <c r="B9379" i="4"/>
  <c r="B9378" i="4"/>
  <c r="B9377" i="4"/>
  <c r="B9376" i="4"/>
  <c r="B9375" i="4"/>
  <c r="B9374" i="4"/>
  <c r="B9373" i="4"/>
  <c r="B9372" i="4"/>
  <c r="B9371" i="4"/>
  <c r="B9370" i="4"/>
  <c r="B9369" i="4"/>
  <c r="B9368" i="4"/>
  <c r="B9367" i="4"/>
  <c r="B9366" i="4"/>
  <c r="B9365" i="4"/>
  <c r="B9364" i="4"/>
  <c r="B9363" i="4"/>
  <c r="B9362" i="4"/>
  <c r="B9361" i="4"/>
  <c r="B9360" i="4"/>
  <c r="B9359" i="4"/>
  <c r="B9358" i="4"/>
  <c r="B9357" i="4"/>
  <c r="B9356" i="4"/>
  <c r="B9355" i="4"/>
  <c r="B9354" i="4"/>
  <c r="B9353" i="4"/>
  <c r="B9352" i="4"/>
  <c r="B9351" i="4"/>
  <c r="B9350" i="4"/>
  <c r="B9349" i="4"/>
  <c r="B9348" i="4"/>
  <c r="B9347" i="4"/>
  <c r="B9346" i="4"/>
  <c r="B9345" i="4"/>
  <c r="B9344" i="4"/>
  <c r="B9343" i="4"/>
  <c r="B9342" i="4"/>
  <c r="B9341" i="4"/>
  <c r="B9340" i="4"/>
  <c r="B9339" i="4"/>
  <c r="B9338" i="4"/>
  <c r="B9337" i="4"/>
  <c r="B9336" i="4"/>
  <c r="B9335" i="4"/>
  <c r="B9334" i="4"/>
  <c r="B9333" i="4"/>
  <c r="B9332" i="4"/>
  <c r="B9331" i="4"/>
  <c r="B9330" i="4"/>
  <c r="B9329" i="4"/>
  <c r="B9328" i="4"/>
  <c r="B9327" i="4"/>
  <c r="B9326" i="4"/>
  <c r="B9325" i="4"/>
  <c r="B9324" i="4"/>
  <c r="B9323" i="4"/>
  <c r="B9322" i="4"/>
  <c r="B9321" i="4"/>
  <c r="B9320" i="4"/>
  <c r="B9319" i="4"/>
  <c r="B9318" i="4"/>
  <c r="B9317" i="4"/>
  <c r="B9316" i="4"/>
  <c r="B9315" i="4"/>
  <c r="B9314" i="4"/>
  <c r="B9313" i="4"/>
  <c r="B9312" i="4"/>
  <c r="B9311" i="4"/>
  <c r="B9310" i="4"/>
  <c r="B9309" i="4"/>
  <c r="B9308" i="4"/>
  <c r="B9307" i="4"/>
  <c r="B9306" i="4"/>
  <c r="B9305" i="4"/>
  <c r="B9304" i="4"/>
  <c r="B9303" i="4"/>
  <c r="B9302" i="4"/>
  <c r="B9301" i="4"/>
  <c r="B9300" i="4"/>
  <c r="B9299" i="4"/>
  <c r="B9298" i="4"/>
  <c r="B9297" i="4"/>
  <c r="B9296" i="4"/>
  <c r="B9295" i="4"/>
  <c r="B9294" i="4"/>
  <c r="B9293" i="4"/>
  <c r="B9292" i="4"/>
  <c r="B9291" i="4"/>
  <c r="B9290" i="4"/>
  <c r="B9289" i="4"/>
  <c r="B9288" i="4"/>
  <c r="B9287" i="4"/>
  <c r="B9286" i="4"/>
  <c r="B9285" i="4"/>
  <c r="B9284" i="4"/>
  <c r="B9283" i="4"/>
  <c r="B9282" i="4"/>
  <c r="B9281" i="4"/>
  <c r="B9280" i="4"/>
  <c r="B9279" i="4"/>
  <c r="B9278" i="4"/>
  <c r="B9277" i="4"/>
  <c r="B9276" i="4"/>
  <c r="B9275" i="4"/>
  <c r="B9274" i="4"/>
  <c r="B9273" i="4"/>
  <c r="B9272" i="4"/>
  <c r="B9271" i="4"/>
  <c r="B9270" i="4"/>
  <c r="B9269" i="4"/>
  <c r="B9268" i="4"/>
  <c r="B9267" i="4"/>
  <c r="B9266" i="4"/>
  <c r="B9265" i="4"/>
  <c r="B9264" i="4"/>
  <c r="B9263" i="4"/>
  <c r="B9262" i="4"/>
  <c r="B9261" i="4"/>
  <c r="B9260" i="4"/>
  <c r="B9259" i="4"/>
  <c r="B9258" i="4"/>
  <c r="B9257" i="4"/>
  <c r="B9256" i="4"/>
  <c r="B9255" i="4"/>
  <c r="B9254" i="4"/>
  <c r="B9253" i="4"/>
  <c r="B9252" i="4"/>
  <c r="B9251" i="4"/>
  <c r="B9250" i="4"/>
  <c r="B9249" i="4"/>
  <c r="B9248" i="4"/>
  <c r="B9247" i="4"/>
  <c r="B9246" i="4"/>
  <c r="B9245" i="4"/>
  <c r="B9244" i="4"/>
  <c r="B9243" i="4"/>
  <c r="B9242" i="4"/>
  <c r="B9241" i="4"/>
  <c r="B9240" i="4"/>
  <c r="B9239" i="4"/>
  <c r="B9238" i="4"/>
  <c r="B9237" i="4"/>
  <c r="B9236" i="4"/>
  <c r="B9235" i="4"/>
  <c r="B9234" i="4"/>
  <c r="B9233" i="4"/>
  <c r="B9232" i="4"/>
  <c r="B9231" i="4"/>
  <c r="B9230" i="4"/>
  <c r="B9229" i="4"/>
  <c r="B9228" i="4"/>
  <c r="B9227" i="4"/>
  <c r="B9226" i="4"/>
  <c r="B9225" i="4"/>
  <c r="B9224" i="4"/>
  <c r="B9223" i="4"/>
  <c r="B9222" i="4"/>
  <c r="B9221" i="4"/>
  <c r="B9220" i="4"/>
  <c r="B9219" i="4"/>
  <c r="B9218" i="4"/>
  <c r="B9217" i="4"/>
  <c r="B9216" i="4"/>
  <c r="B9215" i="4"/>
  <c r="B9214" i="4"/>
  <c r="B9213" i="4"/>
  <c r="B9212" i="4"/>
  <c r="B9211" i="4"/>
  <c r="B9210" i="4"/>
  <c r="B9209" i="4"/>
  <c r="B9208" i="4"/>
  <c r="B9207" i="4"/>
  <c r="B9206" i="4"/>
  <c r="B9205" i="4"/>
  <c r="B9204" i="4"/>
  <c r="B9203" i="4"/>
  <c r="B9202" i="4"/>
  <c r="B9201" i="4"/>
  <c r="B9200" i="4"/>
  <c r="B9199" i="4"/>
  <c r="B9198" i="4"/>
  <c r="B9197" i="4"/>
  <c r="B9196" i="4"/>
  <c r="B9195" i="4"/>
  <c r="B9194" i="4"/>
  <c r="B9193" i="4"/>
  <c r="B9192" i="4"/>
  <c r="B9191" i="4"/>
  <c r="B9190" i="4"/>
  <c r="B9189" i="4"/>
  <c r="B9188" i="4"/>
  <c r="B9187" i="4"/>
  <c r="B9186" i="4"/>
  <c r="B9185" i="4"/>
  <c r="B9184" i="4"/>
  <c r="B9183" i="4"/>
  <c r="B9182" i="4"/>
  <c r="B9181" i="4"/>
  <c r="B9180" i="4"/>
  <c r="B9179" i="4"/>
  <c r="B9178" i="4"/>
  <c r="B9177" i="4"/>
  <c r="B9176" i="4"/>
  <c r="B9175" i="4"/>
  <c r="B9174" i="4"/>
  <c r="B9173" i="4"/>
  <c r="B9172" i="4"/>
  <c r="B9171" i="4"/>
  <c r="B9170" i="4"/>
  <c r="B9169" i="4"/>
  <c r="B9168" i="4"/>
  <c r="B9167" i="4"/>
  <c r="B9166" i="4"/>
  <c r="B9165" i="4"/>
  <c r="B9164" i="4"/>
  <c r="B9163" i="4"/>
  <c r="B9162" i="4"/>
  <c r="B9161" i="4"/>
  <c r="B9160" i="4"/>
  <c r="B9159" i="4"/>
  <c r="B9158" i="4"/>
  <c r="B9157" i="4"/>
  <c r="B9156" i="4"/>
  <c r="B9155" i="4"/>
  <c r="B9154" i="4"/>
  <c r="B9153" i="4"/>
  <c r="B9152" i="4"/>
  <c r="B9151" i="4"/>
  <c r="B9150" i="4"/>
  <c r="B9149" i="4"/>
  <c r="B9148" i="4"/>
  <c r="B9147" i="4"/>
  <c r="B9146" i="4"/>
  <c r="B9145" i="4"/>
  <c r="B9144" i="4"/>
  <c r="B9143" i="4"/>
  <c r="B9142" i="4"/>
  <c r="B9141" i="4"/>
  <c r="B9140" i="4"/>
  <c r="B9139" i="4"/>
  <c r="B9138" i="4"/>
  <c r="B9137" i="4"/>
  <c r="B9136" i="4"/>
  <c r="B9135" i="4"/>
  <c r="B9134" i="4"/>
  <c r="B9133" i="4"/>
  <c r="B9132" i="4"/>
  <c r="B9131" i="4"/>
  <c r="B9130" i="4"/>
  <c r="B9129" i="4"/>
  <c r="B9128" i="4"/>
  <c r="B9127" i="4"/>
  <c r="B9126" i="4"/>
  <c r="B9125" i="4"/>
  <c r="B9124" i="4"/>
  <c r="B9123" i="4"/>
  <c r="B9122" i="4"/>
  <c r="B9121" i="4"/>
  <c r="B9120" i="4"/>
  <c r="B9119" i="4"/>
  <c r="B9118" i="4"/>
  <c r="B9117" i="4"/>
  <c r="B9116" i="4"/>
  <c r="B9115" i="4"/>
  <c r="B9114" i="4"/>
  <c r="B9113" i="4"/>
  <c r="B9112" i="4"/>
  <c r="B9111" i="4"/>
  <c r="B9110" i="4"/>
  <c r="B9109" i="4"/>
  <c r="B9108" i="4"/>
  <c r="B9107" i="4"/>
  <c r="B9106" i="4"/>
  <c r="B9105" i="4"/>
  <c r="B9104" i="4"/>
  <c r="B9103" i="4"/>
  <c r="B9102" i="4"/>
  <c r="B9101" i="4"/>
  <c r="B9100" i="4"/>
  <c r="B9099" i="4"/>
  <c r="B9098" i="4"/>
  <c r="B9097" i="4"/>
  <c r="B9096" i="4"/>
  <c r="B9095" i="4"/>
  <c r="B9094" i="4"/>
  <c r="B9093" i="4"/>
  <c r="B9092" i="4"/>
  <c r="B9091" i="4"/>
  <c r="B9090" i="4"/>
  <c r="B9089" i="4"/>
  <c r="B9088" i="4"/>
  <c r="B9087" i="4"/>
  <c r="B9086" i="4"/>
  <c r="B9085" i="4"/>
  <c r="B9084" i="4"/>
  <c r="B9083" i="4"/>
  <c r="B9082" i="4"/>
  <c r="B9081" i="4"/>
  <c r="B9080" i="4"/>
  <c r="B9079" i="4"/>
  <c r="B9078" i="4"/>
  <c r="B9077" i="4"/>
  <c r="B9076" i="4"/>
  <c r="B9075" i="4"/>
  <c r="B9074" i="4"/>
  <c r="B9073" i="4"/>
  <c r="B9072" i="4"/>
  <c r="B9071" i="4"/>
  <c r="B9070" i="4"/>
  <c r="B9069" i="4"/>
  <c r="B9068" i="4"/>
  <c r="B9067" i="4"/>
  <c r="B9066" i="4"/>
  <c r="B9065" i="4"/>
  <c r="B9064" i="4"/>
  <c r="B9063" i="4"/>
  <c r="B9062" i="4"/>
  <c r="B9061" i="4"/>
  <c r="B9060" i="4"/>
  <c r="B9059" i="4"/>
  <c r="B9058" i="4"/>
  <c r="B9057" i="4"/>
  <c r="B9056" i="4"/>
  <c r="B9055" i="4"/>
  <c r="B9054" i="4"/>
  <c r="B9053" i="4"/>
  <c r="B9052" i="4"/>
  <c r="B9051" i="4"/>
  <c r="B9050" i="4"/>
  <c r="B9049" i="4"/>
  <c r="B9048" i="4"/>
  <c r="B9047" i="4"/>
  <c r="B9046" i="4"/>
  <c r="B9045" i="4"/>
  <c r="B9044" i="4"/>
  <c r="B9043" i="4"/>
  <c r="B9042" i="4"/>
  <c r="B9041" i="4"/>
  <c r="B9040" i="4"/>
  <c r="B9039" i="4"/>
  <c r="B9038" i="4"/>
  <c r="B9037" i="4"/>
  <c r="B9036" i="4"/>
  <c r="B9035" i="4"/>
  <c r="B9034" i="4"/>
  <c r="B9033" i="4"/>
  <c r="B9032" i="4"/>
  <c r="B9031" i="4"/>
  <c r="B9030" i="4"/>
  <c r="B9029" i="4"/>
  <c r="B9028" i="4"/>
  <c r="B9027" i="4"/>
  <c r="B9026" i="4"/>
  <c r="B9025" i="4"/>
  <c r="B9024" i="4"/>
  <c r="B9023" i="4"/>
  <c r="B9022" i="4"/>
  <c r="B9021" i="4"/>
  <c r="B9020" i="4"/>
  <c r="B9019" i="4"/>
  <c r="B9018" i="4"/>
  <c r="B9017" i="4"/>
  <c r="B9016" i="4"/>
  <c r="B9015" i="4"/>
  <c r="B9014" i="4"/>
  <c r="B9013" i="4"/>
  <c r="B9012" i="4"/>
  <c r="B9011" i="4"/>
  <c r="B9010" i="4"/>
  <c r="B9009" i="4"/>
  <c r="B9008" i="4"/>
  <c r="B9007" i="4"/>
  <c r="B9006" i="4"/>
  <c r="B9005" i="4"/>
  <c r="B9004" i="4"/>
  <c r="B9003" i="4"/>
  <c r="B9002" i="4"/>
  <c r="B9001" i="4"/>
  <c r="B9000" i="4"/>
  <c r="B8999" i="4"/>
  <c r="B8998" i="4"/>
  <c r="B8997" i="4"/>
  <c r="B8996" i="4"/>
  <c r="B8995" i="4"/>
  <c r="B8994" i="4"/>
  <c r="B8993" i="4"/>
  <c r="B8992" i="4"/>
  <c r="B8991" i="4"/>
  <c r="B8990" i="4"/>
  <c r="B8989" i="4"/>
  <c r="B8988" i="4"/>
  <c r="B8987" i="4"/>
  <c r="B8986" i="4"/>
  <c r="B8985" i="4"/>
  <c r="B8984" i="4"/>
  <c r="B8983" i="4"/>
  <c r="B8982" i="4"/>
  <c r="B8981" i="4"/>
  <c r="B8980" i="4"/>
  <c r="B8979" i="4"/>
  <c r="B8978" i="4"/>
  <c r="B8977" i="4"/>
  <c r="B8976" i="4"/>
  <c r="B8975" i="4"/>
  <c r="B8974" i="4"/>
  <c r="B8973" i="4"/>
  <c r="B8972" i="4"/>
  <c r="B8971" i="4"/>
  <c r="B8970" i="4"/>
  <c r="B8969" i="4"/>
  <c r="B8968" i="4"/>
  <c r="B8967" i="4"/>
  <c r="B8966" i="4"/>
  <c r="B8965" i="4"/>
  <c r="B8964" i="4"/>
  <c r="B8963" i="4"/>
  <c r="B8962" i="4"/>
  <c r="B8961" i="4"/>
  <c r="B8960" i="4"/>
  <c r="B8959" i="4"/>
  <c r="B8958" i="4"/>
  <c r="B8957" i="4"/>
  <c r="B8956" i="4"/>
  <c r="B8955" i="4"/>
  <c r="B8954" i="4"/>
  <c r="B8953" i="4"/>
  <c r="B8952" i="4"/>
  <c r="B8951" i="4"/>
  <c r="B8950" i="4"/>
  <c r="B8949" i="4"/>
  <c r="B8948" i="4"/>
  <c r="B8947" i="4"/>
  <c r="B8946" i="4"/>
  <c r="B8945" i="4"/>
  <c r="B8944" i="4"/>
  <c r="B8943" i="4"/>
  <c r="B8942" i="4"/>
  <c r="B8941" i="4"/>
  <c r="B8940" i="4"/>
  <c r="B8939" i="4"/>
  <c r="B8938" i="4"/>
  <c r="B8937" i="4"/>
  <c r="B8936" i="4"/>
  <c r="B8935" i="4"/>
  <c r="B8934" i="4"/>
  <c r="B8933" i="4"/>
  <c r="B8932" i="4"/>
  <c r="B8931" i="4"/>
  <c r="B8930" i="4"/>
  <c r="B8929" i="4"/>
  <c r="B8928" i="4"/>
  <c r="B8927" i="4"/>
  <c r="B8926" i="4"/>
  <c r="B8925" i="4"/>
  <c r="B8924" i="4"/>
  <c r="B8923" i="4"/>
  <c r="B8922" i="4"/>
  <c r="B8921" i="4"/>
  <c r="B8920" i="4"/>
  <c r="B8919" i="4"/>
  <c r="B8918" i="4"/>
  <c r="B8917" i="4"/>
  <c r="B8916" i="4"/>
  <c r="B8915" i="4"/>
  <c r="B8914" i="4"/>
  <c r="B8913" i="4"/>
  <c r="B8912" i="4"/>
  <c r="B8911" i="4"/>
  <c r="B8910" i="4"/>
  <c r="B8909" i="4"/>
  <c r="B8908" i="4"/>
  <c r="B8907" i="4"/>
  <c r="B8906" i="4"/>
  <c r="B8905" i="4"/>
  <c r="B8904" i="4"/>
  <c r="B8903" i="4"/>
  <c r="B8902" i="4"/>
  <c r="B8901" i="4"/>
  <c r="B8900" i="4"/>
  <c r="B8899" i="4"/>
  <c r="B8898" i="4"/>
  <c r="B8897" i="4"/>
  <c r="B8896" i="4"/>
  <c r="B8895" i="4"/>
  <c r="B8894" i="4"/>
  <c r="B8893" i="4"/>
  <c r="B8892" i="4"/>
  <c r="B8891" i="4"/>
  <c r="B8890" i="4"/>
  <c r="B8889" i="4"/>
  <c r="B8888" i="4"/>
  <c r="B8887" i="4"/>
  <c r="B8886" i="4"/>
  <c r="B8885" i="4"/>
  <c r="B8884" i="4"/>
  <c r="B8883" i="4"/>
  <c r="B8882" i="4"/>
  <c r="B8881" i="4"/>
  <c r="B8880" i="4"/>
  <c r="B8879" i="4"/>
  <c r="B8878" i="4"/>
  <c r="B8877" i="4"/>
  <c r="B8876" i="4"/>
  <c r="B8875" i="4"/>
  <c r="B8874" i="4"/>
  <c r="B8873" i="4"/>
  <c r="B8872" i="4"/>
  <c r="B8871" i="4"/>
  <c r="B8870" i="4"/>
  <c r="B8869" i="4"/>
  <c r="B8868" i="4"/>
  <c r="B8867" i="4"/>
  <c r="B8866" i="4"/>
  <c r="B8865" i="4"/>
  <c r="B8864" i="4"/>
  <c r="B8863" i="4"/>
  <c r="B8862" i="4"/>
  <c r="B8861" i="4"/>
  <c r="B8860" i="4"/>
  <c r="B8859" i="4"/>
  <c r="B8858" i="4"/>
  <c r="B8857" i="4"/>
  <c r="B8856" i="4"/>
  <c r="B8855" i="4"/>
  <c r="B8854" i="4"/>
  <c r="B8853" i="4"/>
  <c r="B8852" i="4"/>
  <c r="B8851" i="4"/>
  <c r="B8850" i="4"/>
  <c r="B8849" i="4"/>
  <c r="B8848" i="4"/>
  <c r="B8847" i="4"/>
  <c r="B8846" i="4"/>
  <c r="B8845" i="4"/>
  <c r="B8844" i="4"/>
  <c r="B8843" i="4"/>
  <c r="B8842" i="4"/>
  <c r="B8841" i="4"/>
  <c r="B8840" i="4"/>
  <c r="B8839" i="4"/>
  <c r="B8838" i="4"/>
  <c r="B8837" i="4"/>
  <c r="B8836" i="4"/>
  <c r="B8835" i="4"/>
  <c r="B8834" i="4"/>
  <c r="B8833" i="4"/>
  <c r="B8832" i="4"/>
  <c r="B8831" i="4"/>
  <c r="B8830" i="4"/>
  <c r="B8829" i="4"/>
  <c r="B8828" i="4"/>
  <c r="B8827" i="4"/>
  <c r="B8826" i="4"/>
  <c r="B8825" i="4"/>
  <c r="B8824" i="4"/>
  <c r="B8823" i="4"/>
  <c r="B8822" i="4"/>
  <c r="B8821" i="4"/>
  <c r="B8820" i="4"/>
  <c r="B8819" i="4"/>
  <c r="B8818" i="4"/>
  <c r="B8817" i="4"/>
  <c r="B8816" i="4"/>
  <c r="B8815" i="4"/>
  <c r="B8814" i="4"/>
  <c r="B8813" i="4"/>
  <c r="B8812" i="4"/>
  <c r="B8811" i="4"/>
  <c r="B8810" i="4"/>
  <c r="B8809" i="4"/>
  <c r="B8808" i="4"/>
  <c r="B8807" i="4"/>
  <c r="B8806" i="4"/>
  <c r="B8805" i="4"/>
  <c r="B8804" i="4"/>
  <c r="B8803" i="4"/>
  <c r="B8802" i="4"/>
  <c r="B8801" i="4"/>
  <c r="B8800" i="4"/>
  <c r="B8799" i="4"/>
  <c r="B8798" i="4"/>
  <c r="B8797" i="4"/>
  <c r="B8796" i="4"/>
  <c r="B8795" i="4"/>
  <c r="B8794" i="4"/>
  <c r="B8793" i="4"/>
  <c r="B8792" i="4"/>
  <c r="B8791" i="4"/>
  <c r="B8790" i="4"/>
  <c r="B8789" i="4"/>
  <c r="B8788" i="4"/>
  <c r="B8787" i="4"/>
  <c r="B8786" i="4"/>
  <c r="B8785" i="4"/>
  <c r="B8784" i="4"/>
  <c r="B8783" i="4"/>
  <c r="B8782" i="4"/>
  <c r="B8781" i="4"/>
  <c r="B8780" i="4"/>
  <c r="B8779" i="4"/>
  <c r="B8778" i="4"/>
  <c r="B8777" i="4"/>
  <c r="B8776" i="4"/>
  <c r="B8775" i="4"/>
  <c r="B8774" i="4"/>
  <c r="B8773" i="4"/>
  <c r="B8772" i="4"/>
  <c r="B8771" i="4"/>
  <c r="B8770" i="4"/>
  <c r="B8769" i="4"/>
  <c r="B8768" i="4"/>
  <c r="B8767" i="4"/>
  <c r="B8766" i="4"/>
  <c r="B8765" i="4"/>
  <c r="B8764" i="4"/>
  <c r="B8763" i="4"/>
  <c r="B8762" i="4"/>
  <c r="B8761" i="4"/>
  <c r="B8760" i="4"/>
  <c r="B8759" i="4"/>
  <c r="B8758" i="4"/>
  <c r="B8757" i="4"/>
  <c r="B8756" i="4"/>
  <c r="B8755" i="4"/>
  <c r="B8754" i="4"/>
  <c r="B8753" i="4"/>
  <c r="B8752" i="4"/>
  <c r="B8751" i="4"/>
  <c r="B8750" i="4"/>
  <c r="B8749" i="4"/>
  <c r="B8748" i="4"/>
  <c r="B8747" i="4"/>
  <c r="B8746" i="4"/>
  <c r="B8745" i="4"/>
  <c r="B8744" i="4"/>
  <c r="B8743" i="4"/>
  <c r="B8742" i="4"/>
  <c r="B8741" i="4"/>
  <c r="B8740" i="4"/>
  <c r="B8739" i="4"/>
  <c r="B8738" i="4"/>
  <c r="B8737" i="4"/>
  <c r="B8736" i="4"/>
  <c r="B8735" i="4"/>
  <c r="B8734" i="4"/>
  <c r="B8733" i="4"/>
  <c r="B8732" i="4"/>
  <c r="B8731" i="4"/>
  <c r="B8730" i="4"/>
  <c r="B8729" i="4"/>
  <c r="B8728" i="4"/>
  <c r="B8727" i="4"/>
  <c r="B8726" i="4"/>
  <c r="B8725" i="4"/>
  <c r="B8724" i="4"/>
  <c r="B8723" i="4"/>
  <c r="B8722" i="4"/>
  <c r="B8721" i="4"/>
  <c r="B8720" i="4"/>
  <c r="B8719" i="4"/>
  <c r="B8718" i="4"/>
  <c r="B8717" i="4"/>
  <c r="B8716" i="4"/>
  <c r="B8715" i="4"/>
  <c r="B8714" i="4"/>
  <c r="B8713" i="4"/>
  <c r="B8712" i="4"/>
  <c r="B8711" i="4"/>
  <c r="B8710" i="4"/>
  <c r="B8709" i="4"/>
  <c r="B8708" i="4"/>
  <c r="B8707" i="4"/>
  <c r="B8706" i="4"/>
  <c r="B8705" i="4"/>
  <c r="B8704" i="4"/>
  <c r="B8703" i="4"/>
  <c r="B8702" i="4"/>
  <c r="B8701" i="4"/>
  <c r="B8700" i="4"/>
  <c r="B8699" i="4"/>
  <c r="B8698" i="4"/>
  <c r="B8697" i="4"/>
  <c r="B8696" i="4"/>
  <c r="B8695" i="4"/>
  <c r="B8694" i="4"/>
  <c r="B8693" i="4"/>
  <c r="B8692" i="4"/>
  <c r="B8691" i="4"/>
  <c r="B8690" i="4"/>
  <c r="B8689" i="4"/>
  <c r="B8688" i="4"/>
  <c r="B8687" i="4"/>
  <c r="B8686" i="4"/>
  <c r="B8685" i="4"/>
  <c r="B8684" i="4"/>
  <c r="B8683" i="4"/>
  <c r="B8682" i="4"/>
  <c r="B8681" i="4"/>
  <c r="B8680" i="4"/>
  <c r="B8679" i="4"/>
  <c r="B8678" i="4"/>
  <c r="B8677" i="4"/>
  <c r="B8676" i="4"/>
  <c r="B8675" i="4"/>
  <c r="B8674" i="4"/>
  <c r="B8673" i="4"/>
  <c r="B8672" i="4"/>
  <c r="B8671" i="4"/>
  <c r="B8670" i="4"/>
  <c r="B8669" i="4"/>
  <c r="B8668" i="4"/>
  <c r="B8667" i="4"/>
  <c r="B8666" i="4"/>
  <c r="B8665" i="4"/>
  <c r="B8664" i="4"/>
  <c r="B8663" i="4"/>
  <c r="B8662" i="4"/>
  <c r="B8661" i="4"/>
  <c r="B8660" i="4"/>
  <c r="B8659" i="4"/>
  <c r="B8658" i="4"/>
  <c r="B8657" i="4"/>
  <c r="B8656" i="4"/>
  <c r="B8655" i="4"/>
  <c r="B8654" i="4"/>
  <c r="B8653" i="4"/>
  <c r="B8652" i="4"/>
  <c r="B8651" i="4"/>
  <c r="B8650" i="4"/>
  <c r="B8649" i="4"/>
  <c r="B8648" i="4"/>
  <c r="B8647" i="4"/>
  <c r="B8646" i="4"/>
  <c r="B8645" i="4"/>
  <c r="B8644" i="4"/>
  <c r="B8643" i="4"/>
  <c r="B8642" i="4"/>
  <c r="B8641" i="4"/>
  <c r="B8640" i="4"/>
  <c r="B8639" i="4"/>
  <c r="B8638" i="4"/>
  <c r="B8637" i="4"/>
  <c r="B8636" i="4"/>
  <c r="B8635" i="4"/>
  <c r="B8634" i="4"/>
  <c r="B8633" i="4"/>
  <c r="B8632" i="4"/>
  <c r="B8631" i="4"/>
  <c r="B8630" i="4"/>
  <c r="B8629" i="4"/>
  <c r="B8628" i="4"/>
  <c r="B8627" i="4"/>
  <c r="B8626" i="4"/>
  <c r="B8625" i="4"/>
  <c r="B8624" i="4"/>
  <c r="B8623" i="4"/>
  <c r="B8622" i="4"/>
  <c r="B8621" i="4"/>
  <c r="B8620" i="4"/>
  <c r="B8619" i="4"/>
  <c r="B8618" i="4"/>
  <c r="B8617" i="4"/>
  <c r="B8616" i="4"/>
  <c r="B8615" i="4"/>
  <c r="B8614" i="4"/>
  <c r="B8613" i="4"/>
  <c r="B8612" i="4"/>
  <c r="B8611" i="4"/>
  <c r="B8610" i="4"/>
  <c r="B8609" i="4"/>
  <c r="B8608" i="4"/>
  <c r="B8607" i="4"/>
  <c r="B8606" i="4"/>
  <c r="B8605" i="4"/>
  <c r="B8604" i="4"/>
  <c r="B8603" i="4"/>
  <c r="B8602" i="4"/>
  <c r="B8601" i="4"/>
  <c r="B8600" i="4"/>
  <c r="B8599" i="4"/>
  <c r="B8598" i="4"/>
  <c r="B8597" i="4"/>
  <c r="B8596" i="4"/>
  <c r="B8595" i="4"/>
  <c r="B8594" i="4"/>
  <c r="B8593" i="4"/>
  <c r="B8592" i="4"/>
  <c r="B8591" i="4"/>
  <c r="B8590" i="4"/>
  <c r="B8589" i="4"/>
  <c r="B8588" i="4"/>
  <c r="B8587" i="4"/>
  <c r="B8586" i="4"/>
  <c r="B8585" i="4"/>
  <c r="B8584" i="4"/>
  <c r="B8583" i="4"/>
  <c r="B8582" i="4"/>
  <c r="B8581" i="4"/>
  <c r="B8580" i="4"/>
  <c r="B8579" i="4"/>
  <c r="B8578" i="4"/>
  <c r="B8577" i="4"/>
  <c r="B8576" i="4"/>
  <c r="B8575" i="4"/>
  <c r="B8574" i="4"/>
  <c r="B8573" i="4"/>
  <c r="B8572" i="4"/>
  <c r="B8571" i="4"/>
  <c r="B8570" i="4"/>
  <c r="B8569" i="4"/>
  <c r="B8568" i="4"/>
  <c r="B8567" i="4"/>
  <c r="B8566" i="4"/>
  <c r="B8565" i="4"/>
  <c r="B8564" i="4"/>
  <c r="B8563" i="4"/>
  <c r="B8562" i="4"/>
  <c r="B8561" i="4"/>
  <c r="B8560" i="4"/>
  <c r="B8559" i="4"/>
  <c r="B8558" i="4"/>
  <c r="B8557" i="4"/>
  <c r="B8556" i="4"/>
  <c r="B8555" i="4"/>
  <c r="B8554" i="4"/>
  <c r="B8553" i="4"/>
  <c r="B8552" i="4"/>
  <c r="B8551" i="4"/>
  <c r="B8550" i="4"/>
  <c r="B8549" i="4"/>
  <c r="B8548" i="4"/>
  <c r="B8547" i="4"/>
  <c r="B8546" i="4"/>
  <c r="B8545" i="4"/>
  <c r="B8544" i="4"/>
  <c r="B8543" i="4"/>
  <c r="B8542" i="4"/>
  <c r="B8541" i="4"/>
  <c r="B8540" i="4"/>
  <c r="B8539" i="4"/>
  <c r="B8538" i="4"/>
  <c r="B8537" i="4"/>
  <c r="B8536" i="4"/>
  <c r="B8535" i="4"/>
  <c r="B8534" i="4"/>
  <c r="B8533" i="4"/>
  <c r="B8532" i="4"/>
  <c r="B8531" i="4"/>
  <c r="B8530" i="4"/>
  <c r="B8529" i="4"/>
  <c r="B8528" i="4"/>
  <c r="B8527" i="4"/>
  <c r="B8526" i="4"/>
  <c r="B8525" i="4"/>
  <c r="B8524" i="4"/>
  <c r="B8523" i="4"/>
  <c r="B8522" i="4"/>
  <c r="B8521" i="4"/>
  <c r="B8520" i="4"/>
  <c r="B8519" i="4"/>
  <c r="B8518" i="4"/>
  <c r="B8517" i="4"/>
  <c r="B8516" i="4"/>
  <c r="B8515" i="4"/>
  <c r="B8514" i="4"/>
  <c r="B8513" i="4"/>
  <c r="B8512" i="4"/>
  <c r="B8511" i="4"/>
  <c r="B8510" i="4"/>
  <c r="B8509" i="4"/>
  <c r="B8508" i="4"/>
  <c r="B8507" i="4"/>
  <c r="B8506" i="4"/>
  <c r="B8505" i="4"/>
  <c r="B8504" i="4"/>
  <c r="B8503" i="4"/>
  <c r="B8502" i="4"/>
  <c r="B8501" i="4"/>
  <c r="B8500" i="4"/>
  <c r="B8499" i="4"/>
  <c r="B8498" i="4"/>
  <c r="B8497" i="4"/>
  <c r="B8496" i="4"/>
  <c r="B8495" i="4"/>
  <c r="B8494" i="4"/>
  <c r="B8493" i="4"/>
  <c r="B8492" i="4"/>
  <c r="B8491" i="4"/>
  <c r="B8490" i="4"/>
  <c r="B8489" i="4"/>
  <c r="B8488" i="4"/>
  <c r="B8487" i="4"/>
  <c r="B8486" i="4"/>
  <c r="B8485" i="4"/>
  <c r="B8484" i="4"/>
  <c r="B8483" i="4"/>
  <c r="B8482" i="4"/>
  <c r="B8481" i="4"/>
  <c r="B8480" i="4"/>
  <c r="B8479" i="4"/>
  <c r="B8478" i="4"/>
  <c r="B8477" i="4"/>
  <c r="B8476" i="4"/>
  <c r="B8475" i="4"/>
  <c r="B8474" i="4"/>
  <c r="B8473" i="4"/>
  <c r="B8472" i="4"/>
  <c r="B8471" i="4"/>
  <c r="B8470" i="4"/>
  <c r="B8469" i="4"/>
  <c r="B8468" i="4"/>
  <c r="B8467" i="4"/>
  <c r="B8466" i="4"/>
  <c r="B8465" i="4"/>
  <c r="B8464" i="4"/>
  <c r="B8463" i="4"/>
  <c r="B8462" i="4"/>
  <c r="B8461" i="4"/>
  <c r="B8460" i="4"/>
  <c r="B8459" i="4"/>
  <c r="B8458" i="4"/>
  <c r="B8457" i="4"/>
  <c r="B8456" i="4"/>
  <c r="B8455" i="4"/>
  <c r="B8454" i="4"/>
  <c r="B8453" i="4"/>
  <c r="B8452" i="4"/>
  <c r="B8451" i="4"/>
  <c r="B8450" i="4"/>
  <c r="B8449" i="4"/>
  <c r="B8448" i="4"/>
  <c r="B8447" i="4"/>
  <c r="B8446" i="4"/>
  <c r="B8445" i="4"/>
  <c r="B8444" i="4"/>
  <c r="B8443" i="4"/>
  <c r="B8442" i="4"/>
  <c r="B8441" i="4"/>
  <c r="B8440" i="4"/>
  <c r="B8439" i="4"/>
  <c r="B8438" i="4"/>
  <c r="B8437" i="4"/>
  <c r="B8436" i="4"/>
  <c r="B8435" i="4"/>
  <c r="B8434" i="4"/>
  <c r="B8433" i="4"/>
  <c r="B8432" i="4"/>
  <c r="B8431" i="4"/>
  <c r="B8430" i="4"/>
  <c r="B8429" i="4"/>
  <c r="B8428" i="4"/>
  <c r="B8427" i="4"/>
  <c r="B8426" i="4"/>
  <c r="B8425" i="4"/>
  <c r="B8424" i="4"/>
  <c r="B8423" i="4"/>
  <c r="B8422" i="4"/>
  <c r="B8421" i="4"/>
  <c r="B8420" i="4"/>
  <c r="B8419" i="4"/>
  <c r="B8418" i="4"/>
  <c r="B8417" i="4"/>
  <c r="B8416" i="4"/>
  <c r="B8415" i="4"/>
  <c r="B8414" i="4"/>
  <c r="B8413" i="4"/>
  <c r="B8412" i="4"/>
  <c r="B8411" i="4"/>
  <c r="B8410" i="4"/>
  <c r="B8409" i="4"/>
  <c r="B8408" i="4"/>
  <c r="B8407" i="4"/>
  <c r="B8406" i="4"/>
  <c r="B8405" i="4"/>
  <c r="B8404" i="4"/>
  <c r="B8403" i="4"/>
  <c r="B8402" i="4"/>
  <c r="B8401" i="4"/>
  <c r="B8400" i="4"/>
  <c r="B8399" i="4"/>
  <c r="B8398" i="4"/>
  <c r="B8397" i="4"/>
  <c r="B8396" i="4"/>
  <c r="B8395" i="4"/>
  <c r="B8394" i="4"/>
  <c r="B8393" i="4"/>
  <c r="B8392" i="4"/>
  <c r="B8391" i="4"/>
  <c r="B8390" i="4"/>
  <c r="B8389" i="4"/>
  <c r="B8388" i="4"/>
  <c r="B8387" i="4"/>
  <c r="B8386" i="4"/>
  <c r="B8385" i="4"/>
  <c r="B8384" i="4"/>
  <c r="B8383" i="4"/>
  <c r="B8382" i="4"/>
  <c r="B8381" i="4"/>
  <c r="B8380" i="4"/>
  <c r="B8379" i="4"/>
  <c r="B8378" i="4"/>
  <c r="B8377" i="4"/>
  <c r="B8376" i="4"/>
  <c r="B8375" i="4"/>
  <c r="B8374" i="4"/>
  <c r="B8373" i="4"/>
  <c r="B8372" i="4"/>
  <c r="B8371" i="4"/>
  <c r="B8370" i="4"/>
  <c r="B8369" i="4"/>
  <c r="B8368" i="4"/>
  <c r="B8367" i="4"/>
  <c r="B8366" i="4"/>
  <c r="B8365" i="4"/>
  <c r="B8364" i="4"/>
  <c r="B8363" i="4"/>
  <c r="B8362" i="4"/>
  <c r="B8361" i="4"/>
  <c r="B8360" i="4"/>
  <c r="B8359" i="4"/>
  <c r="B8358" i="4"/>
  <c r="B8357" i="4"/>
  <c r="B8356" i="4"/>
  <c r="B8355" i="4"/>
  <c r="B8354" i="4"/>
  <c r="B8353" i="4"/>
  <c r="B8352" i="4"/>
  <c r="B8351" i="4"/>
  <c r="B8350" i="4"/>
  <c r="B8349" i="4"/>
  <c r="B8348" i="4"/>
  <c r="B8347" i="4"/>
  <c r="B8346" i="4"/>
  <c r="B8345" i="4"/>
  <c r="B8344" i="4"/>
  <c r="B8343" i="4"/>
  <c r="B8342" i="4"/>
  <c r="B8341" i="4"/>
  <c r="B8340" i="4"/>
  <c r="B8339" i="4"/>
  <c r="B8338" i="4"/>
  <c r="B8337" i="4"/>
  <c r="B8336" i="4"/>
  <c r="B8335" i="4"/>
  <c r="B8334" i="4"/>
  <c r="B8333" i="4"/>
  <c r="B8332" i="4"/>
  <c r="B8331" i="4"/>
  <c r="B8330" i="4"/>
  <c r="B8329" i="4"/>
  <c r="B8328" i="4"/>
  <c r="B8327" i="4"/>
  <c r="B8326" i="4"/>
  <c r="B8325" i="4"/>
  <c r="B8324" i="4"/>
  <c r="B8323" i="4"/>
  <c r="B8322" i="4"/>
  <c r="B8321" i="4"/>
  <c r="B8320" i="4"/>
  <c r="B8319" i="4"/>
  <c r="B8318" i="4"/>
  <c r="B8317" i="4"/>
  <c r="B8316" i="4"/>
  <c r="B8315" i="4"/>
  <c r="B8314" i="4"/>
  <c r="B8313" i="4"/>
  <c r="B8312" i="4"/>
  <c r="B8311" i="4"/>
  <c r="B8310" i="4"/>
  <c r="B8309" i="4"/>
  <c r="B8308" i="4"/>
  <c r="B8307" i="4"/>
  <c r="B8306" i="4"/>
  <c r="B8305" i="4"/>
  <c r="B8304" i="4"/>
  <c r="B8303" i="4"/>
  <c r="B8302" i="4"/>
  <c r="B8301" i="4"/>
  <c r="B8300" i="4"/>
  <c r="B8299" i="4"/>
  <c r="B8298" i="4"/>
  <c r="B8297" i="4"/>
  <c r="B8296" i="4"/>
  <c r="B8295" i="4"/>
  <c r="B8294" i="4"/>
  <c r="B8293" i="4"/>
  <c r="B8292" i="4"/>
  <c r="B8291" i="4"/>
  <c r="B8290" i="4"/>
  <c r="B8289" i="4"/>
  <c r="B8288" i="4"/>
  <c r="B8287" i="4"/>
  <c r="B8286" i="4"/>
  <c r="B8285" i="4"/>
  <c r="B8284" i="4"/>
  <c r="B8283" i="4"/>
  <c r="B8282" i="4"/>
  <c r="B8281" i="4"/>
  <c r="B8280" i="4"/>
  <c r="B8279" i="4"/>
  <c r="B8278" i="4"/>
  <c r="B8277" i="4"/>
  <c r="B8276" i="4"/>
  <c r="B8275" i="4"/>
  <c r="B8274" i="4"/>
  <c r="B8273" i="4"/>
  <c r="B8272" i="4"/>
  <c r="B8271" i="4"/>
  <c r="B8270" i="4"/>
  <c r="B8269" i="4"/>
  <c r="B8268" i="4"/>
  <c r="B8267" i="4"/>
  <c r="B8266" i="4"/>
  <c r="B8265" i="4"/>
  <c r="B8264" i="4"/>
  <c r="B8263" i="4"/>
  <c r="B8262" i="4"/>
  <c r="B8261" i="4"/>
  <c r="B8260" i="4"/>
  <c r="B8259" i="4"/>
  <c r="B8258" i="4"/>
  <c r="B8257" i="4"/>
  <c r="B8256" i="4"/>
  <c r="B8255" i="4"/>
  <c r="B8254" i="4"/>
  <c r="B8253" i="4"/>
  <c r="B8252" i="4"/>
  <c r="B8251" i="4"/>
  <c r="B8250" i="4"/>
  <c r="B8249" i="4"/>
  <c r="B8248" i="4"/>
  <c r="B8247" i="4"/>
  <c r="B8246" i="4"/>
  <c r="B8245" i="4"/>
  <c r="B8244" i="4"/>
  <c r="B8243" i="4"/>
  <c r="B8242" i="4"/>
  <c r="B8241" i="4"/>
  <c r="B8240" i="4"/>
  <c r="B8239" i="4"/>
  <c r="B8238" i="4"/>
  <c r="B8237" i="4"/>
  <c r="B8236" i="4"/>
  <c r="B8235" i="4"/>
  <c r="B8234" i="4"/>
  <c r="B8233" i="4"/>
  <c r="B8232" i="4"/>
  <c r="B8231" i="4"/>
  <c r="B8230" i="4"/>
  <c r="B8229" i="4"/>
  <c r="B8228" i="4"/>
  <c r="B8227" i="4"/>
  <c r="B8226" i="4"/>
  <c r="B8225" i="4"/>
  <c r="B8224" i="4"/>
  <c r="B8223" i="4"/>
  <c r="B8222" i="4"/>
  <c r="B8221" i="4"/>
  <c r="B8220" i="4"/>
  <c r="B8219" i="4"/>
  <c r="B8218" i="4"/>
  <c r="B8217" i="4"/>
  <c r="B8216" i="4"/>
  <c r="B8215" i="4"/>
  <c r="B8214" i="4"/>
  <c r="B8213" i="4"/>
  <c r="B8212" i="4"/>
  <c r="B8211" i="4"/>
  <c r="B8210" i="4"/>
  <c r="B8209" i="4"/>
  <c r="B8208" i="4"/>
  <c r="B8207" i="4"/>
  <c r="B8206" i="4"/>
  <c r="B8205" i="4"/>
  <c r="B8204" i="4"/>
  <c r="B8203" i="4"/>
  <c r="B8202" i="4"/>
  <c r="B8201" i="4"/>
  <c r="B8200" i="4"/>
  <c r="B8199" i="4"/>
  <c r="B8198" i="4"/>
  <c r="B8197" i="4"/>
  <c r="B8196" i="4"/>
  <c r="B8195" i="4"/>
  <c r="B8194" i="4"/>
  <c r="B8193" i="4"/>
  <c r="B8192" i="4"/>
  <c r="B8191" i="4"/>
  <c r="B8190" i="4"/>
  <c r="B8189" i="4"/>
  <c r="B8188" i="4"/>
  <c r="B8187" i="4"/>
  <c r="B8186" i="4"/>
  <c r="B8185" i="4"/>
  <c r="B8184" i="4"/>
  <c r="B8183" i="4"/>
  <c r="B8182" i="4"/>
  <c r="B8181" i="4"/>
  <c r="B8180" i="4"/>
  <c r="B8179" i="4"/>
  <c r="B8178" i="4"/>
  <c r="B8177" i="4"/>
  <c r="B8176" i="4"/>
  <c r="B8175" i="4"/>
  <c r="B8174" i="4"/>
  <c r="B8173" i="4"/>
  <c r="B8172" i="4"/>
  <c r="B8171" i="4"/>
  <c r="B8170" i="4"/>
  <c r="B8169" i="4"/>
  <c r="B8168" i="4"/>
  <c r="B8167" i="4"/>
  <c r="B8166" i="4"/>
  <c r="B8165" i="4"/>
  <c r="B8164" i="4"/>
  <c r="B8163" i="4"/>
  <c r="B8162" i="4"/>
  <c r="B8161" i="4"/>
  <c r="B8160" i="4"/>
  <c r="B8159" i="4"/>
  <c r="B8158" i="4"/>
  <c r="B8157" i="4"/>
  <c r="B8156" i="4"/>
  <c r="B8155" i="4"/>
  <c r="B8154" i="4"/>
  <c r="B8153" i="4"/>
  <c r="B8152" i="4"/>
  <c r="B8151" i="4"/>
  <c r="B8150" i="4"/>
  <c r="B8149" i="4"/>
  <c r="B8148" i="4"/>
  <c r="B8147" i="4"/>
  <c r="B8146" i="4"/>
  <c r="B8145" i="4"/>
  <c r="B8144" i="4"/>
  <c r="B8143" i="4"/>
  <c r="B8142" i="4"/>
  <c r="B8141" i="4"/>
  <c r="B8140" i="4"/>
  <c r="B8139" i="4"/>
  <c r="B8138" i="4"/>
  <c r="B8137" i="4"/>
  <c r="B8136" i="4"/>
  <c r="B8135" i="4"/>
  <c r="B8134" i="4"/>
  <c r="B8133" i="4"/>
  <c r="B8132" i="4"/>
  <c r="B8131" i="4"/>
  <c r="B8130" i="4"/>
  <c r="B8129" i="4"/>
  <c r="B8128" i="4"/>
  <c r="B8127" i="4"/>
  <c r="B8126" i="4"/>
  <c r="B8125" i="4"/>
  <c r="B8124" i="4"/>
  <c r="B8123" i="4"/>
  <c r="B8122" i="4"/>
  <c r="B8121" i="4"/>
  <c r="B8120" i="4"/>
  <c r="B8119" i="4"/>
  <c r="B8118" i="4"/>
  <c r="B8117" i="4"/>
  <c r="B8116" i="4"/>
  <c r="B8115" i="4"/>
  <c r="B8114" i="4"/>
  <c r="B8113" i="4"/>
  <c r="B8112" i="4"/>
  <c r="B8111" i="4"/>
  <c r="B8110" i="4"/>
  <c r="B8109" i="4"/>
  <c r="B8108" i="4"/>
  <c r="B8107" i="4"/>
  <c r="B8106" i="4"/>
  <c r="B8105" i="4"/>
  <c r="B8104" i="4"/>
  <c r="B8103" i="4"/>
  <c r="B8102" i="4"/>
  <c r="B8101" i="4"/>
  <c r="B8100" i="4"/>
  <c r="B8099" i="4"/>
  <c r="B8098" i="4"/>
  <c r="B8097" i="4"/>
  <c r="B8096" i="4"/>
  <c r="B8095" i="4"/>
  <c r="B8094" i="4"/>
  <c r="B8093" i="4"/>
  <c r="B8092" i="4"/>
  <c r="B8091" i="4"/>
  <c r="B8090" i="4"/>
  <c r="B8089" i="4"/>
  <c r="B8088" i="4"/>
  <c r="B8087" i="4"/>
  <c r="B8086" i="4"/>
  <c r="B8085" i="4"/>
  <c r="B8084" i="4"/>
  <c r="B8083" i="4"/>
  <c r="B8082" i="4"/>
  <c r="B8081" i="4"/>
  <c r="B8080" i="4"/>
  <c r="B8079" i="4"/>
  <c r="B8078" i="4"/>
  <c r="B8077" i="4"/>
  <c r="B8076" i="4"/>
  <c r="B8075" i="4"/>
  <c r="B8074" i="4"/>
  <c r="B8073" i="4"/>
  <c r="B8072" i="4"/>
  <c r="B8071" i="4"/>
  <c r="B8070" i="4"/>
  <c r="B8069" i="4"/>
  <c r="B8068" i="4"/>
  <c r="B8067" i="4"/>
  <c r="B8066" i="4"/>
  <c r="B8065" i="4"/>
  <c r="B8064" i="4"/>
  <c r="B8063" i="4"/>
  <c r="B8062" i="4"/>
  <c r="B8061" i="4"/>
  <c r="B8060" i="4"/>
  <c r="B8059" i="4"/>
  <c r="B8058" i="4"/>
  <c r="B8057" i="4"/>
  <c r="B8056" i="4"/>
  <c r="B8055" i="4"/>
  <c r="B8054" i="4"/>
  <c r="B8053" i="4"/>
  <c r="B8052" i="4"/>
  <c r="B8051" i="4"/>
  <c r="B8050" i="4"/>
  <c r="B8049" i="4"/>
  <c r="B8048" i="4"/>
  <c r="B8047" i="4"/>
  <c r="B8046" i="4"/>
  <c r="B8045" i="4"/>
  <c r="B8044" i="4"/>
  <c r="B8043" i="4"/>
  <c r="B8042" i="4"/>
  <c r="B8041" i="4"/>
  <c r="B8040" i="4"/>
  <c r="B8039" i="4"/>
  <c r="B8038" i="4"/>
  <c r="B8037" i="4"/>
  <c r="B8036" i="4"/>
  <c r="B8035" i="4"/>
  <c r="B8034" i="4"/>
  <c r="B8033" i="4"/>
  <c r="B8032" i="4"/>
  <c r="B8031" i="4"/>
  <c r="B8030" i="4"/>
  <c r="B8029" i="4"/>
  <c r="B8028" i="4"/>
  <c r="B8027" i="4"/>
  <c r="B8026" i="4"/>
  <c r="B8025" i="4"/>
  <c r="B8024" i="4"/>
  <c r="B8023" i="4"/>
  <c r="B8022" i="4"/>
  <c r="B8021" i="4"/>
  <c r="B8020" i="4"/>
  <c r="B8019" i="4"/>
  <c r="B8018" i="4"/>
  <c r="B8017" i="4"/>
  <c r="B8016" i="4"/>
  <c r="B8015" i="4"/>
  <c r="B8014" i="4"/>
  <c r="B8013" i="4"/>
  <c r="B8012" i="4"/>
  <c r="B8011" i="4"/>
  <c r="B8010" i="4"/>
  <c r="B8009" i="4"/>
  <c r="B8008" i="4"/>
  <c r="B8007" i="4"/>
  <c r="B8006" i="4"/>
  <c r="B8005" i="4"/>
  <c r="B8004" i="4"/>
  <c r="B8003" i="4"/>
  <c r="B8002" i="4"/>
  <c r="B8001" i="4"/>
  <c r="B8000" i="4"/>
  <c r="B7999" i="4"/>
  <c r="B7998" i="4"/>
  <c r="B7997" i="4"/>
  <c r="B7996" i="4"/>
  <c r="B7995" i="4"/>
  <c r="B7994" i="4"/>
  <c r="B7993" i="4"/>
  <c r="B7992" i="4"/>
  <c r="B7991" i="4"/>
  <c r="B7990" i="4"/>
  <c r="B7989" i="4"/>
  <c r="B7988" i="4"/>
  <c r="B7987" i="4"/>
  <c r="B7986" i="4"/>
  <c r="B7985" i="4"/>
  <c r="B7984" i="4"/>
  <c r="B7983" i="4"/>
  <c r="B7982" i="4"/>
  <c r="B7981" i="4"/>
  <c r="B7980" i="4"/>
  <c r="B7979" i="4"/>
  <c r="B7978" i="4"/>
  <c r="B7977" i="4"/>
  <c r="B7976" i="4"/>
  <c r="B7975" i="4"/>
  <c r="B7974" i="4"/>
  <c r="B7973" i="4"/>
  <c r="B7972" i="4"/>
  <c r="B7971" i="4"/>
  <c r="B7970" i="4"/>
  <c r="B7969" i="4"/>
  <c r="B7968" i="4"/>
  <c r="B7967" i="4"/>
  <c r="B7966" i="4"/>
  <c r="B7965" i="4"/>
  <c r="B7964" i="4"/>
  <c r="B7963" i="4"/>
  <c r="B7962" i="4"/>
  <c r="B7961" i="4"/>
  <c r="B7960" i="4"/>
  <c r="B7959" i="4"/>
  <c r="B7958" i="4"/>
  <c r="B7957" i="4"/>
  <c r="B7956" i="4"/>
  <c r="B7955" i="4"/>
  <c r="B7954" i="4"/>
  <c r="B7953" i="4"/>
  <c r="B7952" i="4"/>
  <c r="B7951" i="4"/>
  <c r="B7950" i="4"/>
  <c r="B7949" i="4"/>
  <c r="B7948" i="4"/>
  <c r="B7947" i="4"/>
  <c r="B7946" i="4"/>
  <c r="B7945" i="4"/>
  <c r="B7944" i="4"/>
  <c r="B7943" i="4"/>
  <c r="B7942" i="4"/>
  <c r="B7941" i="4"/>
  <c r="B7940" i="4"/>
  <c r="B7939" i="4"/>
  <c r="B7938" i="4"/>
  <c r="B7937" i="4"/>
  <c r="B7936" i="4"/>
  <c r="B7935" i="4"/>
  <c r="B7934" i="4"/>
  <c r="B7933" i="4"/>
  <c r="B7932" i="4"/>
  <c r="B7931" i="4"/>
  <c r="B7930" i="4"/>
  <c r="B7929" i="4"/>
  <c r="B7928" i="4"/>
  <c r="B7927" i="4"/>
  <c r="B7926" i="4"/>
  <c r="B7925" i="4"/>
  <c r="B7924" i="4"/>
  <c r="B7923" i="4"/>
  <c r="B7922" i="4"/>
  <c r="B7921" i="4"/>
  <c r="B7920" i="4"/>
  <c r="B7919" i="4"/>
  <c r="B7918" i="4"/>
  <c r="B7917" i="4"/>
  <c r="B7916" i="4"/>
  <c r="B7915" i="4"/>
  <c r="B7914" i="4"/>
  <c r="B7913" i="4"/>
  <c r="B7912" i="4"/>
  <c r="B7911" i="4"/>
  <c r="B7910" i="4"/>
  <c r="B7909" i="4"/>
  <c r="B7908" i="4"/>
  <c r="B7907" i="4"/>
  <c r="B7906" i="4"/>
  <c r="B7905" i="4"/>
  <c r="B7904" i="4"/>
  <c r="B7903" i="4"/>
  <c r="B7902" i="4"/>
  <c r="B7901" i="4"/>
  <c r="B7900" i="4"/>
  <c r="B7899" i="4"/>
  <c r="B7898" i="4"/>
  <c r="B7897" i="4"/>
  <c r="B7896" i="4"/>
  <c r="B7895" i="4"/>
  <c r="B7894" i="4"/>
  <c r="B7893" i="4"/>
  <c r="B7892" i="4"/>
  <c r="B7891" i="4"/>
  <c r="B7890" i="4"/>
  <c r="B7889" i="4"/>
  <c r="B7888" i="4"/>
  <c r="B7887" i="4"/>
  <c r="B7886" i="4"/>
  <c r="B7885" i="4"/>
  <c r="B7884" i="4"/>
  <c r="B7883" i="4"/>
  <c r="B7882" i="4"/>
  <c r="B7881" i="4"/>
  <c r="B7880" i="4"/>
  <c r="B7879" i="4"/>
  <c r="B7878" i="4"/>
  <c r="B7877" i="4"/>
  <c r="B7876" i="4"/>
  <c r="B7875" i="4"/>
  <c r="B7874" i="4"/>
  <c r="B7873" i="4"/>
  <c r="B7872" i="4"/>
  <c r="B7871" i="4"/>
  <c r="B7870" i="4"/>
  <c r="B7869" i="4"/>
  <c r="B7868" i="4"/>
  <c r="B7867" i="4"/>
  <c r="B7866" i="4"/>
  <c r="B7865" i="4"/>
  <c r="B7864" i="4"/>
  <c r="B7863" i="4"/>
  <c r="B7862" i="4"/>
  <c r="B7861" i="4"/>
  <c r="B7860" i="4"/>
  <c r="B7859" i="4"/>
  <c r="B7858" i="4"/>
  <c r="B7857" i="4"/>
  <c r="B7856" i="4"/>
  <c r="B7855" i="4"/>
  <c r="B7854" i="4"/>
  <c r="B7853" i="4"/>
  <c r="B7852" i="4"/>
  <c r="B7851" i="4"/>
  <c r="B7850" i="4"/>
  <c r="B7849" i="4"/>
  <c r="B7848" i="4"/>
  <c r="B7847" i="4"/>
  <c r="B7846" i="4"/>
  <c r="B7845" i="4"/>
  <c r="B7844" i="4"/>
  <c r="B7843" i="4"/>
  <c r="B7842" i="4"/>
  <c r="B7841" i="4"/>
  <c r="B7840" i="4"/>
  <c r="B7839" i="4"/>
  <c r="B7838" i="4"/>
  <c r="B7837" i="4"/>
  <c r="B7836" i="4"/>
  <c r="B7835" i="4"/>
  <c r="B7834" i="4"/>
  <c r="B7833" i="4"/>
  <c r="B7832" i="4"/>
  <c r="B7831" i="4"/>
  <c r="B7830" i="4"/>
  <c r="B7829" i="4"/>
  <c r="B7828" i="4"/>
  <c r="B7827" i="4"/>
  <c r="B7826" i="4"/>
  <c r="B7825" i="4"/>
  <c r="B7824" i="4"/>
  <c r="B7823" i="4"/>
  <c r="B7822" i="4"/>
  <c r="B7821" i="4"/>
  <c r="B7820" i="4"/>
  <c r="B7819" i="4"/>
  <c r="B7818" i="4"/>
  <c r="B7817" i="4"/>
  <c r="B7816" i="4"/>
  <c r="B7815" i="4"/>
  <c r="B7814" i="4"/>
  <c r="B7813" i="4"/>
  <c r="B7812" i="4"/>
  <c r="B7811" i="4"/>
  <c r="B7810" i="4"/>
  <c r="B7809" i="4"/>
  <c r="B7808" i="4"/>
  <c r="B7807" i="4"/>
  <c r="B7806" i="4"/>
  <c r="B7805" i="4"/>
  <c r="B7804" i="4"/>
  <c r="B7803" i="4"/>
  <c r="B7802" i="4"/>
  <c r="B7801" i="4"/>
  <c r="B7800" i="4"/>
  <c r="B7799" i="4"/>
  <c r="B7798" i="4"/>
  <c r="B7797" i="4"/>
  <c r="B7796" i="4"/>
  <c r="B7795" i="4"/>
  <c r="B7794" i="4"/>
  <c r="B7793" i="4"/>
  <c r="B7792" i="4"/>
  <c r="B7791" i="4"/>
  <c r="B7790" i="4"/>
  <c r="B7789" i="4"/>
  <c r="B7788" i="4"/>
  <c r="B7787" i="4"/>
  <c r="B7786" i="4"/>
  <c r="B7785" i="4"/>
  <c r="B7784" i="4"/>
  <c r="B7783" i="4"/>
  <c r="B7782" i="4"/>
  <c r="B7781" i="4"/>
  <c r="B7780" i="4"/>
  <c r="B7779" i="4"/>
  <c r="B7778" i="4"/>
  <c r="B7777" i="4"/>
  <c r="B7776" i="4"/>
  <c r="B7775" i="4"/>
  <c r="B7774" i="4"/>
  <c r="B7773" i="4"/>
  <c r="B7772" i="4"/>
  <c r="B7771" i="4"/>
  <c r="B7770" i="4"/>
  <c r="B7769" i="4"/>
  <c r="B7768" i="4"/>
  <c r="B7767" i="4"/>
  <c r="B7766" i="4"/>
  <c r="B7765" i="4"/>
  <c r="B7764" i="4"/>
  <c r="B7763" i="4"/>
  <c r="B7762" i="4"/>
  <c r="B7761" i="4"/>
  <c r="B7760" i="4"/>
  <c r="B7759" i="4"/>
  <c r="B7758" i="4"/>
  <c r="B7757" i="4"/>
  <c r="B7756" i="4"/>
  <c r="B7755" i="4"/>
  <c r="B7754" i="4"/>
  <c r="B7753" i="4"/>
  <c r="B7752" i="4"/>
  <c r="B7751" i="4"/>
  <c r="B7750" i="4"/>
  <c r="B7749" i="4"/>
  <c r="B7748" i="4"/>
  <c r="B7747" i="4"/>
  <c r="B7746" i="4"/>
  <c r="B7745" i="4"/>
  <c r="B7744" i="4"/>
  <c r="B7743" i="4"/>
  <c r="B7742" i="4"/>
  <c r="B7741" i="4"/>
  <c r="B7740" i="4"/>
  <c r="B7739" i="4"/>
  <c r="B7738" i="4"/>
  <c r="B7737" i="4"/>
  <c r="B7736" i="4"/>
  <c r="B7735" i="4"/>
  <c r="B7734" i="4"/>
  <c r="B7733" i="4"/>
  <c r="B7732" i="4"/>
  <c r="B7731" i="4"/>
  <c r="B7730" i="4"/>
  <c r="B7729" i="4"/>
  <c r="B7728" i="4"/>
  <c r="B7727" i="4"/>
  <c r="B7726" i="4"/>
  <c r="B7725" i="4"/>
  <c r="B7724" i="4"/>
  <c r="B7723" i="4"/>
  <c r="B7722" i="4"/>
  <c r="B7721" i="4"/>
  <c r="B7720" i="4"/>
  <c r="B7719" i="4"/>
  <c r="B7718" i="4"/>
  <c r="B7717" i="4"/>
  <c r="B7716" i="4"/>
  <c r="B7715" i="4"/>
  <c r="B7714" i="4"/>
  <c r="B7713" i="4"/>
  <c r="B7712" i="4"/>
  <c r="B7711" i="4"/>
  <c r="B7710" i="4"/>
  <c r="B7709" i="4"/>
  <c r="B7708" i="4"/>
  <c r="B7707" i="4"/>
  <c r="B7706" i="4"/>
  <c r="B7705" i="4"/>
  <c r="B7704" i="4"/>
  <c r="B7703" i="4"/>
  <c r="B7702" i="4"/>
  <c r="B7701" i="4"/>
  <c r="B7700" i="4"/>
  <c r="B7699" i="4"/>
  <c r="B7698" i="4"/>
  <c r="B7697" i="4"/>
  <c r="B7696" i="4"/>
  <c r="B7695" i="4"/>
  <c r="B7694" i="4"/>
  <c r="B7693" i="4"/>
  <c r="B7692" i="4"/>
  <c r="B7691" i="4"/>
  <c r="B7690" i="4"/>
  <c r="B7689" i="4"/>
  <c r="B7688" i="4"/>
  <c r="B7687" i="4"/>
  <c r="B7686" i="4"/>
  <c r="B7685" i="4"/>
  <c r="B7684" i="4"/>
  <c r="B7683" i="4"/>
  <c r="B7682" i="4"/>
  <c r="B7681" i="4"/>
  <c r="B7680" i="4"/>
  <c r="B7679" i="4"/>
  <c r="B7678" i="4"/>
  <c r="B7677" i="4"/>
  <c r="B7676" i="4"/>
  <c r="B7675" i="4"/>
  <c r="B7674" i="4"/>
  <c r="B7673" i="4"/>
  <c r="B7672" i="4"/>
  <c r="B7671" i="4"/>
  <c r="B7670" i="4"/>
  <c r="B7669" i="4"/>
  <c r="B7668" i="4"/>
  <c r="B7667" i="4"/>
  <c r="B7666" i="4"/>
  <c r="B7665" i="4"/>
  <c r="B7664" i="4"/>
  <c r="B7663" i="4"/>
  <c r="B7662" i="4"/>
  <c r="B7661" i="4"/>
  <c r="B7660" i="4"/>
  <c r="B7659" i="4"/>
  <c r="B7658" i="4"/>
  <c r="B7657" i="4"/>
  <c r="B7656" i="4"/>
  <c r="B7655" i="4"/>
  <c r="B7654" i="4"/>
  <c r="B7653" i="4"/>
  <c r="B7652" i="4"/>
  <c r="B7651" i="4"/>
  <c r="B7650" i="4"/>
  <c r="B7649" i="4"/>
  <c r="B7648" i="4"/>
  <c r="B7647" i="4"/>
  <c r="B7646" i="4"/>
  <c r="B7645" i="4"/>
  <c r="B7644" i="4"/>
  <c r="B7643" i="4"/>
  <c r="B7642" i="4"/>
  <c r="B7641" i="4"/>
  <c r="B7640" i="4"/>
  <c r="B7639" i="4"/>
  <c r="B7638" i="4"/>
  <c r="B7637" i="4"/>
  <c r="B7636" i="4"/>
  <c r="B7635" i="4"/>
  <c r="B7634" i="4"/>
  <c r="B7633" i="4"/>
  <c r="B7632" i="4"/>
  <c r="B7631" i="4"/>
  <c r="B7630" i="4"/>
  <c r="B7629" i="4"/>
  <c r="B7628" i="4"/>
  <c r="B7627" i="4"/>
  <c r="B7626" i="4"/>
  <c r="B7625" i="4"/>
  <c r="B7624" i="4"/>
  <c r="B7623" i="4"/>
  <c r="B7622" i="4"/>
  <c r="B7621" i="4"/>
  <c r="B7620" i="4"/>
  <c r="B7619" i="4"/>
  <c r="B7618" i="4"/>
  <c r="B7617" i="4"/>
  <c r="B7616" i="4"/>
  <c r="B7615" i="4"/>
  <c r="B7614" i="4"/>
  <c r="B7613" i="4"/>
  <c r="B7612" i="4"/>
  <c r="B7611" i="4"/>
  <c r="B7610" i="4"/>
  <c r="B7609" i="4"/>
  <c r="B7608" i="4"/>
  <c r="B7607" i="4"/>
  <c r="B7606" i="4"/>
  <c r="B7605" i="4"/>
  <c r="B7604" i="4"/>
  <c r="B7603" i="4"/>
  <c r="B7602" i="4"/>
  <c r="B7601" i="4"/>
  <c r="B7600" i="4"/>
  <c r="B7599" i="4"/>
  <c r="B7598" i="4"/>
  <c r="B7597" i="4"/>
  <c r="B7596" i="4"/>
  <c r="B7595" i="4"/>
  <c r="B7594" i="4"/>
  <c r="B7593" i="4"/>
  <c r="B7592" i="4"/>
  <c r="B7591" i="4"/>
  <c r="B7590" i="4"/>
  <c r="B7589" i="4"/>
  <c r="B7588" i="4"/>
  <c r="B7587" i="4"/>
  <c r="B7586" i="4"/>
  <c r="B7585" i="4"/>
  <c r="B7584" i="4"/>
  <c r="B7583" i="4"/>
  <c r="B7582" i="4"/>
  <c r="B7581" i="4"/>
  <c r="B7580" i="4"/>
  <c r="B7579" i="4"/>
  <c r="B7578" i="4"/>
  <c r="B7577" i="4"/>
  <c r="B7576" i="4"/>
  <c r="B7575" i="4"/>
  <c r="B7574" i="4"/>
  <c r="B7573" i="4"/>
  <c r="B7572" i="4"/>
  <c r="B7571" i="4"/>
  <c r="B7570" i="4"/>
  <c r="B7569" i="4"/>
  <c r="B7568" i="4"/>
  <c r="B7567" i="4"/>
  <c r="B7566" i="4"/>
  <c r="B7565" i="4"/>
  <c r="B7564" i="4"/>
  <c r="B7563" i="4"/>
  <c r="B7562" i="4"/>
  <c r="B7561" i="4"/>
  <c r="B7560" i="4"/>
  <c r="B7559" i="4"/>
  <c r="B7558" i="4"/>
  <c r="B7557" i="4"/>
  <c r="B7556" i="4"/>
  <c r="B7555" i="4"/>
  <c r="B7554" i="4"/>
  <c r="B7553" i="4"/>
  <c r="B7552" i="4"/>
  <c r="B7551" i="4"/>
  <c r="B7550" i="4"/>
  <c r="B7549" i="4"/>
  <c r="B7548" i="4"/>
  <c r="B7547" i="4"/>
  <c r="B7546" i="4"/>
  <c r="B7545" i="4"/>
  <c r="B7544" i="4"/>
  <c r="B7543" i="4"/>
  <c r="B7542" i="4"/>
  <c r="B7541" i="4"/>
  <c r="B7540" i="4"/>
  <c r="B7539" i="4"/>
  <c r="B7538" i="4"/>
  <c r="B7537" i="4"/>
  <c r="B7536" i="4"/>
  <c r="B7535" i="4"/>
  <c r="B7534" i="4"/>
  <c r="B7533" i="4"/>
  <c r="B7532" i="4"/>
  <c r="B7531" i="4"/>
  <c r="B7530" i="4"/>
  <c r="B7529" i="4"/>
  <c r="B7528" i="4"/>
  <c r="B7527" i="4"/>
  <c r="B7526" i="4"/>
  <c r="B7525" i="4"/>
  <c r="B7524" i="4"/>
  <c r="B7523" i="4"/>
  <c r="B7522" i="4"/>
  <c r="B7521" i="4"/>
  <c r="B7520" i="4"/>
  <c r="B7519" i="4"/>
  <c r="B7518" i="4"/>
  <c r="B7517" i="4"/>
  <c r="B7516" i="4"/>
  <c r="B7515" i="4"/>
  <c r="B7514" i="4"/>
  <c r="B7513" i="4"/>
  <c r="B7512" i="4"/>
  <c r="B7511" i="4"/>
  <c r="B7510" i="4"/>
  <c r="B7509" i="4"/>
  <c r="B7508" i="4"/>
  <c r="B7507" i="4"/>
  <c r="B7506" i="4"/>
  <c r="B7505" i="4"/>
  <c r="B7504" i="4"/>
  <c r="B7503" i="4"/>
  <c r="B7502" i="4"/>
  <c r="B7501" i="4"/>
  <c r="B7500" i="4"/>
  <c r="B7499" i="4"/>
  <c r="B7498" i="4"/>
  <c r="B7497" i="4"/>
  <c r="B7496" i="4"/>
  <c r="B7495" i="4"/>
  <c r="B7494" i="4"/>
  <c r="B7493" i="4"/>
  <c r="B7492" i="4"/>
  <c r="B7491" i="4"/>
  <c r="B7490" i="4"/>
  <c r="B7489" i="4"/>
  <c r="B7488" i="4"/>
  <c r="B7487" i="4"/>
  <c r="B7486" i="4"/>
  <c r="B7485" i="4"/>
  <c r="B7484" i="4"/>
  <c r="B7483" i="4"/>
  <c r="B7482" i="4"/>
  <c r="B7481" i="4"/>
  <c r="B7480" i="4"/>
  <c r="B7479" i="4"/>
  <c r="B7478" i="4"/>
  <c r="B7477" i="4"/>
  <c r="B7476" i="4"/>
  <c r="B7475" i="4"/>
  <c r="B7474" i="4"/>
  <c r="B7473" i="4"/>
  <c r="B7472" i="4"/>
  <c r="B7471" i="4"/>
  <c r="B7470" i="4"/>
  <c r="B7469" i="4"/>
  <c r="B7468" i="4"/>
  <c r="B7467" i="4"/>
  <c r="B7466" i="4"/>
  <c r="B7465" i="4"/>
  <c r="B7464" i="4"/>
  <c r="B7463" i="4"/>
  <c r="B7462" i="4"/>
  <c r="B7461" i="4"/>
  <c r="B7460" i="4"/>
  <c r="B7459" i="4"/>
  <c r="B7458" i="4"/>
  <c r="B7457" i="4"/>
  <c r="B7456" i="4"/>
  <c r="B7455" i="4"/>
  <c r="B7454" i="4"/>
  <c r="B7453" i="4"/>
  <c r="B7452" i="4"/>
  <c r="B7451" i="4"/>
  <c r="B7450" i="4"/>
  <c r="B7449" i="4"/>
  <c r="B7448" i="4"/>
  <c r="B7447" i="4"/>
  <c r="B7446" i="4"/>
  <c r="B7445" i="4"/>
  <c r="B7444" i="4"/>
  <c r="B7443" i="4"/>
  <c r="B7442" i="4"/>
  <c r="B7441" i="4"/>
  <c r="B7440" i="4"/>
  <c r="B7439" i="4"/>
  <c r="B7438" i="4"/>
  <c r="B7437" i="4"/>
  <c r="B7436" i="4"/>
  <c r="B7435" i="4"/>
  <c r="B7434" i="4"/>
  <c r="B7433" i="4"/>
  <c r="B7432" i="4"/>
  <c r="B7431" i="4"/>
  <c r="B7430" i="4"/>
  <c r="B7429" i="4"/>
  <c r="B7428" i="4"/>
  <c r="B7427" i="4"/>
  <c r="B7426" i="4"/>
  <c r="B7425" i="4"/>
  <c r="B7424" i="4"/>
  <c r="B7423" i="4"/>
  <c r="B7422" i="4"/>
  <c r="B7421" i="4"/>
  <c r="B7420" i="4"/>
  <c r="B7419" i="4"/>
  <c r="B7418" i="4"/>
  <c r="B7417" i="4"/>
  <c r="B7416" i="4"/>
  <c r="B7415" i="4"/>
  <c r="B7414" i="4"/>
  <c r="B7413" i="4"/>
  <c r="B7412" i="4"/>
  <c r="B7411" i="4"/>
  <c r="B7410" i="4"/>
  <c r="B7409" i="4"/>
  <c r="B7408" i="4"/>
  <c r="B7407" i="4"/>
  <c r="B7406" i="4"/>
  <c r="B7405" i="4"/>
  <c r="B7404" i="4"/>
  <c r="B7403" i="4"/>
  <c r="B7402" i="4"/>
  <c r="B7401" i="4"/>
  <c r="B7400" i="4"/>
  <c r="B7399" i="4"/>
  <c r="B7398" i="4"/>
  <c r="B7397" i="4"/>
  <c r="B7396" i="4"/>
  <c r="B7395" i="4"/>
  <c r="B7394" i="4"/>
  <c r="B7393" i="4"/>
  <c r="B7392" i="4"/>
  <c r="B7391" i="4"/>
  <c r="B7390" i="4"/>
  <c r="B7389" i="4"/>
  <c r="B7388" i="4"/>
  <c r="B7387" i="4"/>
  <c r="B7386" i="4"/>
  <c r="B7385" i="4"/>
  <c r="B7384" i="4"/>
  <c r="B7383" i="4"/>
  <c r="B7382" i="4"/>
  <c r="B7381" i="4"/>
  <c r="B7380" i="4"/>
  <c r="B7379" i="4"/>
  <c r="B7378" i="4"/>
  <c r="B7377" i="4"/>
  <c r="B7376" i="4"/>
  <c r="B7375" i="4"/>
  <c r="B7374" i="4"/>
  <c r="B7373" i="4"/>
  <c r="B7372" i="4"/>
  <c r="B7371" i="4"/>
  <c r="B7370" i="4"/>
  <c r="B7369" i="4"/>
  <c r="B7368" i="4"/>
  <c r="B7367" i="4"/>
  <c r="B7366" i="4"/>
  <c r="B7365" i="4"/>
  <c r="B7364" i="4"/>
  <c r="B7363" i="4"/>
  <c r="B7362" i="4"/>
  <c r="B7361" i="4"/>
  <c r="B7360" i="4"/>
  <c r="B7359" i="4"/>
  <c r="B7358" i="4"/>
  <c r="B7357" i="4"/>
  <c r="B7356" i="4"/>
  <c r="B7355" i="4"/>
  <c r="B7354" i="4"/>
  <c r="B7353" i="4"/>
  <c r="B7352" i="4"/>
  <c r="B7351" i="4"/>
  <c r="B7350" i="4"/>
  <c r="B7349" i="4"/>
  <c r="B7348" i="4"/>
  <c r="B7347" i="4"/>
  <c r="B7346" i="4"/>
  <c r="B7345" i="4"/>
  <c r="B7344" i="4"/>
  <c r="B7343" i="4"/>
  <c r="B7342" i="4"/>
  <c r="B7341" i="4"/>
  <c r="B7340" i="4"/>
  <c r="B7339" i="4"/>
  <c r="B7338" i="4"/>
  <c r="B7337" i="4"/>
  <c r="B7336" i="4"/>
  <c r="B7335" i="4"/>
  <c r="B7334" i="4"/>
  <c r="B7333" i="4"/>
  <c r="B7332" i="4"/>
  <c r="B7331" i="4"/>
  <c r="B7330" i="4"/>
  <c r="B7329" i="4"/>
  <c r="B7328" i="4"/>
  <c r="B7327" i="4"/>
  <c r="B7326" i="4"/>
  <c r="B7325" i="4"/>
  <c r="B7324" i="4"/>
  <c r="B7323" i="4"/>
  <c r="B7322" i="4"/>
  <c r="B7321" i="4"/>
  <c r="B7320" i="4"/>
  <c r="B7319" i="4"/>
  <c r="B7318" i="4"/>
  <c r="B7317" i="4"/>
  <c r="B7316" i="4"/>
  <c r="B7315" i="4"/>
  <c r="B7314" i="4"/>
  <c r="B7313" i="4"/>
  <c r="B7312" i="4"/>
  <c r="B7311" i="4"/>
  <c r="B7310" i="4"/>
  <c r="B7309" i="4"/>
  <c r="B7308" i="4"/>
  <c r="B7307" i="4"/>
  <c r="B7306" i="4"/>
  <c r="B7305" i="4"/>
  <c r="B7304" i="4"/>
  <c r="B7303" i="4"/>
  <c r="B7302" i="4"/>
  <c r="B7301" i="4"/>
  <c r="B7300" i="4"/>
  <c r="B7299" i="4"/>
  <c r="B7298" i="4"/>
  <c r="B7297" i="4"/>
  <c r="B7296" i="4"/>
  <c r="B7295" i="4"/>
  <c r="B7294" i="4"/>
  <c r="B7293" i="4"/>
  <c r="B7292" i="4"/>
  <c r="B7291" i="4"/>
  <c r="B7290" i="4"/>
  <c r="B7289" i="4"/>
  <c r="B7288" i="4"/>
  <c r="B7287" i="4"/>
  <c r="B7286" i="4"/>
  <c r="B7285" i="4"/>
  <c r="B7284" i="4"/>
  <c r="B7283" i="4"/>
  <c r="B7282" i="4"/>
  <c r="B7281" i="4"/>
  <c r="B7280" i="4"/>
  <c r="B7279" i="4"/>
  <c r="B7278" i="4"/>
  <c r="B7277" i="4"/>
  <c r="B7276" i="4"/>
  <c r="B7275" i="4"/>
  <c r="B7274" i="4"/>
  <c r="B7273" i="4"/>
  <c r="B7272" i="4"/>
  <c r="B7271" i="4"/>
  <c r="B7270" i="4"/>
  <c r="B7269" i="4"/>
  <c r="B7268" i="4"/>
  <c r="B7267" i="4"/>
  <c r="B7266" i="4"/>
  <c r="B7265" i="4"/>
  <c r="B7264" i="4"/>
  <c r="B7263" i="4"/>
  <c r="B7262" i="4"/>
  <c r="B7261" i="4"/>
  <c r="B7260" i="4"/>
  <c r="B7259" i="4"/>
  <c r="B7258" i="4"/>
  <c r="B7257" i="4"/>
  <c r="B7256" i="4"/>
  <c r="B7255" i="4"/>
  <c r="B7254" i="4"/>
  <c r="B7253" i="4"/>
  <c r="B7252" i="4"/>
  <c r="B7251" i="4"/>
  <c r="B7250" i="4"/>
  <c r="B7249" i="4"/>
  <c r="B7248" i="4"/>
  <c r="B7247" i="4"/>
  <c r="B7246" i="4"/>
  <c r="B7245" i="4"/>
  <c r="B7244" i="4"/>
  <c r="B7243" i="4"/>
  <c r="B7242" i="4"/>
  <c r="B7241" i="4"/>
  <c r="B7240" i="4"/>
  <c r="B7239" i="4"/>
  <c r="B7238" i="4"/>
  <c r="B7237" i="4"/>
  <c r="B7236" i="4"/>
  <c r="B7235" i="4"/>
  <c r="B7234" i="4"/>
  <c r="B7233" i="4"/>
  <c r="B7232" i="4"/>
  <c r="B7231" i="4"/>
  <c r="B7230" i="4"/>
  <c r="B7229" i="4"/>
  <c r="B7228" i="4"/>
  <c r="B7227" i="4"/>
  <c r="B7226" i="4"/>
  <c r="B7225" i="4"/>
  <c r="B7224" i="4"/>
  <c r="B7223" i="4"/>
  <c r="B7222" i="4"/>
  <c r="B7221" i="4"/>
  <c r="B7220" i="4"/>
  <c r="B7219" i="4"/>
  <c r="B7218" i="4"/>
  <c r="B7217" i="4"/>
  <c r="B7216" i="4"/>
  <c r="B7215" i="4"/>
  <c r="B7214" i="4"/>
  <c r="B7213" i="4"/>
  <c r="B7212" i="4"/>
  <c r="B7211" i="4"/>
  <c r="B7210" i="4"/>
  <c r="B7209" i="4"/>
  <c r="B7208" i="4"/>
  <c r="B7207" i="4"/>
  <c r="B7206" i="4"/>
  <c r="B7205" i="4"/>
  <c r="B7204" i="4"/>
  <c r="B7203" i="4"/>
  <c r="B7202" i="4"/>
  <c r="B7201" i="4"/>
  <c r="B7200" i="4"/>
  <c r="B7199" i="4"/>
  <c r="B7198" i="4"/>
  <c r="B7197" i="4"/>
  <c r="B7196" i="4"/>
  <c r="B7195" i="4"/>
  <c r="B7194" i="4"/>
  <c r="B7193" i="4"/>
  <c r="B7192" i="4"/>
  <c r="B7191" i="4"/>
  <c r="B7190" i="4"/>
  <c r="B7189" i="4"/>
  <c r="B7188" i="4"/>
  <c r="B7187" i="4"/>
  <c r="B7186" i="4"/>
  <c r="B7185" i="4"/>
  <c r="B7184" i="4"/>
  <c r="B7183" i="4"/>
  <c r="B7182" i="4"/>
  <c r="B7181" i="4"/>
  <c r="B7180" i="4"/>
  <c r="B7179" i="4"/>
  <c r="B7178" i="4"/>
  <c r="B7177" i="4"/>
  <c r="B7176" i="4"/>
  <c r="B7175" i="4"/>
  <c r="B7174" i="4"/>
  <c r="B7173" i="4"/>
  <c r="B7172" i="4"/>
  <c r="B7171" i="4"/>
  <c r="B7170" i="4"/>
  <c r="B7169" i="4"/>
  <c r="B7168" i="4"/>
  <c r="B7167" i="4"/>
  <c r="B7166" i="4"/>
  <c r="B7165" i="4"/>
  <c r="B7164" i="4"/>
  <c r="B7163" i="4"/>
  <c r="B7162" i="4"/>
  <c r="B7161" i="4"/>
  <c r="B7160" i="4"/>
  <c r="B7159" i="4"/>
  <c r="B7158" i="4"/>
  <c r="B7157" i="4"/>
  <c r="B7156" i="4"/>
  <c r="B7155" i="4"/>
  <c r="B7154" i="4"/>
  <c r="B7153" i="4"/>
  <c r="B7152" i="4"/>
  <c r="B7151" i="4"/>
  <c r="B7150" i="4"/>
  <c r="B7149" i="4"/>
  <c r="B7148" i="4"/>
  <c r="B7147" i="4"/>
  <c r="B7146" i="4"/>
  <c r="B7145" i="4"/>
  <c r="B7144" i="4"/>
  <c r="B7143" i="4"/>
  <c r="B7142" i="4"/>
  <c r="B7141" i="4"/>
  <c r="B7140" i="4"/>
  <c r="B7139" i="4"/>
  <c r="B7138" i="4"/>
  <c r="B7137" i="4"/>
  <c r="B7136" i="4"/>
  <c r="B7135" i="4"/>
  <c r="B7134" i="4"/>
  <c r="B7133" i="4"/>
  <c r="B7132" i="4"/>
  <c r="B7131" i="4"/>
  <c r="B7130" i="4"/>
  <c r="B7129" i="4"/>
  <c r="B7128" i="4"/>
  <c r="B7127" i="4"/>
  <c r="B7126" i="4"/>
  <c r="B7125" i="4"/>
  <c r="B7124" i="4"/>
  <c r="B7123" i="4"/>
  <c r="B7122" i="4"/>
  <c r="B7121" i="4"/>
  <c r="B7120" i="4"/>
  <c r="B7119" i="4"/>
  <c r="B7118" i="4"/>
  <c r="B7117" i="4"/>
  <c r="B7116" i="4"/>
  <c r="B7115" i="4"/>
  <c r="B7114" i="4"/>
  <c r="B7113" i="4"/>
  <c r="B7112" i="4"/>
  <c r="B7111" i="4"/>
  <c r="B7110" i="4"/>
  <c r="B7109" i="4"/>
  <c r="B7108" i="4"/>
  <c r="B7107" i="4"/>
  <c r="B7106" i="4"/>
  <c r="B7105" i="4"/>
  <c r="B7104" i="4"/>
  <c r="B7103" i="4"/>
  <c r="B7102" i="4"/>
  <c r="B7101" i="4"/>
  <c r="B7100" i="4"/>
  <c r="B7099" i="4"/>
  <c r="B7098" i="4"/>
  <c r="B7097" i="4"/>
  <c r="B7096" i="4"/>
  <c r="B7095" i="4"/>
  <c r="B7094" i="4"/>
  <c r="B7093" i="4"/>
  <c r="B7092" i="4"/>
  <c r="B7091" i="4"/>
  <c r="B7090" i="4"/>
  <c r="B7089" i="4"/>
  <c r="B7088" i="4"/>
  <c r="B7087" i="4"/>
  <c r="B7086" i="4"/>
  <c r="B7085" i="4"/>
  <c r="B7084" i="4"/>
  <c r="B7083" i="4"/>
  <c r="B7082" i="4"/>
  <c r="B7081" i="4"/>
  <c r="B7080" i="4"/>
  <c r="B7079" i="4"/>
  <c r="B7078" i="4"/>
  <c r="B7077" i="4"/>
  <c r="B7076" i="4"/>
  <c r="B7075" i="4"/>
  <c r="B7074" i="4"/>
  <c r="B7073" i="4"/>
  <c r="B7072" i="4"/>
  <c r="B7071" i="4"/>
  <c r="B7070" i="4"/>
  <c r="B7069" i="4"/>
  <c r="B7068" i="4"/>
  <c r="B7067" i="4"/>
  <c r="B7066" i="4"/>
  <c r="B7065" i="4"/>
  <c r="B7064" i="4"/>
  <c r="B7063" i="4"/>
  <c r="B7062" i="4"/>
  <c r="B7061" i="4"/>
  <c r="B7060" i="4"/>
  <c r="B7059" i="4"/>
  <c r="B7058" i="4"/>
  <c r="B7057" i="4"/>
  <c r="B7056" i="4"/>
  <c r="B7055" i="4"/>
  <c r="B7054" i="4"/>
  <c r="B7053" i="4"/>
  <c r="B7052" i="4"/>
  <c r="B7051" i="4"/>
  <c r="B7050" i="4"/>
  <c r="B7049" i="4"/>
  <c r="B7048" i="4"/>
  <c r="B7047" i="4"/>
  <c r="B7046" i="4"/>
  <c r="B7045" i="4"/>
  <c r="B7044" i="4"/>
  <c r="B7043" i="4"/>
  <c r="B7042" i="4"/>
  <c r="B7041" i="4"/>
  <c r="B7040" i="4"/>
  <c r="B7039" i="4"/>
  <c r="B7038" i="4"/>
  <c r="B7037" i="4"/>
  <c r="B7036" i="4"/>
  <c r="B7035" i="4"/>
  <c r="B7034" i="4"/>
  <c r="B7033" i="4"/>
  <c r="B7032" i="4"/>
  <c r="B7031" i="4"/>
  <c r="B7030" i="4"/>
  <c r="B7029" i="4"/>
  <c r="B7028" i="4"/>
  <c r="B7027" i="4"/>
  <c r="B7026" i="4"/>
  <c r="B7025" i="4"/>
  <c r="B7024" i="4"/>
  <c r="B7023" i="4"/>
  <c r="B7022" i="4"/>
  <c r="B7021" i="4"/>
  <c r="B7020" i="4"/>
  <c r="B7019" i="4"/>
  <c r="B7018" i="4"/>
  <c r="B7017" i="4"/>
  <c r="B7016" i="4"/>
  <c r="B7015" i="4"/>
  <c r="B7014" i="4"/>
  <c r="B7013" i="4"/>
  <c r="B7012" i="4"/>
  <c r="B7011" i="4"/>
  <c r="B7010" i="4"/>
  <c r="B7009" i="4"/>
  <c r="B7008" i="4"/>
  <c r="B7007" i="4"/>
  <c r="B7006" i="4"/>
  <c r="B7005" i="4"/>
  <c r="B7004" i="4"/>
  <c r="B7003" i="4"/>
  <c r="B7002" i="4"/>
  <c r="B7001" i="4"/>
  <c r="B7000" i="4"/>
  <c r="B6999" i="4"/>
  <c r="B6998" i="4"/>
  <c r="B6997" i="4"/>
  <c r="B6996" i="4"/>
  <c r="B6995" i="4"/>
  <c r="B6994" i="4"/>
  <c r="B6993" i="4"/>
  <c r="B6992" i="4"/>
  <c r="B6991" i="4"/>
  <c r="B6990" i="4"/>
  <c r="B6989" i="4"/>
  <c r="B6988" i="4"/>
  <c r="B6987" i="4"/>
  <c r="B6986" i="4"/>
  <c r="B6985" i="4"/>
  <c r="B6984" i="4"/>
  <c r="B6983" i="4"/>
  <c r="B6982" i="4"/>
  <c r="B6981" i="4"/>
  <c r="B6980" i="4"/>
  <c r="B6979" i="4"/>
  <c r="B6978" i="4"/>
  <c r="B6977" i="4"/>
  <c r="B6976" i="4"/>
  <c r="B6975" i="4"/>
  <c r="B6974" i="4"/>
  <c r="B6973" i="4"/>
  <c r="B6972" i="4"/>
  <c r="B6971" i="4"/>
  <c r="B6970" i="4"/>
  <c r="B6969" i="4"/>
  <c r="B6968" i="4"/>
  <c r="B6967" i="4"/>
  <c r="B6966" i="4"/>
  <c r="B6965" i="4"/>
  <c r="B6964" i="4"/>
  <c r="B6963" i="4"/>
  <c r="B6962" i="4"/>
  <c r="B6961" i="4"/>
  <c r="B6960" i="4"/>
  <c r="B6959" i="4"/>
  <c r="B6958" i="4"/>
  <c r="B6957" i="4"/>
  <c r="B6956" i="4"/>
  <c r="B6955" i="4"/>
  <c r="B6954" i="4"/>
  <c r="B6953" i="4"/>
  <c r="B6952" i="4"/>
  <c r="B6951" i="4"/>
  <c r="B6950" i="4"/>
  <c r="B6949" i="4"/>
  <c r="B6948" i="4"/>
  <c r="B6947" i="4"/>
  <c r="B6946" i="4"/>
  <c r="B6945" i="4"/>
  <c r="B6944" i="4"/>
  <c r="B6943" i="4"/>
  <c r="B6942" i="4"/>
  <c r="B6941" i="4"/>
  <c r="B6940" i="4"/>
  <c r="B6939" i="4"/>
  <c r="B6938" i="4"/>
  <c r="B6937" i="4"/>
  <c r="B6936" i="4"/>
  <c r="B6935" i="4"/>
  <c r="B6934" i="4"/>
  <c r="B6933" i="4"/>
  <c r="B6932" i="4"/>
  <c r="B6931" i="4"/>
  <c r="B6930" i="4"/>
  <c r="B6929" i="4"/>
  <c r="B6928" i="4"/>
  <c r="B6927" i="4"/>
  <c r="B6926" i="4"/>
  <c r="B6925" i="4"/>
  <c r="B6924" i="4"/>
  <c r="B6923" i="4"/>
  <c r="B6922" i="4"/>
  <c r="B6921" i="4"/>
  <c r="B6920" i="4"/>
  <c r="B6919" i="4"/>
  <c r="B6918" i="4"/>
  <c r="B6917" i="4"/>
  <c r="B6916" i="4"/>
  <c r="B6915" i="4"/>
  <c r="B6914" i="4"/>
  <c r="B6913" i="4"/>
  <c r="B6912" i="4"/>
  <c r="B6911" i="4"/>
  <c r="B6910" i="4"/>
  <c r="B6909" i="4"/>
  <c r="B6908" i="4"/>
  <c r="B6907" i="4"/>
  <c r="B6906" i="4"/>
  <c r="B6905" i="4"/>
  <c r="B6904" i="4"/>
  <c r="B6903" i="4"/>
  <c r="B6902" i="4"/>
  <c r="B6901" i="4"/>
  <c r="B6900" i="4"/>
  <c r="B6899" i="4"/>
  <c r="B6898" i="4"/>
  <c r="B6897" i="4"/>
  <c r="B6896" i="4"/>
  <c r="B6895" i="4"/>
  <c r="B6894" i="4"/>
  <c r="B6893" i="4"/>
  <c r="B6892" i="4"/>
  <c r="B6891" i="4"/>
  <c r="B6890" i="4"/>
  <c r="B6889" i="4"/>
  <c r="B6888" i="4"/>
  <c r="B6887" i="4"/>
  <c r="B6886" i="4"/>
  <c r="B6885" i="4"/>
  <c r="B6884" i="4"/>
  <c r="B6883" i="4"/>
  <c r="B6882" i="4"/>
  <c r="B6881" i="4"/>
  <c r="B6880" i="4"/>
  <c r="B6879" i="4"/>
  <c r="B6878" i="4"/>
  <c r="B6877" i="4"/>
  <c r="B6876" i="4"/>
  <c r="B6875" i="4"/>
  <c r="B6874" i="4"/>
  <c r="B6873" i="4"/>
  <c r="B6872" i="4"/>
  <c r="B6871" i="4"/>
  <c r="B6870" i="4"/>
  <c r="B6869" i="4"/>
  <c r="B6868" i="4"/>
  <c r="B6867" i="4"/>
  <c r="B6866" i="4"/>
  <c r="B6865" i="4"/>
  <c r="B6864" i="4"/>
  <c r="B6863" i="4"/>
  <c r="B6862" i="4"/>
  <c r="B6861" i="4"/>
  <c r="B6860" i="4"/>
  <c r="B6859" i="4"/>
  <c r="B6858" i="4"/>
  <c r="B6857" i="4"/>
  <c r="B6856" i="4"/>
  <c r="B6855" i="4"/>
  <c r="B6854" i="4"/>
  <c r="B6853" i="4"/>
  <c r="B6852" i="4"/>
  <c r="B6851" i="4"/>
  <c r="B6850" i="4"/>
  <c r="B6849" i="4"/>
  <c r="B6848" i="4"/>
  <c r="B6847" i="4"/>
  <c r="B6846" i="4"/>
  <c r="B6845" i="4"/>
  <c r="B6844" i="4"/>
  <c r="B6843" i="4"/>
  <c r="B6842" i="4"/>
  <c r="B6841" i="4"/>
  <c r="B6840" i="4"/>
  <c r="B6839" i="4"/>
  <c r="B6838" i="4"/>
  <c r="B6837" i="4"/>
  <c r="B6836" i="4"/>
  <c r="B6835" i="4"/>
  <c r="B6834" i="4"/>
  <c r="B6833" i="4"/>
  <c r="B6832" i="4"/>
  <c r="B6831" i="4"/>
  <c r="B6830" i="4"/>
  <c r="B6829" i="4"/>
  <c r="B6828" i="4"/>
  <c r="B6827" i="4"/>
  <c r="B6826" i="4"/>
  <c r="B6825" i="4"/>
  <c r="B6824" i="4"/>
  <c r="B6823" i="4"/>
  <c r="B6822" i="4"/>
  <c r="B6821" i="4"/>
  <c r="B6820" i="4"/>
  <c r="B6819" i="4"/>
  <c r="B6818" i="4"/>
  <c r="B6817" i="4"/>
  <c r="B6816" i="4"/>
  <c r="B6815" i="4"/>
  <c r="B6814" i="4"/>
  <c r="B6813" i="4"/>
  <c r="B6812" i="4"/>
  <c r="B6811" i="4"/>
  <c r="B6810" i="4"/>
  <c r="B6809" i="4"/>
  <c r="B6808" i="4"/>
  <c r="B6807" i="4"/>
  <c r="B6806" i="4"/>
  <c r="B6805" i="4"/>
  <c r="B6804" i="4"/>
  <c r="B6803" i="4"/>
  <c r="B6802" i="4"/>
  <c r="B6801" i="4"/>
  <c r="B6800" i="4"/>
  <c r="B6799" i="4"/>
  <c r="B6798" i="4"/>
  <c r="B6797" i="4"/>
  <c r="B6796" i="4"/>
  <c r="B6795" i="4"/>
  <c r="B6794" i="4"/>
  <c r="B6793" i="4"/>
  <c r="B6792" i="4"/>
  <c r="B6791" i="4"/>
  <c r="B6790" i="4"/>
  <c r="B6789" i="4"/>
  <c r="B6788" i="4"/>
  <c r="B6787" i="4"/>
  <c r="B6786" i="4"/>
  <c r="B6785" i="4"/>
  <c r="B6784" i="4"/>
  <c r="B6783" i="4"/>
  <c r="B6782" i="4"/>
  <c r="B6781" i="4"/>
  <c r="B6780" i="4"/>
  <c r="B6779" i="4"/>
  <c r="B6778" i="4"/>
  <c r="B6777" i="4"/>
  <c r="B6776" i="4"/>
  <c r="B6775" i="4"/>
  <c r="B6774" i="4"/>
  <c r="B6773" i="4"/>
  <c r="B6772" i="4"/>
  <c r="B6771" i="4"/>
  <c r="B6770" i="4"/>
  <c r="B6769" i="4"/>
  <c r="B6768" i="4"/>
  <c r="B6767" i="4"/>
  <c r="B6766" i="4"/>
  <c r="B6765" i="4"/>
  <c r="B6764" i="4"/>
  <c r="B6763" i="4"/>
  <c r="B6762" i="4"/>
  <c r="B6761" i="4"/>
  <c r="B6760" i="4"/>
  <c r="B6759" i="4"/>
  <c r="B6758" i="4"/>
  <c r="B6757" i="4"/>
  <c r="B6756" i="4"/>
  <c r="B6755" i="4"/>
  <c r="B6754" i="4"/>
  <c r="B6753" i="4"/>
  <c r="B6752" i="4"/>
  <c r="B6751" i="4"/>
  <c r="B6750" i="4"/>
  <c r="B6749" i="4"/>
  <c r="B6748" i="4"/>
  <c r="B6747" i="4"/>
  <c r="B6746" i="4"/>
  <c r="B6745" i="4"/>
  <c r="B6744" i="4"/>
  <c r="B6743" i="4"/>
  <c r="B6742" i="4"/>
  <c r="B6741" i="4"/>
  <c r="B6740" i="4"/>
  <c r="B6739" i="4"/>
  <c r="B6738" i="4"/>
  <c r="B6737" i="4"/>
  <c r="B6736" i="4"/>
  <c r="B6735" i="4"/>
  <c r="B6734" i="4"/>
  <c r="B6733" i="4"/>
  <c r="B6732" i="4"/>
  <c r="B6731" i="4"/>
  <c r="B6730" i="4"/>
  <c r="B6729" i="4"/>
  <c r="B6728" i="4"/>
  <c r="B6727" i="4"/>
  <c r="B6726" i="4"/>
  <c r="B6725" i="4"/>
  <c r="B6724" i="4"/>
  <c r="B6723" i="4"/>
  <c r="B6722" i="4"/>
  <c r="B6721" i="4"/>
  <c r="B6720" i="4"/>
  <c r="B6719" i="4"/>
  <c r="B6718" i="4"/>
  <c r="B6717" i="4"/>
  <c r="B6716" i="4"/>
  <c r="B6715" i="4"/>
  <c r="B6714" i="4"/>
  <c r="B6713" i="4"/>
  <c r="B6712" i="4"/>
  <c r="B6711" i="4"/>
  <c r="B6710" i="4"/>
  <c r="B6709" i="4"/>
  <c r="B6708" i="4"/>
  <c r="B6707" i="4"/>
  <c r="B6706" i="4"/>
  <c r="B6705" i="4"/>
  <c r="B6704" i="4"/>
  <c r="B6703" i="4"/>
  <c r="B6702" i="4"/>
  <c r="B6701" i="4"/>
  <c r="B6700" i="4"/>
  <c r="B6699" i="4"/>
  <c r="B6698" i="4"/>
  <c r="B6697" i="4"/>
  <c r="B6696" i="4"/>
  <c r="B6695" i="4"/>
  <c r="B6694" i="4"/>
  <c r="B6693" i="4"/>
  <c r="B6692" i="4"/>
  <c r="B6691" i="4"/>
  <c r="B6690" i="4"/>
  <c r="B6689" i="4"/>
  <c r="B6688" i="4"/>
  <c r="B6687" i="4"/>
  <c r="B6686" i="4"/>
  <c r="B6685" i="4"/>
  <c r="B6684" i="4"/>
  <c r="B6683" i="4"/>
  <c r="B6682" i="4"/>
  <c r="B6681" i="4"/>
  <c r="B6680" i="4"/>
  <c r="B6679" i="4"/>
  <c r="B6678" i="4"/>
  <c r="B6677" i="4"/>
  <c r="B6676" i="4"/>
  <c r="B6675" i="4"/>
  <c r="B6674" i="4"/>
  <c r="B6673" i="4"/>
  <c r="B6672" i="4"/>
  <c r="B6671" i="4"/>
  <c r="B6670" i="4"/>
  <c r="B6669" i="4"/>
  <c r="B6668" i="4"/>
  <c r="B6667" i="4"/>
  <c r="B6666" i="4"/>
  <c r="B6665" i="4"/>
  <c r="B6664" i="4"/>
  <c r="B6663" i="4"/>
  <c r="B6662" i="4"/>
  <c r="B6661" i="4"/>
  <c r="B6660" i="4"/>
  <c r="B6659" i="4"/>
  <c r="B6658" i="4"/>
  <c r="B6657" i="4"/>
  <c r="B6656" i="4"/>
  <c r="B6655" i="4"/>
  <c r="B6654" i="4"/>
  <c r="B6653" i="4"/>
  <c r="B6652" i="4"/>
  <c r="B6651" i="4"/>
  <c r="B6650" i="4"/>
  <c r="B6649" i="4"/>
  <c r="B6648" i="4"/>
  <c r="B6647" i="4"/>
  <c r="B6646" i="4"/>
  <c r="B6645" i="4"/>
  <c r="B6644" i="4"/>
  <c r="B6643" i="4"/>
  <c r="B6642" i="4"/>
  <c r="B6641" i="4"/>
  <c r="B6640" i="4"/>
  <c r="B6639" i="4"/>
  <c r="B6638" i="4"/>
  <c r="B6637" i="4"/>
  <c r="B6636" i="4"/>
  <c r="B6635" i="4"/>
  <c r="B6634" i="4"/>
  <c r="B6633" i="4"/>
  <c r="B6632" i="4"/>
  <c r="B6631" i="4"/>
  <c r="B6630" i="4"/>
  <c r="B6629" i="4"/>
  <c r="B6628" i="4"/>
  <c r="B6627" i="4"/>
  <c r="B6626" i="4"/>
  <c r="B6625" i="4"/>
  <c r="B6624" i="4"/>
  <c r="B6623" i="4"/>
  <c r="B6622" i="4"/>
  <c r="B6621" i="4"/>
  <c r="B6620" i="4"/>
  <c r="B6619" i="4"/>
  <c r="B6618" i="4"/>
  <c r="B6617" i="4"/>
  <c r="B6616" i="4"/>
  <c r="B6615" i="4"/>
  <c r="B6614" i="4"/>
  <c r="B6613" i="4"/>
  <c r="B6612" i="4"/>
  <c r="B6611" i="4"/>
  <c r="B6610" i="4"/>
  <c r="B6609" i="4"/>
  <c r="B6608" i="4"/>
  <c r="B6607" i="4"/>
  <c r="B6606" i="4"/>
  <c r="B6605" i="4"/>
  <c r="B6604" i="4"/>
  <c r="B6603" i="4"/>
  <c r="B6602" i="4"/>
  <c r="B6601" i="4"/>
  <c r="B6600" i="4"/>
  <c r="B6599" i="4"/>
  <c r="B6598" i="4"/>
  <c r="B6597" i="4"/>
  <c r="B6596" i="4"/>
  <c r="B6595" i="4"/>
  <c r="B6594" i="4"/>
  <c r="B6593" i="4"/>
  <c r="B6592" i="4"/>
  <c r="B6591" i="4"/>
  <c r="B6590" i="4"/>
  <c r="B6589" i="4"/>
  <c r="B6588" i="4"/>
  <c r="B6587" i="4"/>
  <c r="B6586" i="4"/>
  <c r="B6585" i="4"/>
  <c r="B6584" i="4"/>
  <c r="B6583" i="4"/>
  <c r="B6582" i="4"/>
  <c r="B6581" i="4"/>
  <c r="B6580" i="4"/>
  <c r="B6579" i="4"/>
  <c r="B6578" i="4"/>
  <c r="B6577" i="4"/>
  <c r="B6576" i="4"/>
  <c r="B6575" i="4"/>
  <c r="B6574" i="4"/>
  <c r="B6573" i="4"/>
  <c r="B6572" i="4"/>
  <c r="B6571" i="4"/>
  <c r="B6570" i="4"/>
  <c r="B6569" i="4"/>
  <c r="B6568" i="4"/>
  <c r="B6567" i="4"/>
  <c r="B6566" i="4"/>
  <c r="B6565" i="4"/>
  <c r="B6564" i="4"/>
  <c r="B6563" i="4"/>
  <c r="B6562" i="4"/>
  <c r="B6561" i="4"/>
  <c r="B6560" i="4"/>
  <c r="B6559" i="4"/>
  <c r="B6558" i="4"/>
  <c r="B6557" i="4"/>
  <c r="B6556" i="4"/>
  <c r="B6555" i="4"/>
  <c r="B6554" i="4"/>
  <c r="B6553" i="4"/>
  <c r="B6552" i="4"/>
  <c r="B6551" i="4"/>
  <c r="B6550" i="4"/>
  <c r="B6549" i="4"/>
  <c r="B6548" i="4"/>
  <c r="B6547" i="4"/>
  <c r="B6546" i="4"/>
  <c r="B6545" i="4"/>
  <c r="B6544" i="4"/>
  <c r="B6543" i="4"/>
  <c r="B6542" i="4"/>
  <c r="B6541" i="4"/>
  <c r="B6540" i="4"/>
  <c r="B6539" i="4"/>
  <c r="B6538" i="4"/>
  <c r="B6537" i="4"/>
  <c r="B6536" i="4"/>
  <c r="B6535" i="4"/>
  <c r="B6534" i="4"/>
  <c r="B6533" i="4"/>
  <c r="B6532" i="4"/>
  <c r="B6531" i="4"/>
  <c r="B6530" i="4"/>
  <c r="B6529" i="4"/>
  <c r="B6528" i="4"/>
  <c r="B6527" i="4"/>
  <c r="B6526" i="4"/>
  <c r="B6525" i="4"/>
  <c r="B6524" i="4"/>
  <c r="B6523" i="4"/>
  <c r="B6522" i="4"/>
  <c r="B6521" i="4"/>
  <c r="B6520" i="4"/>
  <c r="B6519" i="4"/>
  <c r="B6518" i="4"/>
  <c r="B6517" i="4"/>
  <c r="B6516" i="4"/>
  <c r="B6515" i="4"/>
  <c r="B6514" i="4"/>
  <c r="B6513" i="4"/>
  <c r="B6512" i="4"/>
  <c r="B6511" i="4"/>
  <c r="B6510" i="4"/>
  <c r="B6509" i="4"/>
  <c r="B6508" i="4"/>
  <c r="B6507" i="4"/>
  <c r="B6506" i="4"/>
  <c r="B6505" i="4"/>
  <c r="B6504" i="4"/>
  <c r="B6503" i="4"/>
  <c r="B6502" i="4"/>
  <c r="B6501" i="4"/>
  <c r="B6500" i="4"/>
  <c r="B6499" i="4"/>
  <c r="B6498" i="4"/>
  <c r="B6497" i="4"/>
  <c r="B6496" i="4"/>
  <c r="B6495" i="4"/>
  <c r="B6494" i="4"/>
  <c r="B6493" i="4"/>
  <c r="B6492" i="4"/>
  <c r="B6491" i="4"/>
  <c r="B6490" i="4"/>
  <c r="B6489" i="4"/>
  <c r="B6488" i="4"/>
  <c r="B6487" i="4"/>
  <c r="B6486" i="4"/>
  <c r="B6485" i="4"/>
  <c r="B6484" i="4"/>
  <c r="B6483" i="4"/>
  <c r="B6482" i="4"/>
  <c r="B6481" i="4"/>
  <c r="B6480" i="4"/>
  <c r="B6479" i="4"/>
  <c r="B6478" i="4"/>
  <c r="B6477" i="4"/>
  <c r="B6476" i="4"/>
  <c r="B6475" i="4"/>
  <c r="B6474" i="4"/>
  <c r="B6473" i="4"/>
  <c r="B6472" i="4"/>
  <c r="B6471" i="4"/>
  <c r="B6470" i="4"/>
  <c r="B6469" i="4"/>
  <c r="B6468" i="4"/>
  <c r="B6467" i="4"/>
  <c r="B6466" i="4"/>
  <c r="B6465" i="4"/>
  <c r="B6464" i="4"/>
  <c r="B6463" i="4"/>
  <c r="B6462" i="4"/>
  <c r="B6461" i="4"/>
  <c r="B6460" i="4"/>
  <c r="B6459" i="4"/>
  <c r="B6458" i="4"/>
  <c r="B6457" i="4"/>
  <c r="B6456" i="4"/>
  <c r="B6455" i="4"/>
  <c r="B6454" i="4"/>
  <c r="B6453" i="4"/>
  <c r="B6452" i="4"/>
  <c r="B6451" i="4"/>
  <c r="B6450" i="4"/>
  <c r="B6449" i="4"/>
  <c r="B6448" i="4"/>
  <c r="B6447" i="4"/>
  <c r="B6446" i="4"/>
  <c r="B6445" i="4"/>
  <c r="B6444" i="4"/>
  <c r="B6443" i="4"/>
  <c r="B6442" i="4"/>
  <c r="B6441" i="4"/>
  <c r="B6440" i="4"/>
  <c r="B6439" i="4"/>
  <c r="B6438" i="4"/>
  <c r="B6437" i="4"/>
  <c r="B6436" i="4"/>
  <c r="B6435" i="4"/>
  <c r="B6434" i="4"/>
  <c r="B6433" i="4"/>
  <c r="B6432" i="4"/>
  <c r="B6431" i="4"/>
  <c r="B6430" i="4"/>
  <c r="B6429" i="4"/>
  <c r="B6428" i="4"/>
  <c r="B6427" i="4"/>
  <c r="B6426" i="4"/>
  <c r="B6425" i="4"/>
  <c r="B6424" i="4"/>
  <c r="B6423" i="4"/>
  <c r="B6422" i="4"/>
  <c r="B6421" i="4"/>
  <c r="B6420" i="4"/>
  <c r="B6419" i="4"/>
  <c r="B6418" i="4"/>
  <c r="B6417" i="4"/>
  <c r="B6416" i="4"/>
  <c r="B6415" i="4"/>
  <c r="B6414" i="4"/>
  <c r="B6413" i="4"/>
  <c r="B6412" i="4"/>
  <c r="B6411" i="4"/>
  <c r="B6410" i="4"/>
  <c r="B6409" i="4"/>
  <c r="B6408" i="4"/>
  <c r="B6407" i="4"/>
  <c r="B6406" i="4"/>
  <c r="B6405" i="4"/>
  <c r="B6404" i="4"/>
  <c r="B6403" i="4"/>
  <c r="B6402" i="4"/>
  <c r="B6401" i="4"/>
  <c r="B6400" i="4"/>
  <c r="B6399" i="4"/>
  <c r="B6398" i="4"/>
  <c r="B6397" i="4"/>
  <c r="B6396" i="4"/>
  <c r="B6395" i="4"/>
  <c r="B6394" i="4"/>
  <c r="B6393" i="4"/>
  <c r="B6392" i="4"/>
  <c r="B6391" i="4"/>
  <c r="B6390" i="4"/>
  <c r="B6389" i="4"/>
  <c r="B6388" i="4"/>
  <c r="B6387" i="4"/>
  <c r="B6386" i="4"/>
  <c r="B6385" i="4"/>
  <c r="B6384" i="4"/>
  <c r="B6383" i="4"/>
  <c r="B6382" i="4"/>
  <c r="B6381" i="4"/>
  <c r="B6380" i="4"/>
  <c r="B6379" i="4"/>
  <c r="B6378" i="4"/>
  <c r="B6377" i="4"/>
  <c r="B6376" i="4"/>
  <c r="B6375" i="4"/>
  <c r="B6374" i="4"/>
  <c r="B6373" i="4"/>
  <c r="B6372" i="4"/>
  <c r="B6371" i="4"/>
  <c r="B6370" i="4"/>
  <c r="B6369" i="4"/>
  <c r="B6368" i="4"/>
  <c r="B6367" i="4"/>
  <c r="B6366" i="4"/>
  <c r="B6365" i="4"/>
  <c r="B6364" i="4"/>
  <c r="B6363" i="4"/>
  <c r="B6362" i="4"/>
  <c r="B6361" i="4"/>
  <c r="B6360" i="4"/>
  <c r="B6359" i="4"/>
  <c r="B6358" i="4"/>
  <c r="B6357" i="4"/>
  <c r="B6356" i="4"/>
  <c r="B6355" i="4"/>
  <c r="B6354" i="4"/>
  <c r="B6353" i="4"/>
  <c r="B6352" i="4"/>
  <c r="B6351" i="4"/>
  <c r="B6350" i="4"/>
  <c r="B6349" i="4"/>
  <c r="B6348" i="4"/>
  <c r="B6347" i="4"/>
  <c r="B6346" i="4"/>
  <c r="B6345" i="4"/>
  <c r="B6344" i="4"/>
  <c r="B6343" i="4"/>
  <c r="B6342" i="4"/>
  <c r="B6341" i="4"/>
  <c r="B6340" i="4"/>
  <c r="B6339" i="4"/>
  <c r="B6338" i="4"/>
  <c r="B6337" i="4"/>
  <c r="B6336" i="4"/>
  <c r="B6335" i="4"/>
  <c r="B6334" i="4"/>
  <c r="B6333" i="4"/>
  <c r="B6332" i="4"/>
  <c r="B6331" i="4"/>
  <c r="B6330" i="4"/>
  <c r="B6329" i="4"/>
  <c r="B6328" i="4"/>
  <c r="B6327" i="4"/>
  <c r="B6326" i="4"/>
  <c r="B6325" i="4"/>
  <c r="B6324" i="4"/>
  <c r="B6323" i="4"/>
  <c r="B6322" i="4"/>
  <c r="B6321" i="4"/>
  <c r="B6320" i="4"/>
  <c r="B6319" i="4"/>
  <c r="B6318" i="4"/>
  <c r="B6317" i="4"/>
  <c r="B6316" i="4"/>
  <c r="B6315" i="4"/>
  <c r="B6314" i="4"/>
  <c r="B6313" i="4"/>
  <c r="B6312" i="4"/>
  <c r="B6311" i="4"/>
  <c r="B6310" i="4"/>
  <c r="B6309" i="4"/>
  <c r="B6308" i="4"/>
  <c r="B6307" i="4"/>
  <c r="B6306" i="4"/>
  <c r="B6305" i="4"/>
  <c r="B6304" i="4"/>
  <c r="B6303" i="4"/>
  <c r="B6302" i="4"/>
  <c r="B6301" i="4"/>
  <c r="B6300" i="4"/>
  <c r="B6299" i="4"/>
  <c r="B6298" i="4"/>
  <c r="B6297" i="4"/>
  <c r="B6296" i="4"/>
  <c r="B6295" i="4"/>
  <c r="B6294" i="4"/>
  <c r="B6293" i="4"/>
  <c r="B6292" i="4"/>
  <c r="B6291" i="4"/>
  <c r="B6290" i="4"/>
  <c r="B6289" i="4"/>
  <c r="B6288" i="4"/>
  <c r="B6287" i="4"/>
  <c r="B6286" i="4"/>
  <c r="B6285" i="4"/>
  <c r="B6284" i="4"/>
  <c r="B6283" i="4"/>
  <c r="B6282" i="4"/>
  <c r="B6281" i="4"/>
  <c r="B6280" i="4"/>
  <c r="B6279" i="4"/>
  <c r="B6278" i="4"/>
  <c r="B6277" i="4"/>
  <c r="B6276" i="4"/>
  <c r="B6275" i="4"/>
  <c r="B6274" i="4"/>
  <c r="B6273" i="4"/>
  <c r="B6272" i="4"/>
  <c r="B6271" i="4"/>
  <c r="B6270" i="4"/>
  <c r="B6269" i="4"/>
  <c r="B6268" i="4"/>
  <c r="B6267" i="4"/>
  <c r="B6266" i="4"/>
  <c r="B6265" i="4"/>
  <c r="B6264" i="4"/>
  <c r="B6263" i="4"/>
  <c r="B6262" i="4"/>
  <c r="B6261" i="4"/>
  <c r="B6260" i="4"/>
  <c r="B6259" i="4"/>
  <c r="B6258" i="4"/>
  <c r="B6257" i="4"/>
  <c r="B6256" i="4"/>
  <c r="B6255" i="4"/>
  <c r="B6254" i="4"/>
  <c r="B6253" i="4"/>
  <c r="B6252" i="4"/>
  <c r="B6251" i="4"/>
  <c r="B6250" i="4"/>
  <c r="B6249" i="4"/>
  <c r="B6248" i="4"/>
  <c r="B6247" i="4"/>
  <c r="B6246" i="4"/>
  <c r="B6245" i="4"/>
  <c r="B6244" i="4"/>
  <c r="B6243" i="4"/>
  <c r="B6242" i="4"/>
  <c r="B6241" i="4"/>
  <c r="B6240" i="4"/>
  <c r="B6239" i="4"/>
  <c r="B6238" i="4"/>
  <c r="B6237" i="4"/>
  <c r="B6236" i="4"/>
  <c r="B6235" i="4"/>
  <c r="B6234" i="4"/>
  <c r="B6233" i="4"/>
  <c r="B6232" i="4"/>
  <c r="B6231" i="4"/>
  <c r="B6230" i="4"/>
  <c r="B6229" i="4"/>
  <c r="B6228" i="4"/>
  <c r="B6227" i="4"/>
  <c r="B6226" i="4"/>
  <c r="B6225" i="4"/>
  <c r="B6224" i="4"/>
  <c r="B6223" i="4"/>
  <c r="B6222" i="4"/>
  <c r="B6221" i="4"/>
  <c r="B6220" i="4"/>
  <c r="B6219" i="4"/>
  <c r="B6218" i="4"/>
  <c r="B6217" i="4"/>
  <c r="B6216" i="4"/>
  <c r="B6215" i="4"/>
  <c r="B6214" i="4"/>
  <c r="B6213" i="4"/>
  <c r="B6212" i="4"/>
  <c r="B6211" i="4"/>
  <c r="B6210" i="4"/>
  <c r="B6209" i="4"/>
  <c r="B6208" i="4"/>
  <c r="B6207" i="4"/>
  <c r="B6206" i="4"/>
  <c r="B6205" i="4"/>
  <c r="B6204" i="4"/>
  <c r="B6203" i="4"/>
  <c r="B6202" i="4"/>
  <c r="B6201" i="4"/>
  <c r="B6200" i="4"/>
  <c r="B6199" i="4"/>
  <c r="B6198" i="4"/>
  <c r="B6197" i="4"/>
  <c r="B6196" i="4"/>
  <c r="B6195" i="4"/>
  <c r="B6194" i="4"/>
  <c r="B6193" i="4"/>
  <c r="B6192" i="4"/>
  <c r="B6191" i="4"/>
  <c r="B6190" i="4"/>
  <c r="B6189" i="4"/>
  <c r="B6188" i="4"/>
  <c r="B6187" i="4"/>
  <c r="B6186" i="4"/>
  <c r="B6185" i="4"/>
  <c r="B6184" i="4"/>
  <c r="B6183" i="4"/>
  <c r="B6182" i="4"/>
  <c r="B6181" i="4"/>
  <c r="B6180" i="4"/>
  <c r="B6179" i="4"/>
  <c r="B6178" i="4"/>
  <c r="B6177" i="4"/>
  <c r="B6176" i="4"/>
  <c r="B6175" i="4"/>
  <c r="B6174" i="4"/>
  <c r="B6173" i="4"/>
  <c r="B6172" i="4"/>
  <c r="B6171" i="4"/>
  <c r="B6170" i="4"/>
  <c r="B6169" i="4"/>
  <c r="B6168" i="4"/>
  <c r="B6167" i="4"/>
  <c r="B6166" i="4"/>
  <c r="B6165" i="4"/>
  <c r="B6164" i="4"/>
  <c r="B6163" i="4"/>
  <c r="B6162" i="4"/>
  <c r="B6161" i="4"/>
  <c r="B6160" i="4"/>
  <c r="B6159" i="4"/>
  <c r="B6158" i="4"/>
  <c r="B6157" i="4"/>
  <c r="B6156" i="4"/>
  <c r="B6155" i="4"/>
  <c r="B6154" i="4"/>
  <c r="B6153" i="4"/>
  <c r="B6152" i="4"/>
  <c r="B6151" i="4"/>
  <c r="B6150" i="4"/>
  <c r="B6149" i="4"/>
  <c r="B6148" i="4"/>
  <c r="B6147" i="4"/>
  <c r="B6146" i="4"/>
  <c r="B6145" i="4"/>
  <c r="B6144" i="4"/>
  <c r="B6143" i="4"/>
  <c r="B6142" i="4"/>
  <c r="B6141" i="4"/>
  <c r="B6140" i="4"/>
  <c r="B6139" i="4"/>
  <c r="B6138" i="4"/>
  <c r="B6137" i="4"/>
  <c r="B6136" i="4"/>
  <c r="B6135" i="4"/>
  <c r="B6134" i="4"/>
  <c r="B6133" i="4"/>
  <c r="B6132" i="4"/>
  <c r="B6131" i="4"/>
  <c r="B6130" i="4"/>
  <c r="B6129" i="4"/>
  <c r="B6128" i="4"/>
  <c r="B6127" i="4"/>
  <c r="B6126" i="4"/>
  <c r="B6125" i="4"/>
  <c r="B6124" i="4"/>
  <c r="B6123" i="4"/>
  <c r="B6122" i="4"/>
  <c r="B6121" i="4"/>
  <c r="B6120" i="4"/>
  <c r="B6119" i="4"/>
  <c r="B6118" i="4"/>
  <c r="B6117" i="4"/>
  <c r="B6116" i="4"/>
  <c r="B6115" i="4"/>
  <c r="B6114" i="4"/>
  <c r="B6113" i="4"/>
  <c r="B6112" i="4"/>
  <c r="B6111" i="4"/>
  <c r="B6110" i="4"/>
  <c r="B6109" i="4"/>
  <c r="B6108" i="4"/>
  <c r="B6107" i="4"/>
  <c r="B6106" i="4"/>
  <c r="B6105" i="4"/>
  <c r="B6104" i="4"/>
  <c r="B6103" i="4"/>
  <c r="B6102" i="4"/>
  <c r="B6101" i="4"/>
  <c r="B6100" i="4"/>
  <c r="B6099" i="4"/>
  <c r="B6098" i="4"/>
  <c r="B6097" i="4"/>
  <c r="B6096" i="4"/>
  <c r="B6095" i="4"/>
  <c r="B6094" i="4"/>
  <c r="B6093" i="4"/>
  <c r="B6092" i="4"/>
  <c r="B6091" i="4"/>
  <c r="B6090" i="4"/>
  <c r="B6089" i="4"/>
  <c r="B6088" i="4"/>
  <c r="B6087" i="4"/>
  <c r="B6086" i="4"/>
  <c r="B6085" i="4"/>
  <c r="B6084" i="4"/>
  <c r="B6083" i="4"/>
  <c r="B6082" i="4"/>
  <c r="B6081" i="4"/>
  <c r="B6080" i="4"/>
  <c r="B6079" i="4"/>
  <c r="B6078" i="4"/>
  <c r="B6077" i="4"/>
  <c r="B6076" i="4"/>
  <c r="B6075" i="4"/>
  <c r="B6074" i="4"/>
  <c r="B6073" i="4"/>
  <c r="B6072" i="4"/>
  <c r="B6071" i="4"/>
  <c r="B6070" i="4"/>
  <c r="B6069" i="4"/>
  <c r="B6068" i="4"/>
  <c r="B6067" i="4"/>
  <c r="B6066" i="4"/>
  <c r="B6065" i="4"/>
  <c r="B6064" i="4"/>
  <c r="B6063" i="4"/>
  <c r="B6062" i="4"/>
  <c r="B6061" i="4"/>
  <c r="B6060" i="4"/>
  <c r="B6059" i="4"/>
  <c r="B6058" i="4"/>
  <c r="B6057" i="4"/>
  <c r="B6056" i="4"/>
  <c r="B6055" i="4"/>
  <c r="B6054" i="4"/>
  <c r="B6053" i="4"/>
  <c r="B6052" i="4"/>
  <c r="B6051" i="4"/>
  <c r="B6050" i="4"/>
  <c r="B6049" i="4"/>
  <c r="B6048" i="4"/>
  <c r="B6047" i="4"/>
  <c r="B6046" i="4"/>
  <c r="B6045" i="4"/>
  <c r="B6044" i="4"/>
  <c r="B6043" i="4"/>
  <c r="B6042" i="4"/>
  <c r="B6041" i="4"/>
  <c r="B6040" i="4"/>
  <c r="B6039" i="4"/>
  <c r="B6038" i="4"/>
  <c r="B6037" i="4"/>
  <c r="B6036" i="4"/>
  <c r="B6035" i="4"/>
  <c r="B6034" i="4"/>
  <c r="B6033" i="4"/>
  <c r="B6032" i="4"/>
  <c r="B6031" i="4"/>
  <c r="B6030" i="4"/>
  <c r="B6029" i="4"/>
  <c r="B6028" i="4"/>
  <c r="B6027" i="4"/>
  <c r="B6026" i="4"/>
  <c r="B6025" i="4"/>
  <c r="B6024" i="4"/>
  <c r="B6023" i="4"/>
  <c r="B6022" i="4"/>
  <c r="B6021" i="4"/>
  <c r="B6020" i="4"/>
  <c r="B6019" i="4"/>
  <c r="B6018" i="4"/>
  <c r="B6017" i="4"/>
  <c r="B6016" i="4"/>
  <c r="B6015" i="4"/>
  <c r="B6014" i="4"/>
  <c r="B6013" i="4"/>
  <c r="B6012" i="4"/>
  <c r="B6011" i="4"/>
  <c r="B6010" i="4"/>
  <c r="B6009" i="4"/>
  <c r="B6008" i="4"/>
  <c r="B6007" i="4"/>
  <c r="B6006" i="4"/>
  <c r="B6005" i="4"/>
  <c r="B6004" i="4"/>
  <c r="B6003" i="4"/>
  <c r="B6002" i="4"/>
  <c r="B6001" i="4"/>
  <c r="B6000" i="4"/>
  <c r="B5999" i="4"/>
  <c r="B5998" i="4"/>
  <c r="B5997" i="4"/>
  <c r="B5996" i="4"/>
  <c r="B5995" i="4"/>
  <c r="B5994" i="4"/>
  <c r="B5993" i="4"/>
  <c r="B5992" i="4"/>
  <c r="B5991" i="4"/>
  <c r="B5990" i="4"/>
  <c r="B5989" i="4"/>
  <c r="B5988" i="4"/>
  <c r="B5987" i="4"/>
  <c r="B5986" i="4"/>
  <c r="B5985" i="4"/>
  <c r="B5984" i="4"/>
  <c r="B5983" i="4"/>
  <c r="B5982" i="4"/>
  <c r="B5981" i="4"/>
  <c r="B5980" i="4"/>
  <c r="B5979" i="4"/>
  <c r="B5978" i="4"/>
  <c r="B5977" i="4"/>
  <c r="B5976" i="4"/>
  <c r="B5975" i="4"/>
  <c r="B5974" i="4"/>
  <c r="B5973" i="4"/>
  <c r="B5972" i="4"/>
  <c r="B5971" i="4"/>
  <c r="B5970" i="4"/>
  <c r="B5969" i="4"/>
  <c r="B5968" i="4"/>
  <c r="B5967" i="4"/>
  <c r="B5966" i="4"/>
  <c r="B5965" i="4"/>
  <c r="B5964" i="4"/>
  <c r="B5963" i="4"/>
  <c r="B5962" i="4"/>
  <c r="B5961" i="4"/>
  <c r="B5960" i="4"/>
  <c r="B5959" i="4"/>
  <c r="B5958" i="4"/>
  <c r="B5957" i="4"/>
  <c r="B5956" i="4"/>
  <c r="B5955" i="4"/>
  <c r="B5954" i="4"/>
  <c r="B5953" i="4"/>
  <c r="B5952" i="4"/>
  <c r="B5951" i="4"/>
  <c r="B5950" i="4"/>
  <c r="B5949" i="4"/>
  <c r="B5948" i="4"/>
  <c r="B5947" i="4"/>
  <c r="B5946" i="4"/>
  <c r="B5945" i="4"/>
  <c r="B5944" i="4"/>
  <c r="B5943" i="4"/>
  <c r="B5942" i="4"/>
  <c r="B5941" i="4"/>
  <c r="B5940" i="4"/>
  <c r="B5939" i="4"/>
  <c r="B5938" i="4"/>
  <c r="B5937" i="4"/>
  <c r="B5936" i="4"/>
  <c r="B5935" i="4"/>
  <c r="B5934" i="4"/>
  <c r="B5933" i="4"/>
  <c r="B5932" i="4"/>
  <c r="B5931" i="4"/>
  <c r="B5930" i="4"/>
  <c r="B5929" i="4"/>
  <c r="B5928" i="4"/>
  <c r="B5927" i="4"/>
  <c r="B5926" i="4"/>
  <c r="B5925" i="4"/>
  <c r="B5924" i="4"/>
  <c r="B5923" i="4"/>
  <c r="B5922" i="4"/>
  <c r="B5921" i="4"/>
  <c r="B5920" i="4"/>
  <c r="B5919" i="4"/>
  <c r="B5918" i="4"/>
  <c r="B5917" i="4"/>
  <c r="B5916" i="4"/>
  <c r="B5915" i="4"/>
  <c r="B5914" i="4"/>
  <c r="B5913" i="4"/>
  <c r="B5912" i="4"/>
  <c r="B5911" i="4"/>
  <c r="B5910" i="4"/>
  <c r="B5909" i="4"/>
  <c r="B5908" i="4"/>
  <c r="B5907" i="4"/>
  <c r="B5906" i="4"/>
  <c r="B5905" i="4"/>
  <c r="B5904" i="4"/>
  <c r="B5903" i="4"/>
  <c r="B5902" i="4"/>
  <c r="B5901" i="4"/>
  <c r="B5900" i="4"/>
  <c r="B5899" i="4"/>
  <c r="B5898" i="4"/>
  <c r="B5897" i="4"/>
  <c r="B5896" i="4"/>
  <c r="B5895" i="4"/>
  <c r="B5894" i="4"/>
  <c r="B5893" i="4"/>
  <c r="B5892" i="4"/>
  <c r="B5891" i="4"/>
  <c r="B5890" i="4"/>
  <c r="B5889" i="4"/>
  <c r="B5888" i="4"/>
  <c r="B5887" i="4"/>
  <c r="B5886" i="4"/>
  <c r="B5885" i="4"/>
  <c r="B5884" i="4"/>
  <c r="B5883" i="4"/>
  <c r="B5882" i="4"/>
  <c r="B5881" i="4"/>
  <c r="B5880" i="4"/>
  <c r="B5879" i="4"/>
  <c r="B5878" i="4"/>
  <c r="B5877" i="4"/>
  <c r="B5876" i="4"/>
  <c r="B5875" i="4"/>
  <c r="B5874" i="4"/>
  <c r="B5873" i="4"/>
  <c r="B5872" i="4"/>
  <c r="B5871" i="4"/>
  <c r="B5870" i="4"/>
  <c r="B5869" i="4"/>
  <c r="B5868" i="4"/>
  <c r="B5867" i="4"/>
  <c r="B5866" i="4"/>
  <c r="B5865" i="4"/>
  <c r="B5864" i="4"/>
  <c r="B5863" i="4"/>
  <c r="B5862" i="4"/>
  <c r="B5861" i="4"/>
  <c r="B5860" i="4"/>
  <c r="B5859" i="4"/>
  <c r="B5858" i="4"/>
  <c r="B5857" i="4"/>
  <c r="B5856" i="4"/>
  <c r="B5855" i="4"/>
  <c r="B5854" i="4"/>
  <c r="B5853" i="4"/>
  <c r="B5852" i="4"/>
  <c r="B5851" i="4"/>
  <c r="B5850" i="4"/>
  <c r="B5849" i="4"/>
  <c r="B5848" i="4"/>
  <c r="B5847" i="4"/>
  <c r="B5846" i="4"/>
  <c r="B5845" i="4"/>
  <c r="B5844" i="4"/>
  <c r="B5843" i="4"/>
  <c r="B5842" i="4"/>
  <c r="B5841" i="4"/>
  <c r="B5840" i="4"/>
  <c r="B5839" i="4"/>
  <c r="B5838" i="4"/>
  <c r="B5837" i="4"/>
  <c r="B5836" i="4"/>
  <c r="B5835" i="4"/>
  <c r="B5834" i="4"/>
  <c r="B5833" i="4"/>
  <c r="B5832" i="4"/>
  <c r="B5831" i="4"/>
  <c r="B5830" i="4"/>
  <c r="B5829" i="4"/>
  <c r="B5828" i="4"/>
  <c r="B5827" i="4"/>
  <c r="B5826" i="4"/>
  <c r="B5825" i="4"/>
  <c r="B5824" i="4"/>
  <c r="B5823" i="4"/>
  <c r="B5822" i="4"/>
  <c r="B5821" i="4"/>
  <c r="B5820" i="4"/>
  <c r="B5819" i="4"/>
  <c r="B5818" i="4"/>
  <c r="B5817" i="4"/>
  <c r="B5816" i="4"/>
  <c r="B5815" i="4"/>
  <c r="B5814" i="4"/>
  <c r="B5813" i="4"/>
  <c r="B5812" i="4"/>
  <c r="B5811" i="4"/>
  <c r="B5810" i="4"/>
  <c r="B5809" i="4"/>
  <c r="B5808" i="4"/>
  <c r="B5807" i="4"/>
  <c r="B5806" i="4"/>
  <c r="B5805" i="4"/>
  <c r="B5804" i="4"/>
  <c r="B5803" i="4"/>
  <c r="B5802" i="4"/>
  <c r="B5801" i="4"/>
  <c r="B5800" i="4"/>
  <c r="B5799" i="4"/>
  <c r="B5798" i="4"/>
  <c r="B5797" i="4"/>
  <c r="B5796" i="4"/>
  <c r="B5795" i="4"/>
  <c r="B5794" i="4"/>
  <c r="B5793" i="4"/>
  <c r="B5792" i="4"/>
  <c r="B5791" i="4"/>
  <c r="B5790" i="4"/>
  <c r="B5789" i="4"/>
  <c r="B5788" i="4"/>
  <c r="B5787" i="4"/>
  <c r="B5786" i="4"/>
  <c r="B5785" i="4"/>
  <c r="B5784" i="4"/>
  <c r="B5783" i="4"/>
  <c r="B5782" i="4"/>
  <c r="B5781" i="4"/>
  <c r="B5780" i="4"/>
  <c r="B5779" i="4"/>
  <c r="B5778" i="4"/>
  <c r="B5777" i="4"/>
  <c r="B5776" i="4"/>
  <c r="B5775" i="4"/>
  <c r="B5774" i="4"/>
  <c r="B5773" i="4"/>
  <c r="B5772" i="4"/>
  <c r="B5771" i="4"/>
  <c r="B5770" i="4"/>
  <c r="B5769" i="4"/>
  <c r="B5768" i="4"/>
  <c r="B5767" i="4"/>
  <c r="B5766" i="4"/>
  <c r="B5765" i="4"/>
  <c r="B5764" i="4"/>
  <c r="B5763" i="4"/>
  <c r="B5762" i="4"/>
  <c r="B5761" i="4"/>
  <c r="B5760" i="4"/>
  <c r="B5759" i="4"/>
  <c r="B5758" i="4"/>
  <c r="B5757" i="4"/>
  <c r="B5756" i="4"/>
  <c r="B5755" i="4"/>
  <c r="B5754" i="4"/>
  <c r="B5753" i="4"/>
  <c r="B5752" i="4"/>
  <c r="B5751" i="4"/>
  <c r="B5750" i="4"/>
  <c r="B5749" i="4"/>
  <c r="B5748" i="4"/>
  <c r="B5747" i="4"/>
  <c r="B5746" i="4"/>
  <c r="B5745" i="4"/>
  <c r="B5744" i="4"/>
  <c r="B5743" i="4"/>
  <c r="B5742" i="4"/>
  <c r="B5741" i="4"/>
  <c r="B5740" i="4"/>
  <c r="B5739" i="4"/>
  <c r="B5738" i="4"/>
  <c r="B5737" i="4"/>
  <c r="B5736" i="4"/>
  <c r="B5735" i="4"/>
  <c r="B5734" i="4"/>
  <c r="B5733" i="4"/>
  <c r="B5732" i="4"/>
  <c r="B5731" i="4"/>
  <c r="B5730" i="4"/>
  <c r="B5729" i="4"/>
  <c r="B5728" i="4"/>
  <c r="B5727" i="4"/>
  <c r="B5726" i="4"/>
  <c r="B5725" i="4"/>
  <c r="B5724" i="4"/>
  <c r="B5723" i="4"/>
  <c r="B5722" i="4"/>
  <c r="B5721" i="4"/>
  <c r="B5720" i="4"/>
  <c r="B5719" i="4"/>
  <c r="B5718" i="4"/>
  <c r="B5717" i="4"/>
  <c r="B5716" i="4"/>
  <c r="B5715" i="4"/>
  <c r="B5714" i="4"/>
  <c r="B5713" i="4"/>
  <c r="B5712" i="4"/>
  <c r="B5711" i="4"/>
  <c r="B5710" i="4"/>
  <c r="B5709" i="4"/>
  <c r="B5708" i="4"/>
  <c r="B5707" i="4"/>
  <c r="B5706" i="4"/>
  <c r="B5705" i="4"/>
  <c r="B5704" i="4"/>
  <c r="B5703" i="4"/>
  <c r="B5702" i="4"/>
  <c r="B5701" i="4"/>
  <c r="B5700" i="4"/>
  <c r="B5699" i="4"/>
  <c r="B5698" i="4"/>
  <c r="B5697" i="4"/>
  <c r="B5696" i="4"/>
  <c r="B5695" i="4"/>
  <c r="B5694" i="4"/>
  <c r="B5693" i="4"/>
  <c r="B5692" i="4"/>
  <c r="B5691" i="4"/>
  <c r="B5690" i="4"/>
  <c r="B5689" i="4"/>
  <c r="B5688" i="4"/>
  <c r="B5687" i="4"/>
  <c r="B5686" i="4"/>
  <c r="B5685" i="4"/>
  <c r="B5684" i="4"/>
  <c r="B5683" i="4"/>
  <c r="B5682" i="4"/>
  <c r="B5681" i="4"/>
  <c r="B5680" i="4"/>
  <c r="B5679" i="4"/>
  <c r="B5678" i="4"/>
  <c r="B5677" i="4"/>
  <c r="B5676" i="4"/>
  <c r="B5675" i="4"/>
  <c r="B5674" i="4"/>
  <c r="B5673" i="4"/>
  <c r="B5672" i="4"/>
  <c r="B5671" i="4"/>
  <c r="B5670" i="4"/>
  <c r="B5669" i="4"/>
  <c r="B5668" i="4"/>
  <c r="B5667" i="4"/>
  <c r="B5666" i="4"/>
  <c r="B5665" i="4"/>
  <c r="B5664" i="4"/>
  <c r="B5663" i="4"/>
  <c r="B5662" i="4"/>
  <c r="B5661" i="4"/>
  <c r="B5660" i="4"/>
  <c r="B5659" i="4"/>
  <c r="B5658" i="4"/>
  <c r="B5657" i="4"/>
  <c r="B5656" i="4"/>
  <c r="B5655" i="4"/>
  <c r="B5654" i="4"/>
  <c r="B5653" i="4"/>
  <c r="B5652" i="4"/>
  <c r="B5651" i="4"/>
  <c r="B5650" i="4"/>
  <c r="B5649" i="4"/>
  <c r="B5648" i="4"/>
  <c r="B5647" i="4"/>
  <c r="B5646" i="4"/>
  <c r="B5645" i="4"/>
  <c r="B5644" i="4"/>
  <c r="B5643" i="4"/>
  <c r="B5642" i="4"/>
  <c r="B5641" i="4"/>
  <c r="B5640" i="4"/>
  <c r="B5639" i="4"/>
  <c r="B5638" i="4"/>
  <c r="B5637" i="4"/>
  <c r="B5636" i="4"/>
  <c r="B5635" i="4"/>
  <c r="B5634" i="4"/>
  <c r="B5633" i="4"/>
  <c r="B5632" i="4"/>
  <c r="B5631" i="4"/>
  <c r="B5630" i="4"/>
  <c r="B5629" i="4"/>
  <c r="B5628" i="4"/>
  <c r="B5627" i="4"/>
  <c r="B5626" i="4"/>
  <c r="B5625" i="4"/>
  <c r="B5624" i="4"/>
  <c r="B5623" i="4"/>
  <c r="B5622" i="4"/>
  <c r="B5621" i="4"/>
  <c r="B5620" i="4"/>
  <c r="B5619" i="4"/>
  <c r="B5618" i="4"/>
  <c r="B5617" i="4"/>
  <c r="B5616" i="4"/>
  <c r="B5615" i="4"/>
  <c r="B5614" i="4"/>
  <c r="B5613" i="4"/>
  <c r="B5612" i="4"/>
  <c r="B5611" i="4"/>
  <c r="B5610" i="4"/>
  <c r="B5609" i="4"/>
  <c r="B5608" i="4"/>
  <c r="B5607" i="4"/>
  <c r="B5606" i="4"/>
  <c r="B5605" i="4"/>
  <c r="B5604" i="4"/>
  <c r="B5603" i="4"/>
  <c r="B5602" i="4"/>
  <c r="B5601" i="4"/>
  <c r="B5600" i="4"/>
  <c r="B5599" i="4"/>
  <c r="B5598" i="4"/>
  <c r="B5597" i="4"/>
  <c r="B5596" i="4"/>
  <c r="B5595" i="4"/>
  <c r="B5594" i="4"/>
  <c r="B5593" i="4"/>
  <c r="B5592" i="4"/>
  <c r="B5591" i="4"/>
  <c r="B5590" i="4"/>
  <c r="B5589" i="4"/>
  <c r="B5588" i="4"/>
  <c r="B5587" i="4"/>
  <c r="B5586" i="4"/>
  <c r="B5585" i="4"/>
  <c r="B5584" i="4"/>
  <c r="B5583" i="4"/>
  <c r="B5582" i="4"/>
  <c r="B5581" i="4"/>
  <c r="B5580" i="4"/>
  <c r="B5579" i="4"/>
  <c r="B5578" i="4"/>
  <c r="B5577" i="4"/>
  <c r="B5576" i="4"/>
  <c r="B5575" i="4"/>
  <c r="B5574" i="4"/>
  <c r="B5573" i="4"/>
  <c r="B5572" i="4"/>
  <c r="B5571" i="4"/>
  <c r="B5570" i="4"/>
  <c r="B5569" i="4"/>
  <c r="B5568" i="4"/>
  <c r="B5567" i="4"/>
  <c r="B5566" i="4"/>
  <c r="B5565" i="4"/>
  <c r="B5564" i="4"/>
  <c r="B5563" i="4"/>
  <c r="B5562" i="4"/>
  <c r="B5561" i="4"/>
  <c r="B5560" i="4"/>
  <c r="B5559" i="4"/>
  <c r="B5558" i="4"/>
  <c r="B5557" i="4"/>
  <c r="B5556" i="4"/>
  <c r="B5555" i="4"/>
  <c r="B5554" i="4"/>
  <c r="B5553" i="4"/>
  <c r="B5552" i="4"/>
  <c r="B5551" i="4"/>
  <c r="B5550" i="4"/>
  <c r="B5549" i="4"/>
  <c r="B5548" i="4"/>
  <c r="B5547" i="4"/>
  <c r="B5546" i="4"/>
  <c r="B5545" i="4"/>
  <c r="B5544" i="4"/>
  <c r="B5543" i="4"/>
  <c r="B5542" i="4"/>
  <c r="B5541" i="4"/>
  <c r="B5540" i="4"/>
  <c r="B5539" i="4"/>
  <c r="B5538" i="4"/>
  <c r="B5537" i="4"/>
  <c r="B5536" i="4"/>
  <c r="B5535" i="4"/>
  <c r="B5534" i="4"/>
  <c r="B5533" i="4"/>
  <c r="B5532" i="4"/>
  <c r="B5531" i="4"/>
  <c r="B5530" i="4"/>
  <c r="B5529" i="4"/>
  <c r="B5528" i="4"/>
  <c r="B5527" i="4"/>
  <c r="B5526" i="4"/>
  <c r="B5525" i="4"/>
  <c r="B5524" i="4"/>
  <c r="B5523" i="4"/>
  <c r="B5522" i="4"/>
  <c r="B5521" i="4"/>
  <c r="B5520" i="4"/>
  <c r="B5519" i="4"/>
  <c r="B5518" i="4"/>
  <c r="B5517" i="4"/>
  <c r="B5516" i="4"/>
  <c r="B5515" i="4"/>
  <c r="B5514" i="4"/>
  <c r="B5513" i="4"/>
  <c r="B5512" i="4"/>
  <c r="B5511" i="4"/>
  <c r="B5510" i="4"/>
  <c r="B5509" i="4"/>
  <c r="B5508" i="4"/>
  <c r="B5507" i="4"/>
  <c r="B5506" i="4"/>
  <c r="B5505" i="4"/>
  <c r="B5504" i="4"/>
  <c r="B5503" i="4"/>
  <c r="B5502" i="4"/>
  <c r="B5501" i="4"/>
  <c r="B5500" i="4"/>
  <c r="B5499" i="4"/>
  <c r="B5498" i="4"/>
  <c r="B5497" i="4"/>
  <c r="B5496" i="4"/>
  <c r="B5495" i="4"/>
  <c r="B5494" i="4"/>
  <c r="B5493" i="4"/>
  <c r="B5492" i="4"/>
  <c r="B5491" i="4"/>
  <c r="B5490" i="4"/>
  <c r="B5489" i="4"/>
  <c r="B5488" i="4"/>
  <c r="B5487" i="4"/>
  <c r="B5486" i="4"/>
  <c r="B5485" i="4"/>
  <c r="B5484" i="4"/>
  <c r="B5483" i="4"/>
  <c r="B5482" i="4"/>
  <c r="B5481" i="4"/>
  <c r="B5480" i="4"/>
  <c r="B5479" i="4"/>
  <c r="B5478" i="4"/>
  <c r="B5477" i="4"/>
  <c r="B5476" i="4"/>
  <c r="B5475" i="4"/>
  <c r="B5474" i="4"/>
  <c r="B5473" i="4"/>
  <c r="B5472" i="4"/>
  <c r="B5471" i="4"/>
  <c r="B5470" i="4"/>
  <c r="B5469" i="4"/>
  <c r="B5468" i="4"/>
  <c r="B5467" i="4"/>
  <c r="B5466" i="4"/>
  <c r="B5465" i="4"/>
  <c r="B5464" i="4"/>
  <c r="B5463" i="4"/>
  <c r="B5462" i="4"/>
  <c r="B5461" i="4"/>
  <c r="B5460" i="4"/>
  <c r="B5459" i="4"/>
  <c r="B5458" i="4"/>
  <c r="B5457" i="4"/>
  <c r="B5456" i="4"/>
  <c r="B5455" i="4"/>
  <c r="B5454" i="4"/>
  <c r="B5453" i="4"/>
  <c r="B5452" i="4"/>
  <c r="B5451" i="4"/>
  <c r="B5450" i="4"/>
  <c r="B5449" i="4"/>
  <c r="B5448" i="4"/>
  <c r="B5447" i="4"/>
  <c r="B5446" i="4"/>
  <c r="B5445" i="4"/>
  <c r="B5444" i="4"/>
  <c r="B5443" i="4"/>
  <c r="B5442" i="4"/>
  <c r="B5441" i="4"/>
  <c r="B5440" i="4"/>
  <c r="B5439" i="4"/>
  <c r="B5438" i="4"/>
  <c r="B5437" i="4"/>
  <c r="B5436" i="4"/>
  <c r="B5435" i="4"/>
  <c r="B5434" i="4"/>
  <c r="B5433" i="4"/>
  <c r="B5432" i="4"/>
  <c r="B5431" i="4"/>
  <c r="B5430" i="4"/>
  <c r="B5429" i="4"/>
  <c r="B5428" i="4"/>
  <c r="B5427" i="4"/>
  <c r="B5426" i="4"/>
  <c r="B5425" i="4"/>
  <c r="B5424" i="4"/>
  <c r="B5423" i="4"/>
  <c r="B5422" i="4"/>
  <c r="B5421" i="4"/>
  <c r="B5420" i="4"/>
  <c r="B5419" i="4"/>
  <c r="B5418" i="4"/>
  <c r="B5417" i="4"/>
  <c r="B5416" i="4"/>
  <c r="B5415" i="4"/>
  <c r="B5414" i="4"/>
  <c r="B5413" i="4"/>
  <c r="B5412" i="4"/>
  <c r="B5411" i="4"/>
  <c r="B5410" i="4"/>
  <c r="B5409" i="4"/>
  <c r="B5408" i="4"/>
  <c r="B5407" i="4"/>
  <c r="B5406" i="4"/>
  <c r="B5405" i="4"/>
  <c r="B5404" i="4"/>
  <c r="B5403" i="4"/>
  <c r="B5402" i="4"/>
  <c r="B5401" i="4"/>
  <c r="B5400" i="4"/>
  <c r="B5399" i="4"/>
  <c r="B5398" i="4"/>
  <c r="B5397" i="4"/>
  <c r="B5396" i="4"/>
  <c r="B5395" i="4"/>
  <c r="B5394" i="4"/>
  <c r="B5393" i="4"/>
  <c r="B5392" i="4"/>
  <c r="B5391" i="4"/>
  <c r="B5390" i="4"/>
  <c r="B5389" i="4"/>
  <c r="B5388" i="4"/>
  <c r="B5387" i="4"/>
  <c r="B5386" i="4"/>
  <c r="B5385" i="4"/>
  <c r="B5384" i="4"/>
  <c r="B5383" i="4"/>
  <c r="B5382" i="4"/>
  <c r="B5381" i="4"/>
  <c r="B5380" i="4"/>
  <c r="B5379" i="4"/>
  <c r="B5378" i="4"/>
  <c r="B5377" i="4"/>
  <c r="B5376" i="4"/>
  <c r="B5375" i="4"/>
  <c r="B5374" i="4"/>
  <c r="B5373" i="4"/>
  <c r="B5372" i="4"/>
  <c r="B5371" i="4"/>
  <c r="B5370" i="4"/>
  <c r="B5369" i="4"/>
  <c r="B5368" i="4"/>
  <c r="B5367" i="4"/>
  <c r="B5366" i="4"/>
  <c r="B5365" i="4"/>
  <c r="B5364" i="4"/>
  <c r="B5363" i="4"/>
  <c r="B5362" i="4"/>
  <c r="B5361" i="4"/>
  <c r="B5360" i="4"/>
  <c r="B5359" i="4"/>
  <c r="B5358" i="4"/>
  <c r="B5357" i="4"/>
  <c r="B5356" i="4"/>
  <c r="B5355" i="4"/>
  <c r="B5354" i="4"/>
  <c r="B5353" i="4"/>
  <c r="B5352" i="4"/>
  <c r="B5351" i="4"/>
  <c r="B5350" i="4"/>
  <c r="B5349" i="4"/>
  <c r="B5348" i="4"/>
  <c r="B5347" i="4"/>
  <c r="B5346" i="4"/>
  <c r="B5345" i="4"/>
  <c r="B5344" i="4"/>
  <c r="B5343" i="4"/>
  <c r="B5342" i="4"/>
  <c r="B5341" i="4"/>
  <c r="B5340" i="4"/>
  <c r="B5339" i="4"/>
  <c r="B5338" i="4"/>
  <c r="B5337" i="4"/>
  <c r="B5336" i="4"/>
  <c r="B5335" i="4"/>
  <c r="B5334" i="4"/>
  <c r="B5333" i="4"/>
  <c r="B5332" i="4"/>
  <c r="B5331" i="4"/>
  <c r="B5330" i="4"/>
  <c r="B5329" i="4"/>
  <c r="B5328" i="4"/>
  <c r="B5327" i="4"/>
  <c r="B5326" i="4"/>
  <c r="B5325" i="4"/>
  <c r="B5324" i="4"/>
  <c r="B5323" i="4"/>
  <c r="B5322" i="4"/>
  <c r="B5321" i="4"/>
  <c r="B5320" i="4"/>
  <c r="B5319" i="4"/>
  <c r="B5318" i="4"/>
  <c r="B5317" i="4"/>
  <c r="B5316" i="4"/>
  <c r="B5315" i="4"/>
  <c r="B5314" i="4"/>
  <c r="B5313" i="4"/>
  <c r="B5312" i="4"/>
  <c r="B5311" i="4"/>
  <c r="B5310" i="4"/>
  <c r="B5309" i="4"/>
  <c r="B5308" i="4"/>
  <c r="B5307" i="4"/>
  <c r="B5306" i="4"/>
  <c r="B5305" i="4"/>
  <c r="B5304" i="4"/>
  <c r="B5303" i="4"/>
  <c r="B5302" i="4"/>
  <c r="B5301" i="4"/>
  <c r="B5300" i="4"/>
  <c r="B5299" i="4"/>
  <c r="B5298" i="4"/>
  <c r="B5297" i="4"/>
  <c r="B5296" i="4"/>
  <c r="B5295" i="4"/>
  <c r="B5294" i="4"/>
  <c r="B5293" i="4"/>
  <c r="B5292" i="4"/>
  <c r="B5291" i="4"/>
  <c r="B5290" i="4"/>
  <c r="B5289" i="4"/>
  <c r="B5288" i="4"/>
  <c r="B5287" i="4"/>
  <c r="B5286" i="4"/>
  <c r="B5285" i="4"/>
  <c r="B5284" i="4"/>
  <c r="B5283" i="4"/>
  <c r="B5282" i="4"/>
  <c r="B5281" i="4"/>
  <c r="B5280" i="4"/>
  <c r="B5279" i="4"/>
  <c r="B5278" i="4"/>
  <c r="B5277" i="4"/>
  <c r="B5276" i="4"/>
  <c r="B5275" i="4"/>
  <c r="B5274" i="4"/>
  <c r="B5273" i="4"/>
  <c r="B5272" i="4"/>
  <c r="B5271" i="4"/>
  <c r="B5270" i="4"/>
  <c r="B5269" i="4"/>
  <c r="B5268" i="4"/>
  <c r="B5267" i="4"/>
  <c r="B5266" i="4"/>
  <c r="B5265" i="4"/>
  <c r="B5264" i="4"/>
  <c r="B5263" i="4"/>
  <c r="B5262" i="4"/>
  <c r="B5261" i="4"/>
  <c r="B5260" i="4"/>
  <c r="B5259" i="4"/>
  <c r="B5258" i="4"/>
  <c r="B5257" i="4"/>
  <c r="B5256" i="4"/>
  <c r="B5255" i="4"/>
  <c r="B5254" i="4"/>
  <c r="B5253" i="4"/>
  <c r="B5252" i="4"/>
  <c r="B5251" i="4"/>
  <c r="B5250" i="4"/>
  <c r="B5249" i="4"/>
  <c r="B5248" i="4"/>
  <c r="B5247" i="4"/>
  <c r="B5246" i="4"/>
  <c r="B5245" i="4"/>
  <c r="B5244" i="4"/>
  <c r="B5243" i="4"/>
  <c r="B5242" i="4"/>
  <c r="B5241" i="4"/>
  <c r="B5240" i="4"/>
  <c r="B5239" i="4"/>
  <c r="B5238" i="4"/>
  <c r="B5237" i="4"/>
  <c r="B5236" i="4"/>
  <c r="B5235" i="4"/>
  <c r="B5234" i="4"/>
  <c r="B5233" i="4"/>
  <c r="B5232" i="4"/>
  <c r="B5231" i="4"/>
  <c r="B5230" i="4"/>
  <c r="B5229" i="4"/>
  <c r="B5228" i="4"/>
  <c r="B5227" i="4"/>
  <c r="B5226" i="4"/>
  <c r="B5225" i="4"/>
  <c r="B5224" i="4"/>
  <c r="B5223" i="4"/>
  <c r="B5222" i="4"/>
  <c r="B5221" i="4"/>
  <c r="B5220" i="4"/>
  <c r="B5219" i="4"/>
  <c r="B5218" i="4"/>
  <c r="B5217" i="4"/>
  <c r="B5216" i="4"/>
  <c r="B5215" i="4"/>
  <c r="B5214" i="4"/>
  <c r="B5213" i="4"/>
  <c r="B5212" i="4"/>
  <c r="B5211" i="4"/>
  <c r="B5210" i="4"/>
  <c r="B5209" i="4"/>
  <c r="B5208" i="4"/>
  <c r="B5207" i="4"/>
  <c r="B5206" i="4"/>
  <c r="B5205" i="4"/>
  <c r="B5204" i="4"/>
  <c r="B5203" i="4"/>
  <c r="B5202" i="4"/>
  <c r="B5201" i="4"/>
  <c r="B5200" i="4"/>
  <c r="B5199" i="4"/>
  <c r="B5198" i="4"/>
  <c r="B5197" i="4"/>
  <c r="B5196" i="4"/>
  <c r="B5195" i="4"/>
  <c r="B5194" i="4"/>
  <c r="B5193" i="4"/>
  <c r="B5192" i="4"/>
  <c r="B5191" i="4"/>
  <c r="B5190" i="4"/>
  <c r="B5189" i="4"/>
  <c r="B5188" i="4"/>
  <c r="B5187" i="4"/>
  <c r="B5186" i="4"/>
  <c r="B5185" i="4"/>
  <c r="B5184" i="4"/>
  <c r="B5183" i="4"/>
  <c r="B5182" i="4"/>
  <c r="B5181" i="4"/>
  <c r="B5180" i="4"/>
  <c r="B5179" i="4"/>
  <c r="B5178" i="4"/>
  <c r="B5177" i="4"/>
  <c r="B5176" i="4"/>
  <c r="B5175" i="4"/>
  <c r="B5174" i="4"/>
  <c r="B5173" i="4"/>
  <c r="B5172" i="4"/>
  <c r="B5171" i="4"/>
  <c r="B5170" i="4"/>
  <c r="B5169" i="4"/>
  <c r="B5168" i="4"/>
  <c r="B5167" i="4"/>
  <c r="B5166" i="4"/>
  <c r="B5165" i="4"/>
  <c r="B5164" i="4"/>
  <c r="B5163" i="4"/>
  <c r="B5162" i="4"/>
  <c r="B5161" i="4"/>
  <c r="B5160" i="4"/>
  <c r="B5159" i="4"/>
  <c r="B5158" i="4"/>
  <c r="B5157" i="4"/>
  <c r="B5156" i="4"/>
  <c r="B5155" i="4"/>
  <c r="B5154" i="4"/>
  <c r="B5153" i="4"/>
  <c r="B5152" i="4"/>
  <c r="B5151" i="4"/>
  <c r="B5150" i="4"/>
  <c r="B5149" i="4"/>
  <c r="B5148" i="4"/>
  <c r="B5147" i="4"/>
  <c r="B5146" i="4"/>
  <c r="B5145" i="4"/>
  <c r="B5144" i="4"/>
  <c r="B5143" i="4"/>
  <c r="B5142" i="4"/>
  <c r="B5141" i="4"/>
  <c r="B5140" i="4"/>
  <c r="B5139" i="4"/>
  <c r="B5138" i="4"/>
  <c r="B5137" i="4"/>
  <c r="B5136" i="4"/>
  <c r="B5135" i="4"/>
  <c r="B5134" i="4"/>
  <c r="B5133" i="4"/>
  <c r="B5132" i="4"/>
  <c r="B5131" i="4"/>
  <c r="B5130" i="4"/>
  <c r="B5129" i="4"/>
  <c r="B5128" i="4"/>
  <c r="B5127" i="4"/>
  <c r="B5126" i="4"/>
  <c r="B5125" i="4"/>
  <c r="B5124" i="4"/>
  <c r="B5123" i="4"/>
  <c r="B5122" i="4"/>
  <c r="B5121" i="4"/>
  <c r="B5120" i="4"/>
  <c r="B5119" i="4"/>
  <c r="B5118" i="4"/>
  <c r="B5117" i="4"/>
  <c r="B5116" i="4"/>
  <c r="B5115" i="4"/>
  <c r="B5114" i="4"/>
  <c r="B5113" i="4"/>
  <c r="B5112" i="4"/>
  <c r="B5111" i="4"/>
  <c r="B5110" i="4"/>
  <c r="B5109" i="4"/>
  <c r="B5108" i="4"/>
  <c r="B5107" i="4"/>
  <c r="B5106" i="4"/>
  <c r="B5105" i="4"/>
  <c r="B5104" i="4"/>
  <c r="B5103" i="4"/>
  <c r="B5102" i="4"/>
  <c r="B5101" i="4"/>
  <c r="B5100" i="4"/>
  <c r="B5099" i="4"/>
  <c r="B5098" i="4"/>
  <c r="B5097" i="4"/>
  <c r="B5096" i="4"/>
  <c r="B5095" i="4"/>
  <c r="B5094" i="4"/>
  <c r="B5093" i="4"/>
  <c r="B5092" i="4"/>
  <c r="B5091" i="4"/>
  <c r="B5090" i="4"/>
  <c r="B5089" i="4"/>
  <c r="B5088" i="4"/>
  <c r="B5087" i="4"/>
  <c r="B5086" i="4"/>
  <c r="B5085" i="4"/>
  <c r="B5084" i="4"/>
  <c r="B5083" i="4"/>
  <c r="B5082" i="4"/>
  <c r="B5081" i="4"/>
  <c r="B5080" i="4"/>
  <c r="B5079" i="4"/>
  <c r="B5078" i="4"/>
  <c r="B5077" i="4"/>
  <c r="B5076" i="4"/>
  <c r="B5075" i="4"/>
  <c r="B5074" i="4"/>
  <c r="B5073" i="4"/>
  <c r="B5072" i="4"/>
  <c r="B5071" i="4"/>
  <c r="B5070" i="4"/>
  <c r="B5069" i="4"/>
  <c r="B5068" i="4"/>
  <c r="B5067" i="4"/>
  <c r="B5066" i="4"/>
  <c r="B5065" i="4"/>
  <c r="B5064" i="4"/>
  <c r="B5063" i="4"/>
  <c r="B5062" i="4"/>
  <c r="B5061" i="4"/>
  <c r="B5060" i="4"/>
  <c r="B5059" i="4"/>
  <c r="B5058" i="4"/>
  <c r="B5057" i="4"/>
  <c r="B5056" i="4"/>
  <c r="B5055" i="4"/>
  <c r="B5054" i="4"/>
  <c r="B5053" i="4"/>
  <c r="B5052" i="4"/>
  <c r="B5051" i="4"/>
  <c r="B5050" i="4"/>
  <c r="B5049" i="4"/>
  <c r="B5048" i="4"/>
  <c r="B5047" i="4"/>
  <c r="B5046" i="4"/>
  <c r="B5045" i="4"/>
  <c r="B5044" i="4"/>
  <c r="B5043" i="4"/>
  <c r="B5042" i="4"/>
  <c r="B5041" i="4"/>
  <c r="B5040" i="4"/>
  <c r="B5039" i="4"/>
  <c r="B5038" i="4"/>
  <c r="B5037" i="4"/>
  <c r="B5036" i="4"/>
  <c r="B5035" i="4"/>
  <c r="B5034" i="4"/>
  <c r="B5033" i="4"/>
  <c r="B5032" i="4"/>
  <c r="B5031" i="4"/>
  <c r="B5030" i="4"/>
  <c r="B5029" i="4"/>
  <c r="B5028" i="4"/>
  <c r="B5027" i="4"/>
  <c r="B5026" i="4"/>
  <c r="B5025" i="4"/>
  <c r="B5024" i="4"/>
  <c r="B5023" i="4"/>
  <c r="B5022" i="4"/>
  <c r="B5021" i="4"/>
  <c r="B5020" i="4"/>
  <c r="B5019" i="4"/>
  <c r="B5018" i="4"/>
  <c r="B5017" i="4"/>
  <c r="B5016" i="4"/>
  <c r="B5015" i="4"/>
  <c r="B5014" i="4"/>
  <c r="B5013" i="4"/>
  <c r="B5012" i="4"/>
  <c r="B5011" i="4"/>
  <c r="B5010" i="4"/>
  <c r="B5009" i="4"/>
  <c r="B5008" i="4"/>
  <c r="B5007" i="4"/>
  <c r="B5006" i="4"/>
  <c r="B5005" i="4"/>
  <c r="B5004" i="4"/>
  <c r="B5003" i="4"/>
  <c r="B5002" i="4"/>
  <c r="B5001" i="4"/>
  <c r="B5000" i="4"/>
  <c r="B4999" i="4"/>
  <c r="B4998" i="4"/>
  <c r="B4997" i="4"/>
  <c r="B4996" i="4"/>
  <c r="B4995" i="4"/>
  <c r="B4994" i="4"/>
  <c r="B4993" i="4"/>
  <c r="B4992" i="4"/>
  <c r="B4991" i="4"/>
  <c r="B4990" i="4"/>
  <c r="B4989" i="4"/>
  <c r="B4988" i="4"/>
  <c r="B4987" i="4"/>
  <c r="B4986" i="4"/>
  <c r="B4985" i="4"/>
  <c r="B4984" i="4"/>
  <c r="B4983" i="4"/>
  <c r="B4982" i="4"/>
  <c r="B4981" i="4"/>
  <c r="B4980" i="4"/>
  <c r="B4979" i="4"/>
  <c r="B4978" i="4"/>
  <c r="B4977" i="4"/>
  <c r="B4976" i="4"/>
  <c r="B4975" i="4"/>
  <c r="B4974" i="4"/>
  <c r="B4973" i="4"/>
  <c r="B4972" i="4"/>
  <c r="B4971" i="4"/>
  <c r="B4970" i="4"/>
  <c r="B4969" i="4"/>
  <c r="B4968" i="4"/>
  <c r="B4967" i="4"/>
  <c r="B4966" i="4"/>
  <c r="B4965" i="4"/>
  <c r="B4964" i="4"/>
  <c r="B4963" i="4"/>
  <c r="B4962" i="4"/>
  <c r="B4961" i="4"/>
  <c r="B4960" i="4"/>
  <c r="B4959" i="4"/>
  <c r="B4958" i="4"/>
  <c r="B4957" i="4"/>
  <c r="B4956" i="4"/>
  <c r="B4955" i="4"/>
  <c r="B4954" i="4"/>
  <c r="B4953" i="4"/>
  <c r="B4952" i="4"/>
  <c r="B4951" i="4"/>
  <c r="B4950" i="4"/>
  <c r="B4949" i="4"/>
  <c r="B4948" i="4"/>
  <c r="B4947" i="4"/>
  <c r="B4946" i="4"/>
  <c r="B4945" i="4"/>
  <c r="B4944" i="4"/>
  <c r="B4943" i="4"/>
  <c r="B4942" i="4"/>
  <c r="B4941" i="4"/>
  <c r="B4940" i="4"/>
  <c r="B4939" i="4"/>
  <c r="B4938" i="4"/>
  <c r="B4937" i="4"/>
  <c r="B4936" i="4"/>
  <c r="B4935" i="4"/>
  <c r="B4934" i="4"/>
  <c r="B4933" i="4"/>
  <c r="B4932" i="4"/>
  <c r="B4931" i="4"/>
  <c r="B4930" i="4"/>
  <c r="B4929" i="4"/>
  <c r="B4928" i="4"/>
  <c r="B4927" i="4"/>
  <c r="B4926" i="4"/>
  <c r="B4925" i="4"/>
  <c r="B4924" i="4"/>
  <c r="B4923" i="4"/>
  <c r="B4922" i="4"/>
  <c r="B4921" i="4"/>
  <c r="B4920" i="4"/>
  <c r="B4919" i="4"/>
  <c r="B4918" i="4"/>
  <c r="B4917" i="4"/>
  <c r="B4916" i="4"/>
  <c r="B4915" i="4"/>
  <c r="B4914" i="4"/>
  <c r="B4913" i="4"/>
  <c r="B4912" i="4"/>
  <c r="B4911" i="4"/>
  <c r="B4910" i="4"/>
  <c r="B4909" i="4"/>
  <c r="B4908" i="4"/>
  <c r="B4907" i="4"/>
  <c r="B4906" i="4"/>
  <c r="B4905" i="4"/>
  <c r="B4904" i="4"/>
  <c r="B4903" i="4"/>
  <c r="B4902" i="4"/>
  <c r="B4901" i="4"/>
  <c r="B4900" i="4"/>
  <c r="B4899" i="4"/>
  <c r="B4898" i="4"/>
  <c r="B4897" i="4"/>
  <c r="B4896" i="4"/>
  <c r="B4895" i="4"/>
  <c r="B4894" i="4"/>
  <c r="B4893" i="4"/>
  <c r="B4892" i="4"/>
  <c r="B4891" i="4"/>
  <c r="B4890" i="4"/>
  <c r="B4889" i="4"/>
  <c r="B4888" i="4"/>
  <c r="B4887" i="4"/>
  <c r="B4886" i="4"/>
  <c r="B4885" i="4"/>
  <c r="B4884" i="4"/>
  <c r="B4883" i="4"/>
  <c r="B4882" i="4"/>
  <c r="B4881" i="4"/>
  <c r="B4880" i="4"/>
  <c r="B4879" i="4"/>
  <c r="B4878" i="4"/>
  <c r="B4877" i="4"/>
  <c r="B4876" i="4"/>
  <c r="B4875" i="4"/>
  <c r="B4874" i="4"/>
  <c r="B4873" i="4"/>
  <c r="B4872" i="4"/>
  <c r="B4871" i="4"/>
  <c r="B4870" i="4"/>
  <c r="B4869" i="4"/>
  <c r="B4868" i="4"/>
  <c r="B4867" i="4"/>
  <c r="B4866" i="4"/>
  <c r="B4865" i="4"/>
  <c r="B4864" i="4"/>
  <c r="B4863" i="4"/>
  <c r="B4862" i="4"/>
  <c r="B4861" i="4"/>
  <c r="B4860" i="4"/>
  <c r="B4859" i="4"/>
  <c r="B4858" i="4"/>
  <c r="B4857" i="4"/>
  <c r="B4856" i="4"/>
  <c r="B4855" i="4"/>
  <c r="B4854" i="4"/>
  <c r="B4853" i="4"/>
  <c r="B4852" i="4"/>
  <c r="B4851" i="4"/>
  <c r="B4850" i="4"/>
  <c r="B4849" i="4"/>
  <c r="B4848" i="4"/>
  <c r="B4847" i="4"/>
  <c r="B4846" i="4"/>
  <c r="B4845" i="4"/>
  <c r="B4844" i="4"/>
  <c r="B4843" i="4"/>
  <c r="B4842" i="4"/>
  <c r="B4841" i="4"/>
  <c r="B4840" i="4"/>
  <c r="B4839" i="4"/>
  <c r="B4838" i="4"/>
  <c r="B4837" i="4"/>
  <c r="B4836" i="4"/>
  <c r="B4835" i="4"/>
  <c r="B4834" i="4"/>
  <c r="B4833" i="4"/>
  <c r="B4832" i="4"/>
  <c r="B4831" i="4"/>
  <c r="B4830" i="4"/>
  <c r="B4829" i="4"/>
  <c r="B4828" i="4"/>
  <c r="B4827" i="4"/>
  <c r="B4826" i="4"/>
  <c r="B4825" i="4"/>
  <c r="B4824" i="4"/>
  <c r="B4823" i="4"/>
  <c r="B4822" i="4"/>
  <c r="B4821" i="4"/>
  <c r="B4820" i="4"/>
  <c r="B4819" i="4"/>
  <c r="B4818" i="4"/>
  <c r="B4817" i="4"/>
  <c r="B4816" i="4"/>
  <c r="B4815" i="4"/>
  <c r="B4814" i="4"/>
  <c r="B4813" i="4"/>
  <c r="B4812" i="4"/>
  <c r="B4811" i="4"/>
  <c r="B4810" i="4"/>
  <c r="B4809" i="4"/>
  <c r="B4808" i="4"/>
  <c r="B4807" i="4"/>
  <c r="B4806" i="4"/>
  <c r="B4805" i="4"/>
  <c r="B4804" i="4"/>
  <c r="B4803" i="4"/>
  <c r="B4802" i="4"/>
  <c r="B4801" i="4"/>
  <c r="B4800" i="4"/>
  <c r="B4799" i="4"/>
  <c r="B4798" i="4"/>
  <c r="B4797" i="4"/>
  <c r="B4796" i="4"/>
  <c r="B4795" i="4"/>
  <c r="B4794" i="4"/>
  <c r="B4793" i="4"/>
  <c r="B4792" i="4"/>
  <c r="B4791" i="4"/>
  <c r="B4790" i="4"/>
  <c r="B4789" i="4"/>
  <c r="B4788" i="4"/>
  <c r="B4787" i="4"/>
  <c r="B4786" i="4"/>
  <c r="B4785" i="4"/>
  <c r="B4784" i="4"/>
  <c r="B4783" i="4"/>
  <c r="B4782" i="4"/>
  <c r="B4781" i="4"/>
  <c r="B4780" i="4"/>
  <c r="B4779" i="4"/>
  <c r="B4778" i="4"/>
  <c r="B4777" i="4"/>
  <c r="B4776" i="4"/>
  <c r="B4775" i="4"/>
  <c r="B4774" i="4"/>
  <c r="B4773" i="4"/>
  <c r="B4772" i="4"/>
  <c r="B4771" i="4"/>
  <c r="B4770" i="4"/>
  <c r="B4769" i="4"/>
  <c r="B4768" i="4"/>
  <c r="B4767" i="4"/>
  <c r="B4766" i="4"/>
  <c r="B4765" i="4"/>
  <c r="B4764" i="4"/>
  <c r="B4763" i="4"/>
  <c r="B4762" i="4"/>
  <c r="B4761" i="4"/>
  <c r="B4760" i="4"/>
  <c r="B4759" i="4"/>
  <c r="B4758" i="4"/>
  <c r="B4757" i="4"/>
  <c r="B4756" i="4"/>
  <c r="B4755" i="4"/>
  <c r="B4754" i="4"/>
  <c r="B4753" i="4"/>
  <c r="B4752" i="4"/>
  <c r="B4751" i="4"/>
  <c r="B4750" i="4"/>
  <c r="B4749" i="4"/>
  <c r="B4748" i="4"/>
  <c r="B4747" i="4"/>
  <c r="B4746" i="4"/>
  <c r="B4745" i="4"/>
  <c r="B4744" i="4"/>
  <c r="B4743" i="4"/>
  <c r="B4742" i="4"/>
  <c r="B4741" i="4"/>
  <c r="B4740" i="4"/>
  <c r="B4739" i="4"/>
  <c r="B4738" i="4"/>
  <c r="B4737" i="4"/>
  <c r="B4736" i="4"/>
  <c r="B4735" i="4"/>
  <c r="B4734" i="4"/>
  <c r="B4733" i="4"/>
  <c r="B4732" i="4"/>
  <c r="B4731" i="4"/>
  <c r="B4730" i="4"/>
  <c r="B4729" i="4"/>
  <c r="B4728" i="4"/>
  <c r="B4727" i="4"/>
  <c r="B4726" i="4"/>
  <c r="B4725" i="4"/>
  <c r="B4724" i="4"/>
  <c r="B4723" i="4"/>
  <c r="B4722" i="4"/>
  <c r="B4721" i="4"/>
  <c r="B4720" i="4"/>
  <c r="B4719" i="4"/>
  <c r="B4718" i="4"/>
  <c r="B4717" i="4"/>
  <c r="B4716" i="4"/>
  <c r="B4715" i="4"/>
  <c r="B4714" i="4"/>
  <c r="B4713" i="4"/>
  <c r="B4712" i="4"/>
  <c r="B4711" i="4"/>
  <c r="B4710" i="4"/>
  <c r="B4709" i="4"/>
  <c r="B4708" i="4"/>
  <c r="B4707" i="4"/>
  <c r="B4706" i="4"/>
  <c r="B4705" i="4"/>
  <c r="B4704" i="4"/>
  <c r="B4703" i="4"/>
  <c r="B4702" i="4"/>
  <c r="B4701" i="4"/>
  <c r="B4700" i="4"/>
  <c r="B4699" i="4"/>
  <c r="B4698" i="4"/>
  <c r="B4697" i="4"/>
  <c r="B4696" i="4"/>
  <c r="B4695" i="4"/>
  <c r="B4694" i="4"/>
  <c r="B4693" i="4"/>
  <c r="B4692" i="4"/>
  <c r="B4691" i="4"/>
  <c r="B4690" i="4"/>
  <c r="B4689" i="4"/>
  <c r="B4688" i="4"/>
  <c r="B4687" i="4"/>
  <c r="B4686" i="4"/>
  <c r="B4685" i="4"/>
  <c r="B4684" i="4"/>
  <c r="B4683" i="4"/>
  <c r="B4682" i="4"/>
  <c r="B4681" i="4"/>
  <c r="B4680" i="4"/>
  <c r="B4679" i="4"/>
  <c r="B4678" i="4"/>
  <c r="B4677" i="4"/>
  <c r="B4676" i="4"/>
  <c r="B4675" i="4"/>
  <c r="B4674" i="4"/>
  <c r="B4673" i="4"/>
  <c r="B4672" i="4"/>
  <c r="B4671" i="4"/>
  <c r="B4670" i="4"/>
  <c r="B4669" i="4"/>
  <c r="B4668" i="4"/>
  <c r="B4667" i="4"/>
  <c r="B4666" i="4"/>
  <c r="B4665" i="4"/>
  <c r="B4664" i="4"/>
  <c r="B4663" i="4"/>
  <c r="B4662" i="4"/>
  <c r="B4661" i="4"/>
  <c r="B4660" i="4"/>
  <c r="B4659" i="4"/>
  <c r="B4658" i="4"/>
  <c r="B4657" i="4"/>
  <c r="B4656" i="4"/>
  <c r="B4655" i="4"/>
  <c r="B4654" i="4"/>
  <c r="B4653" i="4"/>
  <c r="B4652" i="4"/>
  <c r="B4651" i="4"/>
  <c r="B4650" i="4"/>
  <c r="B4649" i="4"/>
  <c r="B4648" i="4"/>
  <c r="B4647" i="4"/>
  <c r="B4646" i="4"/>
  <c r="B4645" i="4"/>
  <c r="B4644" i="4"/>
  <c r="B4643" i="4"/>
  <c r="B4642" i="4"/>
  <c r="B4641" i="4"/>
  <c r="B4640" i="4"/>
  <c r="B4639" i="4"/>
  <c r="B4638" i="4"/>
  <c r="B4637" i="4"/>
  <c r="B4636" i="4"/>
  <c r="B4635" i="4"/>
  <c r="B4634" i="4"/>
  <c r="B4633" i="4"/>
  <c r="B4632" i="4"/>
  <c r="B4631" i="4"/>
  <c r="B4630" i="4"/>
  <c r="B4629" i="4"/>
  <c r="B4628" i="4"/>
  <c r="B4627" i="4"/>
  <c r="B4626" i="4"/>
  <c r="B4625" i="4"/>
  <c r="B4624" i="4"/>
  <c r="B4623" i="4"/>
  <c r="B4622" i="4"/>
  <c r="B4621" i="4"/>
  <c r="B4620" i="4"/>
  <c r="B4619" i="4"/>
  <c r="B4618" i="4"/>
  <c r="B4617" i="4"/>
  <c r="B4616" i="4"/>
  <c r="B4615" i="4"/>
  <c r="B4614" i="4"/>
  <c r="B4613" i="4"/>
  <c r="B4612" i="4"/>
  <c r="B4611" i="4"/>
  <c r="B4610" i="4"/>
  <c r="B4609" i="4"/>
  <c r="B4608" i="4"/>
  <c r="B4607" i="4"/>
  <c r="B4606" i="4"/>
  <c r="B4605" i="4"/>
  <c r="B4604" i="4"/>
  <c r="B4603" i="4"/>
  <c r="B4602" i="4"/>
  <c r="B4601" i="4"/>
  <c r="B4600" i="4"/>
  <c r="B4599" i="4"/>
  <c r="B4598" i="4"/>
  <c r="B4597" i="4"/>
  <c r="B4596" i="4"/>
  <c r="B4595" i="4"/>
  <c r="B4594" i="4"/>
  <c r="B4593" i="4"/>
  <c r="B4592" i="4"/>
  <c r="B4591" i="4"/>
  <c r="B4590" i="4"/>
  <c r="B4589" i="4"/>
  <c r="B4588" i="4"/>
  <c r="B4587" i="4"/>
  <c r="B4586" i="4"/>
  <c r="B4585" i="4"/>
  <c r="B4584" i="4"/>
  <c r="B4583" i="4"/>
  <c r="B4582" i="4"/>
  <c r="B4581" i="4"/>
  <c r="B4580" i="4"/>
  <c r="B4579" i="4"/>
  <c r="B4578" i="4"/>
  <c r="B4577" i="4"/>
  <c r="B4576" i="4"/>
  <c r="B4575" i="4"/>
  <c r="B4574" i="4"/>
  <c r="B4573" i="4"/>
  <c r="B4572" i="4"/>
  <c r="B4571" i="4"/>
  <c r="B4570" i="4"/>
  <c r="B4569" i="4"/>
  <c r="B4568" i="4"/>
  <c r="B4567" i="4"/>
  <c r="B4566" i="4"/>
  <c r="B4565" i="4"/>
  <c r="B4564" i="4"/>
  <c r="B4563" i="4"/>
  <c r="B4562" i="4"/>
  <c r="B4561" i="4"/>
  <c r="B4560" i="4"/>
  <c r="B4559" i="4"/>
  <c r="B4558" i="4"/>
  <c r="B4557" i="4"/>
  <c r="B4556" i="4"/>
  <c r="B4555" i="4"/>
  <c r="B4554" i="4"/>
  <c r="B4553" i="4"/>
  <c r="B4552" i="4"/>
  <c r="B4551" i="4"/>
  <c r="B4550" i="4"/>
  <c r="B4549" i="4"/>
  <c r="B4548" i="4"/>
  <c r="B4547" i="4"/>
  <c r="B4546" i="4"/>
  <c r="B4545" i="4"/>
  <c r="B4544" i="4"/>
  <c r="B4543" i="4"/>
  <c r="B4542" i="4"/>
  <c r="B4541" i="4"/>
  <c r="B4540" i="4"/>
  <c r="B4539" i="4"/>
  <c r="B4538" i="4"/>
  <c r="B4537" i="4"/>
  <c r="B4536" i="4"/>
  <c r="B4535" i="4"/>
  <c r="B4534" i="4"/>
  <c r="B4533" i="4"/>
  <c r="B4532" i="4"/>
  <c r="B4531" i="4"/>
  <c r="B4530" i="4"/>
  <c r="B4529" i="4"/>
  <c r="B4528" i="4"/>
  <c r="B4527" i="4"/>
  <c r="B4526" i="4"/>
  <c r="B4525" i="4"/>
  <c r="B4524" i="4"/>
  <c r="B4523" i="4"/>
  <c r="B4522" i="4"/>
  <c r="B4521" i="4"/>
  <c r="B4520" i="4"/>
  <c r="B4519" i="4"/>
  <c r="B4518" i="4"/>
  <c r="B4517" i="4"/>
  <c r="B4516" i="4"/>
  <c r="B4515" i="4"/>
  <c r="B4514" i="4"/>
  <c r="B4513" i="4"/>
  <c r="B4512" i="4"/>
  <c r="B4511" i="4"/>
  <c r="B4510" i="4"/>
  <c r="B4509" i="4"/>
  <c r="B4508" i="4"/>
  <c r="B4507" i="4"/>
  <c r="B4506" i="4"/>
  <c r="B4505" i="4"/>
  <c r="B4504" i="4"/>
  <c r="B4503" i="4"/>
  <c r="B4502" i="4"/>
  <c r="B4501" i="4"/>
  <c r="B4500" i="4"/>
  <c r="B4499" i="4"/>
  <c r="B4498" i="4"/>
  <c r="B4497" i="4"/>
  <c r="B4496" i="4"/>
  <c r="B4495" i="4"/>
  <c r="B4494" i="4"/>
  <c r="B4493" i="4"/>
  <c r="B4492" i="4"/>
  <c r="B4491" i="4"/>
  <c r="B4490" i="4"/>
  <c r="B4489" i="4"/>
  <c r="B4488" i="4"/>
  <c r="B4487" i="4"/>
  <c r="B4486" i="4"/>
  <c r="B4485" i="4"/>
  <c r="B4484" i="4"/>
  <c r="B4483" i="4"/>
  <c r="B4482" i="4"/>
  <c r="B4481" i="4"/>
  <c r="B4480" i="4"/>
  <c r="B4479" i="4"/>
  <c r="B4478" i="4"/>
  <c r="B4477" i="4"/>
  <c r="B4476" i="4"/>
  <c r="B4475" i="4"/>
  <c r="B4474" i="4"/>
  <c r="B4473" i="4"/>
  <c r="B4472" i="4"/>
  <c r="B4471" i="4"/>
  <c r="B4470" i="4"/>
  <c r="B4469" i="4"/>
  <c r="B4468" i="4"/>
  <c r="B4467" i="4"/>
  <c r="B4466" i="4"/>
  <c r="B4465" i="4"/>
  <c r="B4464" i="4"/>
  <c r="B4463" i="4"/>
  <c r="B4462" i="4"/>
  <c r="B4461" i="4"/>
  <c r="B4460" i="4"/>
  <c r="B4459" i="4"/>
  <c r="B4458" i="4"/>
  <c r="B4457" i="4"/>
  <c r="B4456" i="4"/>
  <c r="B4455" i="4"/>
  <c r="B4454" i="4"/>
  <c r="B4453" i="4"/>
  <c r="B4452" i="4"/>
  <c r="B4451" i="4"/>
  <c r="B4450" i="4"/>
  <c r="B4449" i="4"/>
  <c r="B4448" i="4"/>
  <c r="B4447" i="4"/>
  <c r="B4446" i="4"/>
  <c r="B4445" i="4"/>
  <c r="B4444" i="4"/>
  <c r="B4443" i="4"/>
  <c r="B4442" i="4"/>
  <c r="B4441" i="4"/>
  <c r="B4440" i="4"/>
  <c r="B4439" i="4"/>
  <c r="B4438" i="4"/>
  <c r="B4437" i="4"/>
  <c r="B4436" i="4"/>
  <c r="B4435" i="4"/>
  <c r="B4434" i="4"/>
  <c r="B4433" i="4"/>
  <c r="B4432" i="4"/>
  <c r="B4431" i="4"/>
  <c r="B4430" i="4"/>
  <c r="B4429" i="4"/>
  <c r="B4428" i="4"/>
  <c r="B4427" i="4"/>
  <c r="B4426" i="4"/>
  <c r="B4425" i="4"/>
  <c r="B4424" i="4"/>
  <c r="B4423" i="4"/>
  <c r="B4422" i="4"/>
  <c r="B4421" i="4"/>
  <c r="B4420" i="4"/>
  <c r="B4419" i="4"/>
  <c r="B4418" i="4"/>
  <c r="B4417" i="4"/>
  <c r="B4416" i="4"/>
  <c r="B4415" i="4"/>
  <c r="B4414" i="4"/>
  <c r="B4413" i="4"/>
  <c r="B4412" i="4"/>
  <c r="B4411" i="4"/>
  <c r="B4410" i="4"/>
  <c r="B4409" i="4"/>
  <c r="B4408" i="4"/>
  <c r="B4407" i="4"/>
  <c r="B4406" i="4"/>
  <c r="B4405" i="4"/>
  <c r="B4404" i="4"/>
  <c r="B4403" i="4"/>
  <c r="B4402" i="4"/>
  <c r="B4401" i="4"/>
  <c r="B4400" i="4"/>
  <c r="B4399" i="4"/>
  <c r="B4398" i="4"/>
  <c r="B4397" i="4"/>
  <c r="B4396" i="4"/>
  <c r="B4395" i="4"/>
  <c r="B4394" i="4"/>
  <c r="B4393" i="4"/>
  <c r="B4392" i="4"/>
  <c r="B4391" i="4"/>
  <c r="B4390" i="4"/>
  <c r="B4389" i="4"/>
  <c r="B4388" i="4"/>
  <c r="B4387" i="4"/>
  <c r="B4386" i="4"/>
  <c r="B4385" i="4"/>
  <c r="B4384" i="4"/>
  <c r="B4383" i="4"/>
  <c r="B4382" i="4"/>
  <c r="B4381" i="4"/>
  <c r="B4380" i="4"/>
  <c r="B4379" i="4"/>
  <c r="B4378" i="4"/>
  <c r="B4377" i="4"/>
  <c r="B4376" i="4"/>
  <c r="B4375" i="4"/>
  <c r="B4374" i="4"/>
  <c r="B4373" i="4"/>
  <c r="B4372" i="4"/>
  <c r="B4371" i="4"/>
  <c r="B4370" i="4"/>
  <c r="B4369" i="4"/>
  <c r="B4368" i="4"/>
  <c r="B4367" i="4"/>
  <c r="B4366" i="4"/>
  <c r="B4365" i="4"/>
  <c r="B4364" i="4"/>
  <c r="B4363" i="4"/>
  <c r="B4362" i="4"/>
  <c r="B4361" i="4"/>
  <c r="B4360" i="4"/>
  <c r="B4359" i="4"/>
  <c r="B4358" i="4"/>
  <c r="B4357" i="4"/>
  <c r="B4356" i="4"/>
  <c r="B4355" i="4"/>
  <c r="B4354" i="4"/>
  <c r="B4353" i="4"/>
  <c r="B4352" i="4"/>
  <c r="B4351" i="4"/>
  <c r="B4350" i="4"/>
  <c r="B4349" i="4"/>
  <c r="B4348" i="4"/>
  <c r="B4347" i="4"/>
  <c r="B4346" i="4"/>
  <c r="B4345" i="4"/>
  <c r="B4344" i="4"/>
  <c r="B4343" i="4"/>
  <c r="B4342" i="4"/>
  <c r="B4341" i="4"/>
  <c r="B4340" i="4"/>
  <c r="B4339" i="4"/>
  <c r="B4338" i="4"/>
  <c r="B4337" i="4"/>
  <c r="B4336" i="4"/>
  <c r="B4335" i="4"/>
  <c r="B4334" i="4"/>
  <c r="B4333" i="4"/>
  <c r="B4332" i="4"/>
  <c r="B4331" i="4"/>
  <c r="B4330" i="4"/>
  <c r="B4329" i="4"/>
  <c r="B4328" i="4"/>
  <c r="B4327" i="4"/>
  <c r="B4326" i="4"/>
  <c r="B4325" i="4"/>
  <c r="B4324" i="4"/>
  <c r="B4323" i="4"/>
  <c r="B4322" i="4"/>
  <c r="B4321" i="4"/>
  <c r="B4320" i="4"/>
  <c r="B4319" i="4"/>
  <c r="B4318" i="4"/>
  <c r="B4317" i="4"/>
  <c r="B4316" i="4"/>
  <c r="B4315" i="4"/>
  <c r="B4314" i="4"/>
  <c r="B4313" i="4"/>
  <c r="B4312" i="4"/>
  <c r="B4311" i="4"/>
  <c r="B4310" i="4"/>
  <c r="B4309" i="4"/>
  <c r="B4308" i="4"/>
  <c r="B4307" i="4"/>
  <c r="B4306" i="4"/>
  <c r="B4305" i="4"/>
  <c r="B4304" i="4"/>
  <c r="B4303" i="4"/>
  <c r="B4302" i="4"/>
  <c r="B4301" i="4"/>
  <c r="B4300" i="4"/>
  <c r="B4299" i="4"/>
  <c r="B4298" i="4"/>
  <c r="B4297" i="4"/>
  <c r="B4296" i="4"/>
  <c r="B4295" i="4"/>
  <c r="B4294" i="4"/>
  <c r="B4293" i="4"/>
  <c r="B4292" i="4"/>
  <c r="B4291" i="4"/>
  <c r="B4290" i="4"/>
  <c r="B4289" i="4"/>
  <c r="B4288" i="4"/>
  <c r="B4287" i="4"/>
  <c r="B4286" i="4"/>
  <c r="B4285" i="4"/>
  <c r="B4284" i="4"/>
  <c r="B4283" i="4"/>
  <c r="B4282" i="4"/>
  <c r="B4281" i="4"/>
  <c r="B4280" i="4"/>
  <c r="B4279" i="4"/>
  <c r="B4278" i="4"/>
  <c r="B4277" i="4"/>
  <c r="B4276" i="4"/>
  <c r="B4275" i="4"/>
  <c r="B4274" i="4"/>
  <c r="B4273" i="4"/>
  <c r="B4272" i="4"/>
  <c r="B4271" i="4"/>
  <c r="B4270" i="4"/>
  <c r="B4269" i="4"/>
  <c r="B4268" i="4"/>
  <c r="B4267" i="4"/>
  <c r="B4266" i="4"/>
  <c r="B4265" i="4"/>
  <c r="B4264" i="4"/>
  <c r="B4263" i="4"/>
  <c r="B4262" i="4"/>
  <c r="B4261" i="4"/>
  <c r="B4260" i="4"/>
  <c r="B4259" i="4"/>
  <c r="B4258" i="4"/>
  <c r="B4257" i="4"/>
  <c r="B4256" i="4"/>
  <c r="B4255" i="4"/>
  <c r="B4254" i="4"/>
  <c r="B4253" i="4"/>
  <c r="B4252" i="4"/>
  <c r="B4251" i="4"/>
  <c r="B4250" i="4"/>
  <c r="B4249" i="4"/>
  <c r="B4248" i="4"/>
  <c r="B4247" i="4"/>
  <c r="B4246" i="4"/>
  <c r="B4245" i="4"/>
  <c r="B4244" i="4"/>
  <c r="B4243" i="4"/>
  <c r="B4242" i="4"/>
  <c r="B4241" i="4"/>
  <c r="B4240" i="4"/>
  <c r="B4239" i="4"/>
  <c r="B4238" i="4"/>
  <c r="B4237" i="4"/>
  <c r="B4236" i="4"/>
  <c r="B4235" i="4"/>
  <c r="B4234" i="4"/>
  <c r="B4233" i="4"/>
  <c r="B4232" i="4"/>
  <c r="B4231" i="4"/>
  <c r="B4230" i="4"/>
  <c r="B4229" i="4"/>
  <c r="B4228" i="4"/>
  <c r="B4227" i="4"/>
  <c r="B4226" i="4"/>
  <c r="B4225" i="4"/>
  <c r="B4224" i="4"/>
  <c r="B4223" i="4"/>
  <c r="B4222" i="4"/>
  <c r="B4221" i="4"/>
  <c r="B4220" i="4"/>
  <c r="B4219" i="4"/>
  <c r="B4218" i="4"/>
  <c r="B4217" i="4"/>
  <c r="B4216" i="4"/>
  <c r="B4215" i="4"/>
  <c r="B4214" i="4"/>
  <c r="B4213" i="4"/>
  <c r="B4212" i="4"/>
  <c r="B4211" i="4"/>
  <c r="B4210" i="4"/>
  <c r="B4209" i="4"/>
  <c r="B4208" i="4"/>
  <c r="B4207" i="4"/>
  <c r="B4206" i="4"/>
  <c r="B4205" i="4"/>
  <c r="B4204" i="4"/>
  <c r="B4203" i="4"/>
  <c r="B4202" i="4"/>
  <c r="B4201" i="4"/>
  <c r="B4200" i="4"/>
  <c r="B4199" i="4"/>
  <c r="B4198" i="4"/>
  <c r="B4197" i="4"/>
  <c r="B4196" i="4"/>
  <c r="B4195" i="4"/>
  <c r="B4194" i="4"/>
  <c r="B4193" i="4"/>
  <c r="B4192" i="4"/>
  <c r="B4191" i="4"/>
  <c r="B4190" i="4"/>
  <c r="B4189" i="4"/>
  <c r="B4188" i="4"/>
  <c r="B4187" i="4"/>
  <c r="B4186" i="4"/>
  <c r="B4185" i="4"/>
  <c r="B4184" i="4"/>
  <c r="B4183" i="4"/>
  <c r="B4182" i="4"/>
  <c r="B4181" i="4"/>
  <c r="B4180" i="4"/>
  <c r="B4179" i="4"/>
  <c r="B4178" i="4"/>
  <c r="B4177" i="4"/>
  <c r="B4176" i="4"/>
  <c r="B4175" i="4"/>
  <c r="B4174" i="4"/>
  <c r="B4173" i="4"/>
  <c r="B4172" i="4"/>
  <c r="B4171" i="4"/>
  <c r="B4170" i="4"/>
  <c r="B4169" i="4"/>
  <c r="B4168" i="4"/>
  <c r="B4167" i="4"/>
  <c r="B4166" i="4"/>
  <c r="B4165" i="4"/>
  <c r="B4164" i="4"/>
  <c r="B4163" i="4"/>
  <c r="B4162" i="4"/>
  <c r="B4161" i="4"/>
  <c r="B4160" i="4"/>
  <c r="B4159" i="4"/>
  <c r="B4158" i="4"/>
  <c r="B4157" i="4"/>
  <c r="B4156" i="4"/>
  <c r="B4155" i="4"/>
  <c r="B4154" i="4"/>
  <c r="B4153" i="4"/>
  <c r="B4152" i="4"/>
  <c r="B4151" i="4"/>
  <c r="B4150" i="4"/>
  <c r="B4149" i="4"/>
  <c r="B4148" i="4"/>
  <c r="B4147" i="4"/>
  <c r="B4146" i="4"/>
  <c r="B4145" i="4"/>
  <c r="B4144" i="4"/>
  <c r="B4143" i="4"/>
  <c r="B4142" i="4"/>
  <c r="B4141" i="4"/>
  <c r="B4140" i="4"/>
  <c r="B4139" i="4"/>
  <c r="B4138" i="4"/>
  <c r="B4137" i="4"/>
  <c r="B4136" i="4"/>
  <c r="B4135" i="4"/>
  <c r="B4134" i="4"/>
  <c r="B4133" i="4"/>
  <c r="B4132" i="4"/>
  <c r="B4131" i="4"/>
  <c r="B4130" i="4"/>
  <c r="B4129" i="4"/>
  <c r="B4128" i="4"/>
  <c r="B4127" i="4"/>
  <c r="B4126" i="4"/>
  <c r="B4125" i="4"/>
  <c r="B4124" i="4"/>
  <c r="B4123" i="4"/>
  <c r="B4122" i="4"/>
  <c r="B4121" i="4"/>
  <c r="B4120" i="4"/>
  <c r="B4119" i="4"/>
  <c r="B4118" i="4"/>
  <c r="B4117" i="4"/>
  <c r="B4116" i="4"/>
  <c r="B4115" i="4"/>
  <c r="B4114" i="4"/>
  <c r="B4113" i="4"/>
  <c r="B4112" i="4"/>
  <c r="B4111" i="4"/>
  <c r="B4110" i="4"/>
  <c r="B4109" i="4"/>
  <c r="B4108" i="4"/>
  <c r="B4107" i="4"/>
  <c r="B4106" i="4"/>
  <c r="B4105" i="4"/>
  <c r="B4104" i="4"/>
  <c r="B4103" i="4"/>
  <c r="B4102" i="4"/>
  <c r="B4101" i="4"/>
  <c r="B4100" i="4"/>
  <c r="B4099" i="4"/>
  <c r="B4098" i="4"/>
  <c r="B4097" i="4"/>
  <c r="B4096" i="4"/>
  <c r="B4095" i="4"/>
  <c r="B4094" i="4"/>
  <c r="B4093" i="4"/>
  <c r="B4092" i="4"/>
  <c r="B4091" i="4"/>
  <c r="B4090" i="4"/>
  <c r="B4089" i="4"/>
  <c r="B4088" i="4"/>
  <c r="B4087" i="4"/>
  <c r="B4086" i="4"/>
  <c r="B4085" i="4"/>
  <c r="B4084" i="4"/>
  <c r="B4083" i="4"/>
  <c r="B4082" i="4"/>
  <c r="B4081" i="4"/>
  <c r="B4080" i="4"/>
  <c r="B4079" i="4"/>
  <c r="B4078" i="4"/>
  <c r="B4077" i="4"/>
  <c r="B4076" i="4"/>
  <c r="B4075" i="4"/>
  <c r="B4074" i="4"/>
  <c r="B4073" i="4"/>
  <c r="B4072" i="4"/>
  <c r="B4071" i="4"/>
  <c r="B4070" i="4"/>
  <c r="B4069" i="4"/>
  <c r="B4068" i="4"/>
  <c r="B4067" i="4"/>
  <c r="B4066" i="4"/>
  <c r="B4065" i="4"/>
  <c r="B4064" i="4"/>
  <c r="B4063" i="4"/>
  <c r="B4062" i="4"/>
  <c r="B4061" i="4"/>
  <c r="B4060" i="4"/>
  <c r="B4059" i="4"/>
  <c r="B4058" i="4"/>
  <c r="B4057" i="4"/>
  <c r="B4056" i="4"/>
  <c r="B4055" i="4"/>
  <c r="B4054" i="4"/>
  <c r="B4053" i="4"/>
  <c r="B4052" i="4"/>
  <c r="B4051" i="4"/>
  <c r="B4050" i="4"/>
  <c r="B4049" i="4"/>
  <c r="B4048" i="4"/>
  <c r="B4047" i="4"/>
  <c r="B4046" i="4"/>
  <c r="B4045" i="4"/>
  <c r="B4044" i="4"/>
  <c r="B4043" i="4"/>
  <c r="B4042" i="4"/>
  <c r="B4041" i="4"/>
  <c r="B4040" i="4"/>
  <c r="B4039" i="4"/>
  <c r="B4038" i="4"/>
  <c r="B4037" i="4"/>
  <c r="B4036" i="4"/>
  <c r="B4035" i="4"/>
  <c r="B4034" i="4"/>
  <c r="B4033" i="4"/>
  <c r="B4032" i="4"/>
  <c r="B4031" i="4"/>
  <c r="B4030" i="4"/>
  <c r="B4029" i="4"/>
  <c r="B4028" i="4"/>
  <c r="B4027" i="4"/>
  <c r="B4026" i="4"/>
  <c r="B4025" i="4"/>
  <c r="B4024" i="4"/>
  <c r="B4023" i="4"/>
  <c r="B4022" i="4"/>
  <c r="B4021" i="4"/>
  <c r="B4020" i="4"/>
  <c r="B4019" i="4"/>
  <c r="B4018" i="4"/>
  <c r="B4017" i="4"/>
  <c r="B4016" i="4"/>
  <c r="B4015" i="4"/>
  <c r="B4014" i="4"/>
  <c r="B4013" i="4"/>
  <c r="B4012" i="4"/>
  <c r="B4011" i="4"/>
  <c r="B4010" i="4"/>
  <c r="B4009" i="4"/>
  <c r="B4008" i="4"/>
  <c r="B4007" i="4"/>
  <c r="B4006" i="4"/>
  <c r="B4005" i="4"/>
  <c r="B4004" i="4"/>
  <c r="B4003" i="4"/>
  <c r="B4002" i="4"/>
  <c r="B4001" i="4"/>
  <c r="B4000" i="4"/>
  <c r="B3999" i="4"/>
  <c r="B3998" i="4"/>
  <c r="B3997" i="4"/>
  <c r="B3996" i="4"/>
  <c r="B3995" i="4"/>
  <c r="B3994" i="4"/>
  <c r="B3993" i="4"/>
  <c r="B3992" i="4"/>
  <c r="B3991" i="4"/>
  <c r="B3990" i="4"/>
  <c r="B3989" i="4"/>
  <c r="B3988" i="4"/>
  <c r="B3987" i="4"/>
  <c r="B3986" i="4"/>
  <c r="B3985" i="4"/>
  <c r="B3984" i="4"/>
  <c r="B3983" i="4"/>
  <c r="B3982" i="4"/>
  <c r="B3981" i="4"/>
  <c r="B3980" i="4"/>
  <c r="B3979" i="4"/>
  <c r="B3978" i="4"/>
  <c r="B3977" i="4"/>
  <c r="B3976" i="4"/>
  <c r="B3975" i="4"/>
  <c r="B3974" i="4"/>
  <c r="B3973" i="4"/>
  <c r="B3972" i="4"/>
  <c r="B3971" i="4"/>
  <c r="B3970" i="4"/>
  <c r="B3969" i="4"/>
  <c r="B3968" i="4"/>
  <c r="B3967" i="4"/>
  <c r="B3966" i="4"/>
  <c r="B3965" i="4"/>
  <c r="B3964" i="4"/>
  <c r="B3963" i="4"/>
  <c r="B3962" i="4"/>
  <c r="B3961" i="4"/>
  <c r="B3960" i="4"/>
  <c r="B3959" i="4"/>
  <c r="B3958" i="4"/>
  <c r="B3957" i="4"/>
  <c r="B3956" i="4"/>
  <c r="B3955" i="4"/>
  <c r="B3954" i="4"/>
  <c r="B3953" i="4"/>
  <c r="B3952" i="4"/>
  <c r="B3951" i="4"/>
  <c r="B3950" i="4"/>
  <c r="B3949" i="4"/>
  <c r="B3948" i="4"/>
  <c r="B3947" i="4"/>
  <c r="B3946" i="4"/>
  <c r="B3945" i="4"/>
  <c r="B3944" i="4"/>
  <c r="B3943" i="4"/>
  <c r="B3942" i="4"/>
  <c r="B3941" i="4"/>
  <c r="B3940" i="4"/>
  <c r="B3939" i="4"/>
  <c r="B3938" i="4"/>
  <c r="B3937" i="4"/>
  <c r="B3936" i="4"/>
  <c r="B3935" i="4"/>
  <c r="B3934" i="4"/>
  <c r="B3933" i="4"/>
  <c r="B3932" i="4"/>
  <c r="B3931" i="4"/>
  <c r="B3930" i="4"/>
  <c r="B3929" i="4"/>
  <c r="B3928" i="4"/>
  <c r="B3927" i="4"/>
  <c r="B3926" i="4"/>
  <c r="B3925" i="4"/>
  <c r="B3924" i="4"/>
  <c r="B3923" i="4"/>
  <c r="B3922" i="4"/>
  <c r="B3921" i="4"/>
  <c r="B3920" i="4"/>
  <c r="B3919" i="4"/>
  <c r="B3918" i="4"/>
  <c r="B3917" i="4"/>
  <c r="B3916" i="4"/>
  <c r="B3915" i="4"/>
  <c r="B3914" i="4"/>
  <c r="B3913" i="4"/>
  <c r="B3912" i="4"/>
  <c r="B3911" i="4"/>
  <c r="B3910" i="4"/>
  <c r="B3909" i="4"/>
  <c r="B3908" i="4"/>
  <c r="B3907" i="4"/>
  <c r="B3906" i="4"/>
  <c r="B3905" i="4"/>
  <c r="B3904" i="4"/>
  <c r="B3903" i="4"/>
  <c r="B3902" i="4"/>
  <c r="B3901" i="4"/>
  <c r="B3900" i="4"/>
  <c r="B3899" i="4"/>
  <c r="B3898" i="4"/>
  <c r="B3897" i="4"/>
  <c r="B3896" i="4"/>
  <c r="B3895" i="4"/>
  <c r="B3894" i="4"/>
  <c r="B3893" i="4"/>
  <c r="B3892" i="4"/>
  <c r="B3891" i="4"/>
  <c r="B3890" i="4"/>
  <c r="B3889" i="4"/>
  <c r="B3888" i="4"/>
  <c r="B3887" i="4"/>
  <c r="B3886" i="4"/>
  <c r="B3885" i="4"/>
  <c r="B3884" i="4"/>
  <c r="B3883" i="4"/>
  <c r="B3882" i="4"/>
  <c r="B3881" i="4"/>
  <c r="B3880" i="4"/>
  <c r="B3879" i="4"/>
  <c r="B3878" i="4"/>
  <c r="B3877" i="4"/>
  <c r="B3876" i="4"/>
  <c r="B3875" i="4"/>
  <c r="B3874" i="4"/>
  <c r="B3873" i="4"/>
  <c r="B3872" i="4"/>
  <c r="B3871" i="4"/>
  <c r="B3870" i="4"/>
  <c r="B3869" i="4"/>
  <c r="B3868" i="4"/>
  <c r="B3867" i="4"/>
  <c r="B3866" i="4"/>
  <c r="B3865" i="4"/>
  <c r="B3864" i="4"/>
  <c r="B3863" i="4"/>
  <c r="B3862" i="4"/>
  <c r="B3861" i="4"/>
  <c r="B3860" i="4"/>
  <c r="B3859" i="4"/>
  <c r="B3858" i="4"/>
  <c r="B3857" i="4"/>
  <c r="B3856" i="4"/>
  <c r="B3855" i="4"/>
  <c r="B3854" i="4"/>
  <c r="B3853" i="4"/>
  <c r="B3852" i="4"/>
  <c r="B3851" i="4"/>
  <c r="B3850" i="4"/>
  <c r="B3849" i="4"/>
  <c r="B3848" i="4"/>
  <c r="B3847" i="4"/>
  <c r="B3846" i="4"/>
  <c r="B3845" i="4"/>
  <c r="B3844" i="4"/>
  <c r="B3843" i="4"/>
  <c r="B3842" i="4"/>
  <c r="B3841" i="4"/>
  <c r="B3840" i="4"/>
  <c r="B3839" i="4"/>
  <c r="B3838" i="4"/>
  <c r="B3837" i="4"/>
  <c r="B3836" i="4"/>
  <c r="B3835" i="4"/>
  <c r="B3834" i="4"/>
  <c r="B3833" i="4"/>
  <c r="B3832" i="4"/>
  <c r="B3831" i="4"/>
  <c r="B3830" i="4"/>
  <c r="B3829" i="4"/>
  <c r="B3828" i="4"/>
  <c r="B3827" i="4"/>
  <c r="B3826" i="4"/>
  <c r="B3825" i="4"/>
  <c r="B3824" i="4"/>
  <c r="B3823" i="4"/>
  <c r="B3822" i="4"/>
  <c r="B3821" i="4"/>
  <c r="B3820" i="4"/>
  <c r="B3819" i="4"/>
  <c r="B3818" i="4"/>
  <c r="B3817" i="4"/>
  <c r="B3816" i="4"/>
  <c r="B3815" i="4"/>
  <c r="B3814" i="4"/>
  <c r="B3813" i="4"/>
  <c r="B3812" i="4"/>
  <c r="B3811" i="4"/>
  <c r="B3810" i="4"/>
  <c r="B3809" i="4"/>
  <c r="B3808" i="4"/>
  <c r="B3807" i="4"/>
  <c r="B3806" i="4"/>
  <c r="B3805" i="4"/>
  <c r="B3804" i="4"/>
  <c r="B3803" i="4"/>
  <c r="B3802" i="4"/>
  <c r="B3801" i="4"/>
  <c r="B3800" i="4"/>
  <c r="B3799" i="4"/>
  <c r="B3798" i="4"/>
  <c r="B3797" i="4"/>
  <c r="B3796" i="4"/>
  <c r="B3795" i="4"/>
  <c r="B3794" i="4"/>
  <c r="B3793" i="4"/>
  <c r="B3792" i="4"/>
  <c r="B3791" i="4"/>
  <c r="B3790" i="4"/>
  <c r="B3789" i="4"/>
  <c r="B3788" i="4"/>
  <c r="B3787" i="4"/>
  <c r="B3786" i="4"/>
  <c r="B3785" i="4"/>
  <c r="B3784" i="4"/>
  <c r="B3783" i="4"/>
  <c r="B3782" i="4"/>
  <c r="B3781" i="4"/>
  <c r="B3780" i="4"/>
  <c r="B3779" i="4"/>
  <c r="B3778" i="4"/>
  <c r="B3777" i="4"/>
  <c r="B3776" i="4"/>
  <c r="B3775" i="4"/>
  <c r="B3774" i="4"/>
  <c r="B3773" i="4"/>
  <c r="B3772" i="4"/>
  <c r="B3771" i="4"/>
  <c r="B3770" i="4"/>
  <c r="B3769" i="4"/>
  <c r="B3768" i="4"/>
  <c r="B3767" i="4"/>
  <c r="B3766" i="4"/>
  <c r="B3765" i="4"/>
  <c r="B3764" i="4"/>
  <c r="B3763" i="4"/>
  <c r="B3762" i="4"/>
  <c r="B3761" i="4"/>
  <c r="B3760" i="4"/>
  <c r="B3759" i="4"/>
  <c r="B3758" i="4"/>
  <c r="B3757" i="4"/>
  <c r="B3756" i="4"/>
  <c r="B3755" i="4"/>
  <c r="B3754" i="4"/>
  <c r="B3753" i="4"/>
  <c r="B3752" i="4"/>
  <c r="B3751" i="4"/>
  <c r="B3750" i="4"/>
  <c r="B3749" i="4"/>
  <c r="B3748" i="4"/>
  <c r="B3747" i="4"/>
  <c r="B3746" i="4"/>
  <c r="B3745" i="4"/>
  <c r="B3744" i="4"/>
  <c r="B3743" i="4"/>
  <c r="B3742" i="4"/>
  <c r="B3741" i="4"/>
  <c r="B3740" i="4"/>
  <c r="B3739" i="4"/>
  <c r="B3738" i="4"/>
  <c r="B3737" i="4"/>
  <c r="B3736" i="4"/>
  <c r="B3735" i="4"/>
  <c r="B3734" i="4"/>
  <c r="B3733" i="4"/>
  <c r="B3732" i="4"/>
  <c r="B3731" i="4"/>
  <c r="B3730" i="4"/>
  <c r="B3729" i="4"/>
  <c r="B3728" i="4"/>
  <c r="B3727" i="4"/>
  <c r="B3726" i="4"/>
  <c r="B3725" i="4"/>
  <c r="B3724" i="4"/>
  <c r="B3723" i="4"/>
  <c r="B3722" i="4"/>
  <c r="B3721" i="4"/>
  <c r="B3720" i="4"/>
  <c r="B3719" i="4"/>
  <c r="B3718" i="4"/>
  <c r="B3717" i="4"/>
  <c r="B3716" i="4"/>
  <c r="B3715" i="4"/>
  <c r="B3714" i="4"/>
  <c r="B3713" i="4"/>
  <c r="B3712" i="4"/>
  <c r="B3711" i="4"/>
  <c r="B3710" i="4"/>
  <c r="B3709" i="4"/>
  <c r="B3708" i="4"/>
  <c r="B3707" i="4"/>
  <c r="B3706" i="4"/>
  <c r="B3705" i="4"/>
  <c r="B3704" i="4"/>
  <c r="B3703" i="4"/>
  <c r="B3702" i="4"/>
  <c r="B3701" i="4"/>
  <c r="B3700" i="4"/>
  <c r="B3699" i="4"/>
  <c r="B3698" i="4"/>
  <c r="B3697" i="4"/>
  <c r="B3696" i="4"/>
  <c r="B3695" i="4"/>
  <c r="B3694" i="4"/>
  <c r="B3693" i="4"/>
  <c r="B3692" i="4"/>
  <c r="B3691" i="4"/>
  <c r="B3690" i="4"/>
  <c r="B3689" i="4"/>
  <c r="B3688" i="4"/>
  <c r="B3687" i="4"/>
  <c r="B3686" i="4"/>
  <c r="B3685" i="4"/>
  <c r="B3684" i="4"/>
  <c r="B3683" i="4"/>
  <c r="B3682" i="4"/>
  <c r="B3681" i="4"/>
  <c r="B3680" i="4"/>
  <c r="B3679" i="4"/>
  <c r="B3678" i="4"/>
  <c r="B3677" i="4"/>
  <c r="B3676" i="4"/>
  <c r="B3675" i="4"/>
  <c r="B3674" i="4"/>
  <c r="B3673" i="4"/>
  <c r="B3672" i="4"/>
  <c r="B3671" i="4"/>
  <c r="B3670" i="4"/>
  <c r="B3669" i="4"/>
  <c r="B3668" i="4"/>
  <c r="B3667" i="4"/>
  <c r="B3666" i="4"/>
  <c r="B3665" i="4"/>
  <c r="B3664" i="4"/>
  <c r="B3663" i="4"/>
  <c r="B3662" i="4"/>
  <c r="B3661" i="4"/>
  <c r="B3660" i="4"/>
  <c r="B3659" i="4"/>
  <c r="B3658" i="4"/>
  <c r="B3657" i="4"/>
  <c r="B3656" i="4"/>
  <c r="B3655" i="4"/>
  <c r="B3654" i="4"/>
  <c r="B3653" i="4"/>
  <c r="B3652" i="4"/>
  <c r="B3651" i="4"/>
  <c r="B3650" i="4"/>
  <c r="B3649" i="4"/>
  <c r="B3648" i="4"/>
  <c r="B3647" i="4"/>
  <c r="B3646" i="4"/>
  <c r="B3645" i="4"/>
  <c r="B3644" i="4"/>
  <c r="B3643" i="4"/>
  <c r="B3642" i="4"/>
  <c r="B3641" i="4"/>
  <c r="B3640" i="4"/>
  <c r="B3639" i="4"/>
  <c r="B3638" i="4"/>
  <c r="B3637" i="4"/>
  <c r="B3636" i="4"/>
  <c r="B3635" i="4"/>
  <c r="B3634" i="4"/>
  <c r="B3633" i="4"/>
  <c r="B3632" i="4"/>
  <c r="B3631" i="4"/>
  <c r="B3630" i="4"/>
  <c r="B3629" i="4"/>
  <c r="B3628" i="4"/>
  <c r="B3627" i="4"/>
  <c r="B3626" i="4"/>
  <c r="B3625" i="4"/>
  <c r="B3624" i="4"/>
  <c r="B3623" i="4"/>
  <c r="B3622" i="4"/>
  <c r="B3621" i="4"/>
  <c r="B3620" i="4"/>
  <c r="B3619" i="4"/>
  <c r="B3618" i="4"/>
  <c r="B3617" i="4"/>
  <c r="B3616" i="4"/>
  <c r="B3615" i="4"/>
  <c r="B3614" i="4"/>
  <c r="B3613" i="4"/>
  <c r="B3612" i="4"/>
  <c r="B3611" i="4"/>
  <c r="B3610" i="4"/>
  <c r="B3609" i="4"/>
  <c r="B3608" i="4"/>
  <c r="B3607" i="4"/>
  <c r="B3606" i="4"/>
  <c r="B3605" i="4"/>
  <c r="B3604" i="4"/>
  <c r="B3603" i="4"/>
  <c r="B3602" i="4"/>
  <c r="B3601" i="4"/>
  <c r="B3600" i="4"/>
  <c r="B3599" i="4"/>
  <c r="B3598" i="4"/>
  <c r="B3597" i="4"/>
  <c r="B3596" i="4"/>
  <c r="B3595" i="4"/>
  <c r="B3594" i="4"/>
  <c r="B3593" i="4"/>
  <c r="B3592" i="4"/>
  <c r="B3591" i="4"/>
  <c r="B3590" i="4"/>
  <c r="B3589" i="4"/>
  <c r="B3588" i="4"/>
  <c r="B3587" i="4"/>
  <c r="B3586" i="4"/>
  <c r="B3585" i="4"/>
  <c r="B3584" i="4"/>
  <c r="B3583" i="4"/>
  <c r="B3582" i="4"/>
  <c r="B3581" i="4"/>
  <c r="B3580" i="4"/>
  <c r="B3579" i="4"/>
  <c r="B3578" i="4"/>
  <c r="B3577" i="4"/>
  <c r="B3576" i="4"/>
  <c r="B3575" i="4"/>
  <c r="B3574" i="4"/>
  <c r="B3573" i="4"/>
  <c r="B3572" i="4"/>
  <c r="B3571" i="4"/>
  <c r="B3570" i="4"/>
  <c r="B3569" i="4"/>
  <c r="B3568" i="4"/>
  <c r="B3567" i="4"/>
  <c r="B3566" i="4"/>
  <c r="B3565" i="4"/>
  <c r="B3564" i="4"/>
  <c r="B3563" i="4"/>
  <c r="B3562" i="4"/>
  <c r="B3561" i="4"/>
  <c r="B3560" i="4"/>
  <c r="B3559" i="4"/>
  <c r="B3558" i="4"/>
  <c r="B3557" i="4"/>
  <c r="B3556" i="4"/>
  <c r="B3555" i="4"/>
  <c r="B3554" i="4"/>
  <c r="B3553" i="4"/>
  <c r="B3552" i="4"/>
  <c r="B3551" i="4"/>
  <c r="B3550" i="4"/>
  <c r="B3549" i="4"/>
  <c r="B3548" i="4"/>
  <c r="B3547" i="4"/>
  <c r="B3546" i="4"/>
  <c r="B3545" i="4"/>
  <c r="B3544" i="4"/>
  <c r="B3543" i="4"/>
  <c r="B3542" i="4"/>
  <c r="B3541" i="4"/>
  <c r="B3540" i="4"/>
  <c r="B3539" i="4"/>
  <c r="B3538" i="4"/>
  <c r="B3537" i="4"/>
  <c r="B3536" i="4"/>
  <c r="B3535" i="4"/>
  <c r="B3534" i="4"/>
  <c r="B3533" i="4"/>
  <c r="B3532" i="4"/>
  <c r="B3531" i="4"/>
  <c r="B3530" i="4"/>
  <c r="B3529" i="4"/>
  <c r="B3528" i="4"/>
  <c r="B3527" i="4"/>
  <c r="B3526" i="4"/>
  <c r="B3525" i="4"/>
  <c r="B3524" i="4"/>
  <c r="B3523" i="4"/>
  <c r="B3522" i="4"/>
  <c r="B3521" i="4"/>
  <c r="B3520" i="4"/>
  <c r="B3519" i="4"/>
  <c r="B3518" i="4"/>
  <c r="B3517" i="4"/>
  <c r="B3516" i="4"/>
  <c r="B3515" i="4"/>
  <c r="B3514" i="4"/>
  <c r="B3513" i="4"/>
  <c r="B3512" i="4"/>
  <c r="B3511" i="4"/>
  <c r="B3510" i="4"/>
  <c r="B3509" i="4"/>
  <c r="B3508" i="4"/>
  <c r="B3507" i="4"/>
  <c r="B3506" i="4"/>
  <c r="B3505" i="4"/>
  <c r="B3504" i="4"/>
  <c r="B3503" i="4"/>
  <c r="B3502" i="4"/>
  <c r="B3501" i="4"/>
  <c r="B3500" i="4"/>
  <c r="B3499" i="4"/>
  <c r="B3498" i="4"/>
  <c r="B3497" i="4"/>
  <c r="B3496" i="4"/>
  <c r="B3495" i="4"/>
  <c r="B3494" i="4"/>
  <c r="B3493" i="4"/>
  <c r="B3492" i="4"/>
  <c r="B3491" i="4"/>
  <c r="B3490" i="4"/>
  <c r="B3489" i="4"/>
  <c r="B3488" i="4"/>
  <c r="B3487" i="4"/>
  <c r="B3486" i="4"/>
  <c r="B3485" i="4"/>
  <c r="B3484" i="4"/>
  <c r="B3483" i="4"/>
  <c r="B3482" i="4"/>
  <c r="B3481" i="4"/>
  <c r="B3480" i="4"/>
  <c r="B3479" i="4"/>
  <c r="B3478" i="4"/>
  <c r="B3477" i="4"/>
  <c r="B3476" i="4"/>
  <c r="B3475" i="4"/>
  <c r="B3474" i="4"/>
  <c r="B3473" i="4"/>
  <c r="B3472" i="4"/>
  <c r="B3471" i="4"/>
  <c r="B3470" i="4"/>
  <c r="B3469" i="4"/>
  <c r="B3468" i="4"/>
  <c r="B3467" i="4"/>
  <c r="B3466" i="4"/>
  <c r="B3465" i="4"/>
  <c r="B3464" i="4"/>
  <c r="B3463" i="4"/>
  <c r="B3462" i="4"/>
  <c r="B3461" i="4"/>
  <c r="B3460" i="4"/>
  <c r="B3459" i="4"/>
  <c r="B3458" i="4"/>
  <c r="B3457" i="4"/>
  <c r="B3456" i="4"/>
  <c r="B3455" i="4"/>
  <c r="B3454" i="4"/>
  <c r="B3453" i="4"/>
  <c r="B3452" i="4"/>
  <c r="B3451" i="4"/>
  <c r="B3450" i="4"/>
  <c r="B3449" i="4"/>
  <c r="B3448" i="4"/>
  <c r="B3447" i="4"/>
  <c r="B3446" i="4"/>
  <c r="B3445" i="4"/>
  <c r="B3444" i="4"/>
  <c r="B3443" i="4"/>
  <c r="B3442" i="4"/>
  <c r="B3441" i="4"/>
  <c r="B3440" i="4"/>
  <c r="B3439" i="4"/>
  <c r="B3438" i="4"/>
  <c r="B3437" i="4"/>
  <c r="B3436" i="4"/>
  <c r="B3435" i="4"/>
  <c r="B3434" i="4"/>
  <c r="B3433" i="4"/>
  <c r="B3432" i="4"/>
  <c r="B3431" i="4"/>
  <c r="B3430" i="4"/>
  <c r="B3429" i="4"/>
  <c r="B3428" i="4"/>
  <c r="B3427" i="4"/>
  <c r="B3426" i="4"/>
  <c r="B3425" i="4"/>
  <c r="B3424" i="4"/>
  <c r="B3423" i="4"/>
  <c r="B3422" i="4"/>
  <c r="B3421" i="4"/>
  <c r="B3420" i="4"/>
  <c r="B3419" i="4"/>
  <c r="B3418" i="4"/>
  <c r="B3417" i="4"/>
  <c r="B3416" i="4"/>
  <c r="B3415" i="4"/>
  <c r="B3414" i="4"/>
  <c r="B3413" i="4"/>
  <c r="B3412" i="4"/>
  <c r="B3411" i="4"/>
  <c r="B3410" i="4"/>
  <c r="B3409" i="4"/>
  <c r="B3408" i="4"/>
  <c r="B3407" i="4"/>
  <c r="B3406" i="4"/>
  <c r="B3405" i="4"/>
  <c r="B3404" i="4"/>
  <c r="B3403" i="4"/>
  <c r="B3402" i="4"/>
  <c r="B3401" i="4"/>
  <c r="B3400" i="4"/>
  <c r="B3399" i="4"/>
  <c r="B3398" i="4"/>
  <c r="B3397" i="4"/>
  <c r="B3396" i="4"/>
  <c r="B3395" i="4"/>
  <c r="B3394" i="4"/>
  <c r="B3393" i="4"/>
  <c r="B3392" i="4"/>
  <c r="B3391" i="4"/>
  <c r="B3390" i="4"/>
  <c r="B3389" i="4"/>
  <c r="B3388" i="4"/>
  <c r="B3387" i="4"/>
  <c r="B3386" i="4"/>
  <c r="B3385" i="4"/>
  <c r="B3384" i="4"/>
  <c r="B3383" i="4"/>
  <c r="B3382" i="4"/>
  <c r="B3381" i="4"/>
  <c r="B3380" i="4"/>
  <c r="B3379" i="4"/>
  <c r="B3378" i="4"/>
  <c r="B3377" i="4"/>
  <c r="B3376" i="4"/>
  <c r="B3375" i="4"/>
  <c r="B3374" i="4"/>
  <c r="B3373" i="4"/>
  <c r="B3372" i="4"/>
  <c r="B3371" i="4"/>
  <c r="B3370" i="4"/>
  <c r="B3369" i="4"/>
  <c r="B3368" i="4"/>
  <c r="B3367" i="4"/>
  <c r="B3366" i="4"/>
  <c r="B3365" i="4"/>
  <c r="B3364" i="4"/>
  <c r="B3363" i="4"/>
  <c r="B3362" i="4"/>
  <c r="B3361" i="4"/>
  <c r="B3360" i="4"/>
  <c r="B3359" i="4"/>
  <c r="B3358" i="4"/>
  <c r="B3357" i="4"/>
  <c r="B3356" i="4"/>
  <c r="B3355" i="4"/>
  <c r="B3354" i="4"/>
  <c r="B3353" i="4"/>
  <c r="B3352" i="4"/>
  <c r="B3351" i="4"/>
  <c r="B3350" i="4"/>
  <c r="B3349" i="4"/>
  <c r="B3348" i="4"/>
  <c r="B3347" i="4"/>
  <c r="B3346" i="4"/>
  <c r="B3345" i="4"/>
  <c r="B3344" i="4"/>
  <c r="B3343" i="4"/>
  <c r="B3342" i="4"/>
  <c r="B3341" i="4"/>
  <c r="B3340" i="4"/>
  <c r="B3339" i="4"/>
  <c r="B3338" i="4"/>
  <c r="B3337" i="4"/>
  <c r="B3336" i="4"/>
  <c r="B3335" i="4"/>
  <c r="B3334" i="4"/>
  <c r="B3333" i="4"/>
  <c r="B3332" i="4"/>
  <c r="B3331" i="4"/>
  <c r="B3330" i="4"/>
  <c r="B3329" i="4"/>
  <c r="B3328" i="4"/>
  <c r="B3327" i="4"/>
  <c r="B3326" i="4"/>
  <c r="B3325" i="4"/>
  <c r="B3324" i="4"/>
  <c r="B3323" i="4"/>
  <c r="B3322" i="4"/>
  <c r="B3321" i="4"/>
  <c r="B3320" i="4"/>
  <c r="B3319" i="4"/>
  <c r="B3318" i="4"/>
  <c r="B3317" i="4"/>
  <c r="B3316" i="4"/>
  <c r="B3315" i="4"/>
  <c r="B3314" i="4"/>
  <c r="B3313" i="4"/>
  <c r="B3312" i="4"/>
  <c r="B3311" i="4"/>
  <c r="B3310" i="4"/>
  <c r="B3309" i="4"/>
  <c r="B3308" i="4"/>
  <c r="B3307" i="4"/>
  <c r="B3306" i="4"/>
  <c r="B3305" i="4"/>
  <c r="B3304" i="4"/>
  <c r="B3303" i="4"/>
  <c r="B3302" i="4"/>
  <c r="B3301" i="4"/>
  <c r="B3300" i="4"/>
  <c r="B3299" i="4"/>
  <c r="B3298" i="4"/>
  <c r="B3297" i="4"/>
  <c r="B3296" i="4"/>
  <c r="B3295" i="4"/>
  <c r="B3294" i="4"/>
  <c r="B3293" i="4"/>
  <c r="B3292" i="4"/>
  <c r="B3291" i="4"/>
  <c r="B3290" i="4"/>
  <c r="B3289" i="4"/>
  <c r="B3288" i="4"/>
  <c r="B3287" i="4"/>
  <c r="B3286" i="4"/>
  <c r="B3285" i="4"/>
  <c r="B3284" i="4"/>
  <c r="B3283" i="4"/>
  <c r="B3282" i="4"/>
  <c r="B3281" i="4"/>
  <c r="B3280" i="4"/>
  <c r="B3279" i="4"/>
  <c r="B3278" i="4"/>
  <c r="B3277" i="4"/>
  <c r="B3276" i="4"/>
  <c r="B3275" i="4"/>
  <c r="B3274" i="4"/>
  <c r="B3273" i="4"/>
  <c r="B3272" i="4"/>
  <c r="B3271" i="4"/>
  <c r="B3270" i="4"/>
  <c r="B3269" i="4"/>
  <c r="B3268" i="4"/>
  <c r="B3267" i="4"/>
  <c r="B3266" i="4"/>
  <c r="B3265" i="4"/>
  <c r="B3264" i="4"/>
  <c r="B3263" i="4"/>
  <c r="B3262" i="4"/>
  <c r="B3261" i="4"/>
  <c r="B3260" i="4"/>
  <c r="B3259" i="4"/>
  <c r="B3258" i="4"/>
  <c r="B3257" i="4"/>
  <c r="B3256" i="4"/>
  <c r="B3255" i="4"/>
  <c r="B3254" i="4"/>
  <c r="B3253" i="4"/>
  <c r="B3252" i="4"/>
  <c r="B3251" i="4"/>
  <c r="B3250" i="4"/>
  <c r="B3249" i="4"/>
  <c r="B3248" i="4"/>
  <c r="B3247" i="4"/>
  <c r="B3246" i="4"/>
  <c r="B3245" i="4"/>
  <c r="B3244" i="4"/>
  <c r="B3243" i="4"/>
  <c r="B3242" i="4"/>
  <c r="B3241" i="4"/>
  <c r="B3240" i="4"/>
  <c r="B3239" i="4"/>
  <c r="B3238" i="4"/>
  <c r="B3237" i="4"/>
  <c r="B3236" i="4"/>
  <c r="B3235" i="4"/>
  <c r="B3234" i="4"/>
  <c r="B3233" i="4"/>
  <c r="B3232" i="4"/>
  <c r="B3231" i="4"/>
  <c r="B3230" i="4"/>
  <c r="B3229" i="4"/>
  <c r="B3228" i="4"/>
  <c r="B3227" i="4"/>
  <c r="B3226" i="4"/>
  <c r="B3225" i="4"/>
  <c r="B3224" i="4"/>
  <c r="B3223" i="4"/>
  <c r="B3222" i="4"/>
  <c r="B3221" i="4"/>
  <c r="B3220" i="4"/>
  <c r="B3219" i="4"/>
  <c r="B3218" i="4"/>
  <c r="B3217" i="4"/>
  <c r="B3216" i="4"/>
  <c r="B3215" i="4"/>
  <c r="B3214" i="4"/>
  <c r="B3213" i="4"/>
  <c r="B3212" i="4"/>
  <c r="B3211" i="4"/>
  <c r="B3210" i="4"/>
  <c r="B3209" i="4"/>
  <c r="B3208" i="4"/>
  <c r="B3207" i="4"/>
  <c r="B3206" i="4"/>
  <c r="B3205" i="4"/>
  <c r="B3204" i="4"/>
  <c r="B3203" i="4"/>
  <c r="B3202" i="4"/>
  <c r="B3201" i="4"/>
  <c r="B3200" i="4"/>
  <c r="B3199" i="4"/>
  <c r="B3198" i="4"/>
  <c r="B3197" i="4"/>
  <c r="B3196" i="4"/>
  <c r="B3195" i="4"/>
  <c r="B3194" i="4"/>
  <c r="B3193" i="4"/>
  <c r="B3192" i="4"/>
  <c r="B3191" i="4"/>
  <c r="B3190" i="4"/>
  <c r="B3189" i="4"/>
  <c r="B3188" i="4"/>
  <c r="B3187" i="4"/>
  <c r="B3186" i="4"/>
  <c r="B3185" i="4"/>
  <c r="B3184" i="4"/>
  <c r="B3183" i="4"/>
  <c r="B3182" i="4"/>
  <c r="B3181" i="4"/>
  <c r="B3180" i="4"/>
  <c r="B3179" i="4"/>
  <c r="B3178" i="4"/>
  <c r="B3177" i="4"/>
  <c r="B3176" i="4"/>
  <c r="B3175" i="4"/>
  <c r="B3174" i="4"/>
  <c r="B3173" i="4"/>
  <c r="B3172" i="4"/>
  <c r="B3171" i="4"/>
  <c r="B3170" i="4"/>
  <c r="B3169" i="4"/>
  <c r="B3168" i="4"/>
  <c r="B3167" i="4"/>
  <c r="B3166" i="4"/>
  <c r="B3165" i="4"/>
  <c r="B3164" i="4"/>
  <c r="B3163" i="4"/>
  <c r="B3162" i="4"/>
  <c r="B3161" i="4"/>
  <c r="B3160" i="4"/>
  <c r="B3159" i="4"/>
  <c r="B3158" i="4"/>
  <c r="B3157" i="4"/>
  <c r="B3156" i="4"/>
  <c r="B3155" i="4"/>
  <c r="B3154" i="4"/>
  <c r="B3153" i="4"/>
  <c r="B3152" i="4"/>
  <c r="B3151" i="4"/>
  <c r="B3150" i="4"/>
  <c r="B3149" i="4"/>
  <c r="B3148" i="4"/>
  <c r="B3147" i="4"/>
  <c r="B3146" i="4"/>
  <c r="B3145" i="4"/>
  <c r="B3144" i="4"/>
  <c r="B3143" i="4"/>
  <c r="B3142" i="4"/>
  <c r="B3141" i="4"/>
  <c r="B3140" i="4"/>
  <c r="B3139" i="4"/>
  <c r="B3138" i="4"/>
  <c r="B3137" i="4"/>
  <c r="B3136" i="4"/>
  <c r="B3135" i="4"/>
  <c r="B3134" i="4"/>
  <c r="B3133" i="4"/>
  <c r="B3132" i="4"/>
  <c r="B3131" i="4"/>
  <c r="B3130" i="4"/>
  <c r="B3129" i="4"/>
  <c r="B3128" i="4"/>
  <c r="B3127" i="4"/>
  <c r="B3126" i="4"/>
  <c r="B3125" i="4"/>
  <c r="B3124" i="4"/>
  <c r="B3123" i="4"/>
  <c r="B3122" i="4"/>
  <c r="B3121" i="4"/>
  <c r="B3120" i="4"/>
  <c r="B3119" i="4"/>
  <c r="B3118" i="4"/>
  <c r="B3117" i="4"/>
  <c r="B3116" i="4"/>
  <c r="B3115" i="4"/>
  <c r="B3114" i="4"/>
  <c r="B3113" i="4"/>
  <c r="B3112" i="4"/>
  <c r="B3111" i="4"/>
  <c r="B3110" i="4"/>
  <c r="B3109" i="4"/>
  <c r="B3108" i="4"/>
  <c r="B3107" i="4"/>
  <c r="B3106" i="4"/>
  <c r="B3105" i="4"/>
  <c r="B3104" i="4"/>
  <c r="B3103" i="4"/>
  <c r="B3102" i="4"/>
  <c r="B3101" i="4"/>
  <c r="B3100" i="4"/>
  <c r="B3099" i="4"/>
  <c r="B3098" i="4"/>
  <c r="B3097" i="4"/>
  <c r="B3096" i="4"/>
  <c r="B3095" i="4"/>
  <c r="B3094" i="4"/>
  <c r="B3093" i="4"/>
  <c r="B3092" i="4"/>
  <c r="B3091" i="4"/>
  <c r="B3090" i="4"/>
  <c r="B3089" i="4"/>
  <c r="B3088" i="4"/>
  <c r="B3087" i="4"/>
  <c r="B3086" i="4"/>
  <c r="B3085" i="4"/>
  <c r="B3084" i="4"/>
  <c r="B3083" i="4"/>
  <c r="B3082" i="4"/>
  <c r="B3081" i="4"/>
  <c r="B3080" i="4"/>
  <c r="B3079" i="4"/>
  <c r="B3078" i="4"/>
  <c r="B3077" i="4"/>
  <c r="B3076" i="4"/>
  <c r="B3075" i="4"/>
  <c r="B3074" i="4"/>
  <c r="B3073" i="4"/>
  <c r="B3072" i="4"/>
  <c r="B3071" i="4"/>
  <c r="B3070" i="4"/>
  <c r="B3069" i="4"/>
  <c r="B3068" i="4"/>
  <c r="B3067" i="4"/>
  <c r="B3066" i="4"/>
  <c r="B3065" i="4"/>
  <c r="B3064" i="4"/>
  <c r="B3063" i="4"/>
  <c r="B3062" i="4"/>
  <c r="B3061" i="4"/>
  <c r="B3060" i="4"/>
  <c r="B3059" i="4"/>
  <c r="B3058" i="4"/>
  <c r="B3057" i="4"/>
  <c r="B3056" i="4"/>
  <c r="B3055" i="4"/>
  <c r="B3054" i="4"/>
  <c r="B3053" i="4"/>
  <c r="B3052" i="4"/>
  <c r="B3051" i="4"/>
  <c r="B3050" i="4"/>
  <c r="B3049" i="4"/>
  <c r="B3048" i="4"/>
  <c r="B3047" i="4"/>
  <c r="B3046" i="4"/>
  <c r="B3045" i="4"/>
  <c r="B3044" i="4"/>
  <c r="B3043" i="4"/>
  <c r="B3042" i="4"/>
  <c r="B3041" i="4"/>
  <c r="B3040" i="4"/>
  <c r="B3039" i="4"/>
  <c r="B3038" i="4"/>
  <c r="B3037" i="4"/>
  <c r="B3036" i="4"/>
  <c r="B3035" i="4"/>
  <c r="B3034" i="4"/>
  <c r="B3033" i="4"/>
  <c r="B3032" i="4"/>
  <c r="B3031" i="4"/>
  <c r="B3030" i="4"/>
  <c r="B3029" i="4"/>
  <c r="B3028" i="4"/>
  <c r="B3027" i="4"/>
  <c r="B3026" i="4"/>
  <c r="B3025" i="4"/>
  <c r="B3024" i="4"/>
  <c r="B3023" i="4"/>
  <c r="B3022" i="4"/>
  <c r="B3021" i="4"/>
  <c r="B3020" i="4"/>
  <c r="B3019" i="4"/>
  <c r="B3018" i="4"/>
  <c r="B3017" i="4"/>
  <c r="B3016" i="4"/>
  <c r="B3015" i="4"/>
  <c r="B3014" i="4"/>
  <c r="B3013" i="4"/>
  <c r="B3012" i="4"/>
  <c r="B3011" i="4"/>
  <c r="B3010" i="4"/>
  <c r="B3009" i="4"/>
  <c r="B3008" i="4"/>
  <c r="B3007" i="4"/>
  <c r="B3006" i="4"/>
  <c r="B3005" i="4"/>
  <c r="B3004" i="4"/>
  <c r="B3003" i="4"/>
  <c r="B3002" i="4"/>
  <c r="B3001" i="4"/>
  <c r="B3000" i="4"/>
  <c r="B2999" i="4"/>
  <c r="B2998" i="4"/>
  <c r="B2997" i="4"/>
  <c r="B2996" i="4"/>
  <c r="B2995" i="4"/>
  <c r="B2994" i="4"/>
  <c r="B2993" i="4"/>
  <c r="B2992" i="4"/>
  <c r="B2991" i="4"/>
  <c r="B2990" i="4"/>
  <c r="B2989" i="4"/>
  <c r="B2988" i="4"/>
  <c r="B2987" i="4"/>
  <c r="B2986" i="4"/>
  <c r="B2985" i="4"/>
  <c r="B2984" i="4"/>
  <c r="B2983" i="4"/>
  <c r="B2982" i="4"/>
  <c r="B2981" i="4"/>
  <c r="B2980" i="4"/>
  <c r="B2979" i="4"/>
  <c r="B2978" i="4"/>
  <c r="B2977" i="4"/>
  <c r="B2976" i="4"/>
  <c r="B2975" i="4"/>
  <c r="B2974" i="4"/>
  <c r="B2973" i="4"/>
  <c r="B2972" i="4"/>
  <c r="B2971" i="4"/>
  <c r="B2970" i="4"/>
  <c r="B2969" i="4"/>
  <c r="B2968" i="4"/>
  <c r="B2967" i="4"/>
  <c r="B2966" i="4"/>
  <c r="B2965" i="4"/>
  <c r="B2964" i="4"/>
  <c r="B2963" i="4"/>
  <c r="B2962" i="4"/>
  <c r="B2961" i="4"/>
  <c r="B2960" i="4"/>
  <c r="B2959" i="4"/>
  <c r="B2958" i="4"/>
  <c r="B2957" i="4"/>
  <c r="B2956" i="4"/>
  <c r="B2955" i="4"/>
  <c r="B2954" i="4"/>
  <c r="B2953" i="4"/>
  <c r="B2952" i="4"/>
  <c r="B2951" i="4"/>
  <c r="B2950" i="4"/>
  <c r="B2949" i="4"/>
  <c r="B2948" i="4"/>
  <c r="B2947" i="4"/>
  <c r="B2946" i="4"/>
  <c r="B2945" i="4"/>
  <c r="B2944" i="4"/>
  <c r="B2943" i="4"/>
  <c r="B2942" i="4"/>
  <c r="B2941" i="4"/>
  <c r="B2940" i="4"/>
  <c r="B2939" i="4"/>
  <c r="B2938" i="4"/>
  <c r="B2937" i="4"/>
  <c r="B2936" i="4"/>
  <c r="B2935" i="4"/>
  <c r="B2934" i="4"/>
  <c r="B2933" i="4"/>
  <c r="B2932" i="4"/>
  <c r="B2931" i="4"/>
  <c r="B2930" i="4"/>
  <c r="B2929" i="4"/>
  <c r="B2928" i="4"/>
  <c r="B2927" i="4"/>
  <c r="B2926" i="4"/>
  <c r="B2925" i="4"/>
  <c r="B2924" i="4"/>
  <c r="B2923" i="4"/>
  <c r="B2922" i="4"/>
  <c r="B2921" i="4"/>
  <c r="B2920" i="4"/>
  <c r="B2919" i="4"/>
  <c r="B2918" i="4"/>
  <c r="B2917" i="4"/>
  <c r="B2916" i="4"/>
  <c r="B2915" i="4"/>
  <c r="B2914" i="4"/>
  <c r="B2913" i="4"/>
  <c r="B2912" i="4"/>
  <c r="B2911" i="4"/>
  <c r="B2910" i="4"/>
  <c r="B2909" i="4"/>
  <c r="B2908" i="4"/>
  <c r="B2907" i="4"/>
  <c r="B2906" i="4"/>
  <c r="B2905" i="4"/>
  <c r="B2904" i="4"/>
  <c r="B2903" i="4"/>
  <c r="B2902" i="4"/>
  <c r="B2901" i="4"/>
  <c r="B2900" i="4"/>
  <c r="B2899" i="4"/>
  <c r="B2898" i="4"/>
  <c r="B2897" i="4"/>
  <c r="B2896" i="4"/>
  <c r="B2895" i="4"/>
  <c r="B2894" i="4"/>
  <c r="B2893" i="4"/>
  <c r="B2892" i="4"/>
  <c r="B2891" i="4"/>
  <c r="B2890" i="4"/>
  <c r="B2889" i="4"/>
  <c r="B2888" i="4"/>
  <c r="B2887" i="4"/>
  <c r="B2886" i="4"/>
  <c r="B2885" i="4"/>
  <c r="B2884" i="4"/>
  <c r="B2883" i="4"/>
  <c r="B2882" i="4"/>
  <c r="B2881" i="4"/>
  <c r="B2880" i="4"/>
  <c r="B2879" i="4"/>
  <c r="B2878" i="4"/>
  <c r="B2877" i="4"/>
  <c r="B2876" i="4"/>
  <c r="B2875" i="4"/>
  <c r="B2874" i="4"/>
  <c r="B2873" i="4"/>
  <c r="B2872" i="4"/>
  <c r="B2871" i="4"/>
  <c r="B2870" i="4"/>
  <c r="B2869" i="4"/>
  <c r="B2868" i="4"/>
  <c r="B2867" i="4"/>
  <c r="B2866" i="4"/>
  <c r="B2865" i="4"/>
  <c r="B2864" i="4"/>
  <c r="B2863" i="4"/>
  <c r="B2862" i="4"/>
  <c r="B2861" i="4"/>
  <c r="B2860" i="4"/>
  <c r="B2859" i="4"/>
  <c r="B2858" i="4"/>
  <c r="B2857" i="4"/>
  <c r="B2856" i="4"/>
  <c r="B2855" i="4"/>
  <c r="B2854" i="4"/>
  <c r="B2853" i="4"/>
  <c r="B2852" i="4"/>
  <c r="B2851" i="4"/>
  <c r="B2850" i="4"/>
  <c r="B2849" i="4"/>
  <c r="B2848" i="4"/>
  <c r="B2847" i="4"/>
  <c r="B2846" i="4"/>
  <c r="B2845" i="4"/>
  <c r="B2844" i="4"/>
  <c r="B2843" i="4"/>
  <c r="B2842" i="4"/>
  <c r="B2841" i="4"/>
  <c r="B2840" i="4"/>
  <c r="B2839" i="4"/>
  <c r="B2838" i="4"/>
  <c r="B2837" i="4"/>
  <c r="B2836" i="4"/>
  <c r="B2835" i="4"/>
  <c r="B2834" i="4"/>
  <c r="B2833" i="4"/>
  <c r="B2832" i="4"/>
  <c r="B2831" i="4"/>
  <c r="B2830" i="4"/>
  <c r="B2829" i="4"/>
  <c r="B2828" i="4"/>
  <c r="B2827" i="4"/>
  <c r="B2826" i="4"/>
  <c r="B2825" i="4"/>
  <c r="B2824" i="4"/>
  <c r="B2823" i="4"/>
  <c r="B2822" i="4"/>
  <c r="B2821" i="4"/>
  <c r="B2820" i="4"/>
  <c r="B2819" i="4"/>
  <c r="B2818" i="4"/>
  <c r="B2817" i="4"/>
  <c r="B2816" i="4"/>
  <c r="B2815" i="4"/>
  <c r="B2814" i="4"/>
  <c r="B2813" i="4"/>
  <c r="B2812" i="4"/>
  <c r="B2811" i="4"/>
  <c r="B2810" i="4"/>
  <c r="B2809" i="4"/>
  <c r="B2808" i="4"/>
  <c r="B2807" i="4"/>
  <c r="B2806" i="4"/>
  <c r="B2805" i="4"/>
  <c r="B2804" i="4"/>
  <c r="B2803" i="4"/>
  <c r="B2802" i="4"/>
  <c r="B2801" i="4"/>
  <c r="B2800" i="4"/>
  <c r="B2799" i="4"/>
  <c r="B2798" i="4"/>
  <c r="B2797" i="4"/>
  <c r="B2796" i="4"/>
  <c r="B2795" i="4"/>
  <c r="B2794" i="4"/>
  <c r="B2793" i="4"/>
  <c r="B2792" i="4"/>
  <c r="B2791" i="4"/>
  <c r="B2790" i="4"/>
  <c r="B2789" i="4"/>
  <c r="B2788" i="4"/>
  <c r="B2787" i="4"/>
  <c r="B2786" i="4"/>
  <c r="B2785" i="4"/>
  <c r="B2784" i="4"/>
  <c r="B2783" i="4"/>
  <c r="B2782" i="4"/>
  <c r="B2781" i="4"/>
  <c r="B2780" i="4"/>
  <c r="B2779" i="4"/>
  <c r="B2778" i="4"/>
  <c r="B2777" i="4"/>
  <c r="B2776" i="4"/>
  <c r="B2775" i="4"/>
  <c r="B2774" i="4"/>
  <c r="B2773" i="4"/>
  <c r="B2772" i="4"/>
  <c r="B2771" i="4"/>
  <c r="B2770" i="4"/>
  <c r="B2769" i="4"/>
  <c r="B2768" i="4"/>
  <c r="B2767" i="4"/>
  <c r="B2766" i="4"/>
  <c r="B2765" i="4"/>
  <c r="B2764" i="4"/>
  <c r="B2763" i="4"/>
  <c r="B2762" i="4"/>
  <c r="B2761" i="4"/>
  <c r="B2760" i="4"/>
  <c r="B2759" i="4"/>
  <c r="B2758" i="4"/>
  <c r="B2757" i="4"/>
  <c r="B2756" i="4"/>
  <c r="B2755" i="4"/>
  <c r="B2754" i="4"/>
  <c r="B2753" i="4"/>
  <c r="B2752" i="4"/>
  <c r="B2751" i="4"/>
  <c r="B2750" i="4"/>
  <c r="B2749" i="4"/>
  <c r="B2748" i="4"/>
  <c r="B2747" i="4"/>
  <c r="B2746" i="4"/>
  <c r="B2745" i="4"/>
  <c r="B2744" i="4"/>
  <c r="B2743" i="4"/>
  <c r="B2742" i="4"/>
  <c r="B2741" i="4"/>
  <c r="B2740" i="4"/>
  <c r="B2739" i="4"/>
  <c r="B2738" i="4"/>
  <c r="B2737" i="4"/>
  <c r="B2736" i="4"/>
  <c r="B2735" i="4"/>
  <c r="B2734" i="4"/>
  <c r="B2733" i="4"/>
  <c r="B2732" i="4"/>
  <c r="B2731" i="4"/>
  <c r="B2730" i="4"/>
  <c r="B2729" i="4"/>
  <c r="B2728" i="4"/>
  <c r="B2727" i="4"/>
  <c r="B2726" i="4"/>
  <c r="B2725" i="4"/>
  <c r="B2724" i="4"/>
  <c r="B2723" i="4"/>
  <c r="B2722" i="4"/>
  <c r="B2721" i="4"/>
  <c r="B2720" i="4"/>
  <c r="B2719" i="4"/>
  <c r="B2718" i="4"/>
  <c r="B2717" i="4"/>
  <c r="B2716" i="4"/>
  <c r="B2715" i="4"/>
  <c r="B2714" i="4"/>
  <c r="B2713" i="4"/>
  <c r="B2712" i="4"/>
  <c r="B2711" i="4"/>
  <c r="B2710" i="4"/>
  <c r="B2709" i="4"/>
  <c r="B2708" i="4"/>
  <c r="B2707" i="4"/>
  <c r="B2706" i="4"/>
  <c r="B2705" i="4"/>
  <c r="B2704" i="4"/>
  <c r="B2703" i="4"/>
  <c r="B2702" i="4"/>
  <c r="B2701" i="4"/>
  <c r="B2700" i="4"/>
  <c r="B2699" i="4"/>
  <c r="B2698" i="4"/>
  <c r="B2697" i="4"/>
  <c r="B2696" i="4"/>
  <c r="B2695" i="4"/>
  <c r="B2694" i="4"/>
  <c r="B2693" i="4"/>
  <c r="B2692" i="4"/>
  <c r="B2691" i="4"/>
  <c r="B2690" i="4"/>
  <c r="B2689" i="4"/>
  <c r="B2688" i="4"/>
  <c r="B2687" i="4"/>
  <c r="B2686" i="4"/>
  <c r="B2685" i="4"/>
  <c r="B2684" i="4"/>
  <c r="B2683" i="4"/>
  <c r="B2682" i="4"/>
  <c r="B2681" i="4"/>
  <c r="B2680" i="4"/>
  <c r="B2679" i="4"/>
  <c r="B2678" i="4"/>
  <c r="B2677" i="4"/>
  <c r="B2676" i="4"/>
  <c r="B2675" i="4"/>
  <c r="B2674" i="4"/>
  <c r="B2673" i="4"/>
  <c r="B2672" i="4"/>
  <c r="B2671" i="4"/>
  <c r="B2670" i="4"/>
  <c r="B2669" i="4"/>
  <c r="B2668" i="4"/>
  <c r="B2667" i="4"/>
  <c r="B2666" i="4"/>
  <c r="B2665" i="4"/>
  <c r="B2664" i="4"/>
  <c r="B2663" i="4"/>
  <c r="B2662" i="4"/>
  <c r="B2661" i="4"/>
  <c r="B2660" i="4"/>
  <c r="B2659" i="4"/>
  <c r="B2658" i="4"/>
  <c r="B2657" i="4"/>
  <c r="B2656" i="4"/>
  <c r="B2655" i="4"/>
  <c r="B2654" i="4"/>
  <c r="B2653" i="4"/>
  <c r="B2652" i="4"/>
  <c r="B2651" i="4"/>
  <c r="B2650" i="4"/>
  <c r="B2649" i="4"/>
  <c r="B2648" i="4"/>
  <c r="B2647" i="4"/>
  <c r="B2646" i="4"/>
  <c r="B2645" i="4"/>
  <c r="B2644" i="4"/>
  <c r="B2643" i="4"/>
  <c r="B2642" i="4"/>
  <c r="B2641" i="4"/>
  <c r="B2640" i="4"/>
  <c r="B2639" i="4"/>
  <c r="B2638" i="4"/>
  <c r="B2637" i="4"/>
  <c r="B2636" i="4"/>
  <c r="B2635" i="4"/>
  <c r="B2634" i="4"/>
  <c r="B2633" i="4"/>
  <c r="B2632" i="4"/>
  <c r="B2631" i="4"/>
  <c r="B2630" i="4"/>
  <c r="B2629" i="4"/>
  <c r="B2628" i="4"/>
  <c r="B2627" i="4"/>
  <c r="B2626" i="4"/>
  <c r="B2625" i="4"/>
  <c r="B2624" i="4"/>
  <c r="B2623" i="4"/>
  <c r="B2622" i="4"/>
  <c r="B2621" i="4"/>
  <c r="B2620" i="4"/>
  <c r="B2619" i="4"/>
  <c r="B2618" i="4"/>
  <c r="B2617" i="4"/>
  <c r="B2616" i="4"/>
  <c r="B2615" i="4"/>
  <c r="B2614" i="4"/>
  <c r="B2613" i="4"/>
  <c r="B2612" i="4"/>
  <c r="B2611" i="4"/>
  <c r="B2610" i="4"/>
  <c r="B2609" i="4"/>
  <c r="B2608" i="4"/>
  <c r="B2607" i="4"/>
  <c r="B2606" i="4"/>
  <c r="B2605" i="4"/>
  <c r="B2604" i="4"/>
  <c r="B2603" i="4"/>
  <c r="B2602" i="4"/>
  <c r="B2601" i="4"/>
  <c r="B2600" i="4"/>
  <c r="B2599" i="4"/>
  <c r="B2598" i="4"/>
  <c r="B2597" i="4"/>
  <c r="B2596" i="4"/>
  <c r="B2595" i="4"/>
  <c r="B2594" i="4"/>
  <c r="B2593" i="4"/>
  <c r="B2592" i="4"/>
  <c r="B2591" i="4"/>
  <c r="B2590" i="4"/>
  <c r="B2589" i="4"/>
  <c r="B2588" i="4"/>
  <c r="B2587" i="4"/>
  <c r="B2586" i="4"/>
  <c r="B2585" i="4"/>
  <c r="B2584" i="4"/>
  <c r="B2583" i="4"/>
  <c r="B2582" i="4"/>
  <c r="B2581" i="4"/>
  <c r="B2580" i="4"/>
  <c r="B2579" i="4"/>
  <c r="B2578" i="4"/>
  <c r="B2577" i="4"/>
  <c r="B2576" i="4"/>
  <c r="B2575" i="4"/>
  <c r="B2574" i="4"/>
  <c r="B2573" i="4"/>
  <c r="B2572" i="4"/>
  <c r="B2571" i="4"/>
  <c r="B2570" i="4"/>
  <c r="B2569" i="4"/>
  <c r="B2568" i="4"/>
  <c r="B2567" i="4"/>
  <c r="B2566" i="4"/>
  <c r="B2565" i="4"/>
  <c r="B2564" i="4"/>
  <c r="B2563" i="4"/>
  <c r="B2562" i="4"/>
  <c r="B2561" i="4"/>
  <c r="B2560" i="4"/>
  <c r="B2559" i="4"/>
  <c r="B2558" i="4"/>
  <c r="B2557" i="4"/>
  <c r="B2556" i="4"/>
  <c r="B2555" i="4"/>
  <c r="B2554" i="4"/>
  <c r="B2553" i="4"/>
  <c r="B2552" i="4"/>
  <c r="B2551" i="4"/>
  <c r="B2550" i="4"/>
  <c r="B2549" i="4"/>
  <c r="B2548" i="4"/>
  <c r="B2547" i="4"/>
  <c r="B2546" i="4"/>
  <c r="B2545" i="4"/>
  <c r="B2544" i="4"/>
  <c r="B2543" i="4"/>
  <c r="B2542" i="4"/>
  <c r="B2541" i="4"/>
  <c r="B2540" i="4"/>
  <c r="B2539" i="4"/>
  <c r="B2538" i="4"/>
  <c r="B2537" i="4"/>
  <c r="B2536" i="4"/>
  <c r="B2535" i="4"/>
  <c r="B2534" i="4"/>
  <c r="B2533" i="4"/>
  <c r="B2532" i="4"/>
  <c r="B2531" i="4"/>
  <c r="B2530" i="4"/>
  <c r="B2529" i="4"/>
  <c r="B2528" i="4"/>
  <c r="B2527" i="4"/>
  <c r="B2526" i="4"/>
  <c r="B2525" i="4"/>
  <c r="B2524" i="4"/>
  <c r="B2523" i="4"/>
  <c r="B2522" i="4"/>
  <c r="B2521" i="4"/>
  <c r="B2520" i="4"/>
  <c r="B2519" i="4"/>
  <c r="B2518" i="4"/>
  <c r="B2517" i="4"/>
  <c r="B2516" i="4"/>
  <c r="B2515" i="4"/>
  <c r="B2514" i="4"/>
  <c r="B2513" i="4"/>
  <c r="B2512" i="4"/>
  <c r="B2511" i="4"/>
  <c r="B2510" i="4"/>
  <c r="B2509" i="4"/>
  <c r="B2508" i="4"/>
  <c r="B2507" i="4"/>
  <c r="B2506" i="4"/>
  <c r="B2505" i="4"/>
  <c r="B2504" i="4"/>
  <c r="B2503" i="4"/>
  <c r="B2502" i="4"/>
  <c r="B2501" i="4"/>
  <c r="B2500" i="4"/>
  <c r="B2499" i="4"/>
  <c r="B2498" i="4"/>
  <c r="B2497" i="4"/>
  <c r="B2496" i="4"/>
  <c r="B2495" i="4"/>
  <c r="B2494" i="4"/>
  <c r="B2493" i="4"/>
  <c r="B2492" i="4"/>
  <c r="B2491" i="4"/>
  <c r="B2490" i="4"/>
  <c r="B2489" i="4"/>
  <c r="B2488" i="4"/>
  <c r="B2487" i="4"/>
  <c r="B2486" i="4"/>
  <c r="B2485" i="4"/>
  <c r="B2484" i="4"/>
  <c r="B2483" i="4"/>
  <c r="B2482" i="4"/>
  <c r="B2481" i="4"/>
  <c r="B2480" i="4"/>
  <c r="B2479" i="4"/>
  <c r="B2478" i="4"/>
  <c r="B2477" i="4"/>
  <c r="B2476" i="4"/>
  <c r="B2475" i="4"/>
  <c r="B2474" i="4"/>
  <c r="B2473" i="4"/>
  <c r="B2472" i="4"/>
  <c r="B2471" i="4"/>
  <c r="B2470" i="4"/>
  <c r="B2469" i="4"/>
  <c r="B2468" i="4"/>
  <c r="B2467" i="4"/>
  <c r="B2466" i="4"/>
  <c r="B2465" i="4"/>
  <c r="B2464" i="4"/>
  <c r="B2463" i="4"/>
  <c r="B2462" i="4"/>
  <c r="B2461" i="4"/>
  <c r="B2460" i="4"/>
  <c r="B2459" i="4"/>
  <c r="B2458" i="4"/>
  <c r="B2457" i="4"/>
  <c r="B2456" i="4"/>
  <c r="B2455" i="4"/>
  <c r="B2454" i="4"/>
  <c r="B2453" i="4"/>
  <c r="B2452" i="4"/>
  <c r="B2451" i="4"/>
  <c r="B2450" i="4"/>
  <c r="B2449" i="4"/>
  <c r="B2448" i="4"/>
  <c r="B2447" i="4"/>
  <c r="B2446" i="4"/>
  <c r="B2445" i="4"/>
  <c r="B2444" i="4"/>
  <c r="B2443" i="4"/>
  <c r="B2442" i="4"/>
  <c r="B2441" i="4"/>
  <c r="B2440" i="4"/>
  <c r="B2439" i="4"/>
  <c r="B2438" i="4"/>
  <c r="B2437" i="4"/>
  <c r="B2436" i="4"/>
  <c r="B2435" i="4"/>
  <c r="B2434" i="4"/>
  <c r="B2433" i="4"/>
  <c r="B2432" i="4"/>
  <c r="B2431" i="4"/>
  <c r="B2430" i="4"/>
  <c r="B2429" i="4"/>
  <c r="B2428" i="4"/>
  <c r="B2427" i="4"/>
  <c r="B2426" i="4"/>
  <c r="B2425" i="4"/>
  <c r="B2424" i="4"/>
  <c r="B2423" i="4"/>
  <c r="B2422" i="4"/>
  <c r="B2421" i="4"/>
  <c r="B2420" i="4"/>
  <c r="B2419" i="4"/>
  <c r="B2418" i="4"/>
  <c r="B2417" i="4"/>
  <c r="B2416" i="4"/>
  <c r="B2415" i="4"/>
  <c r="B2414" i="4"/>
  <c r="B2413" i="4"/>
  <c r="B2412" i="4"/>
  <c r="B2411" i="4"/>
  <c r="B2410" i="4"/>
  <c r="B2409" i="4"/>
  <c r="B2408" i="4"/>
  <c r="B2407" i="4"/>
  <c r="B2406" i="4"/>
  <c r="B2405" i="4"/>
  <c r="B2404" i="4"/>
  <c r="B2403" i="4"/>
  <c r="B2402" i="4"/>
  <c r="B2401" i="4"/>
  <c r="B2400" i="4"/>
  <c r="B2399" i="4"/>
  <c r="B2398" i="4"/>
  <c r="B2397" i="4"/>
  <c r="B2396" i="4"/>
  <c r="B2395" i="4"/>
  <c r="B2394" i="4"/>
  <c r="B2393" i="4"/>
  <c r="B2392" i="4"/>
  <c r="B2391" i="4"/>
  <c r="B2390" i="4"/>
  <c r="B2389" i="4"/>
  <c r="B2388" i="4"/>
  <c r="B2387" i="4"/>
  <c r="B2386" i="4"/>
  <c r="B2385" i="4"/>
  <c r="B2384" i="4"/>
  <c r="B2383" i="4"/>
  <c r="B2382" i="4"/>
  <c r="B2381" i="4"/>
  <c r="B2380" i="4"/>
  <c r="B2379" i="4"/>
  <c r="B2378" i="4"/>
  <c r="B2377" i="4"/>
  <c r="B2376" i="4"/>
  <c r="B2375" i="4"/>
  <c r="B2374" i="4"/>
  <c r="B2373" i="4"/>
  <c r="B2372" i="4"/>
  <c r="B2371" i="4"/>
  <c r="B2370" i="4"/>
  <c r="B2369" i="4"/>
  <c r="B2368" i="4"/>
  <c r="B2367" i="4"/>
  <c r="B2366" i="4"/>
  <c r="B2365" i="4"/>
  <c r="B2364" i="4"/>
  <c r="B2363" i="4"/>
  <c r="B2362" i="4"/>
  <c r="B2361" i="4"/>
  <c r="B2360" i="4"/>
  <c r="B2359" i="4"/>
  <c r="B2358" i="4"/>
  <c r="B2357" i="4"/>
  <c r="B2356" i="4"/>
  <c r="B2355" i="4"/>
  <c r="B2354" i="4"/>
  <c r="B2353" i="4"/>
  <c r="B2352" i="4"/>
  <c r="B2351" i="4"/>
  <c r="B2350" i="4"/>
  <c r="B2349" i="4"/>
  <c r="B2348" i="4"/>
  <c r="B2347" i="4"/>
  <c r="B2346" i="4"/>
  <c r="B2345" i="4"/>
  <c r="B2344" i="4"/>
  <c r="B2343" i="4"/>
  <c r="B2342" i="4"/>
  <c r="B2341" i="4"/>
  <c r="B2340" i="4"/>
  <c r="B2339" i="4"/>
  <c r="B2338" i="4"/>
  <c r="B2337" i="4"/>
  <c r="B2336" i="4"/>
  <c r="B2335" i="4"/>
  <c r="B2334" i="4"/>
  <c r="B2333" i="4"/>
  <c r="B2332" i="4"/>
  <c r="B2331" i="4"/>
  <c r="B2330" i="4"/>
  <c r="B2329" i="4"/>
  <c r="B2328" i="4"/>
  <c r="B2327" i="4"/>
  <c r="B2326" i="4"/>
  <c r="B2325" i="4"/>
  <c r="B2324" i="4"/>
  <c r="B2323" i="4"/>
  <c r="B2322" i="4"/>
  <c r="B2321" i="4"/>
  <c r="B2320" i="4"/>
  <c r="B2319" i="4"/>
  <c r="B2318" i="4"/>
  <c r="B2317" i="4"/>
  <c r="B2316" i="4"/>
  <c r="B2315" i="4"/>
  <c r="B2314" i="4"/>
  <c r="B2313" i="4"/>
  <c r="B2312" i="4"/>
  <c r="B2311" i="4"/>
  <c r="B2310" i="4"/>
  <c r="B2309" i="4"/>
  <c r="B2308" i="4"/>
  <c r="B2307" i="4"/>
  <c r="B2306" i="4"/>
  <c r="B2305" i="4"/>
  <c r="B2304" i="4"/>
  <c r="B2303" i="4"/>
  <c r="B2302" i="4"/>
  <c r="B2301" i="4"/>
  <c r="B2300" i="4"/>
  <c r="B2299" i="4"/>
  <c r="B2298" i="4"/>
  <c r="B2297" i="4"/>
  <c r="B2296" i="4"/>
  <c r="B2295" i="4"/>
  <c r="B2294" i="4"/>
  <c r="B2293" i="4"/>
  <c r="B2292" i="4"/>
  <c r="B2291" i="4"/>
  <c r="B2290" i="4"/>
  <c r="B2289" i="4"/>
  <c r="B2288" i="4"/>
  <c r="B2287" i="4"/>
  <c r="B2286" i="4"/>
  <c r="B2285" i="4"/>
  <c r="B2284" i="4"/>
  <c r="B2283" i="4"/>
  <c r="B2282" i="4"/>
  <c r="B2281" i="4"/>
  <c r="B2280" i="4"/>
  <c r="B2279" i="4"/>
  <c r="B2278" i="4"/>
  <c r="B2277" i="4"/>
  <c r="B2276" i="4"/>
  <c r="B2275" i="4"/>
  <c r="B2274" i="4"/>
  <c r="B2273" i="4"/>
  <c r="B2272" i="4"/>
  <c r="B2271" i="4"/>
  <c r="B2270" i="4"/>
  <c r="B2269" i="4"/>
  <c r="B2268" i="4"/>
  <c r="B2267" i="4"/>
  <c r="B2266" i="4"/>
  <c r="B2265" i="4"/>
  <c r="B2264" i="4"/>
  <c r="B2263" i="4"/>
  <c r="B2262" i="4"/>
  <c r="B2261" i="4"/>
  <c r="B2260" i="4"/>
  <c r="B2259" i="4"/>
  <c r="B2258" i="4"/>
  <c r="B2257" i="4"/>
  <c r="B2256" i="4"/>
  <c r="B2255" i="4"/>
  <c r="B2254" i="4"/>
  <c r="B2253" i="4"/>
  <c r="B2252" i="4"/>
  <c r="B2251" i="4"/>
  <c r="B2250" i="4"/>
  <c r="B2249" i="4"/>
  <c r="B2248" i="4"/>
  <c r="B2247" i="4"/>
  <c r="B2246" i="4"/>
  <c r="B2245" i="4"/>
  <c r="B2244" i="4"/>
  <c r="B2243" i="4"/>
  <c r="B2242" i="4"/>
  <c r="B2241" i="4"/>
  <c r="B2240" i="4"/>
  <c r="B2239" i="4"/>
  <c r="B2238" i="4"/>
  <c r="B2237" i="4"/>
  <c r="B2236" i="4"/>
  <c r="B2235" i="4"/>
  <c r="B2234" i="4"/>
  <c r="B2233" i="4"/>
  <c r="B2232" i="4"/>
  <c r="B2231" i="4"/>
  <c r="B2230" i="4"/>
  <c r="B2229" i="4"/>
  <c r="B2228" i="4"/>
  <c r="B2227" i="4"/>
  <c r="B2226" i="4"/>
  <c r="B2225" i="4"/>
  <c r="B2224" i="4"/>
  <c r="B2223" i="4"/>
  <c r="B2222" i="4"/>
  <c r="B2221" i="4"/>
  <c r="B2220" i="4"/>
  <c r="B2219" i="4"/>
  <c r="B2218" i="4"/>
  <c r="B2217" i="4"/>
  <c r="B2216" i="4"/>
  <c r="B2215" i="4"/>
  <c r="B2214" i="4"/>
  <c r="B2213" i="4"/>
  <c r="B2212" i="4"/>
  <c r="B2211" i="4"/>
  <c r="B2210" i="4"/>
  <c r="B2209" i="4"/>
  <c r="B2208" i="4"/>
  <c r="B2207" i="4"/>
  <c r="B2206" i="4"/>
  <c r="B2205" i="4"/>
  <c r="B2204" i="4"/>
  <c r="B2203" i="4"/>
  <c r="B2202" i="4"/>
  <c r="B2201" i="4"/>
  <c r="B2200" i="4"/>
  <c r="B2199" i="4"/>
  <c r="B2198" i="4"/>
  <c r="B2197" i="4"/>
  <c r="B2196" i="4"/>
  <c r="B2195" i="4"/>
  <c r="B2194" i="4"/>
  <c r="B2193" i="4"/>
  <c r="B2192" i="4"/>
  <c r="B2191" i="4"/>
  <c r="B2190" i="4"/>
  <c r="B2189" i="4"/>
  <c r="B2188" i="4"/>
  <c r="B2187" i="4"/>
  <c r="B2186" i="4"/>
  <c r="B2185" i="4"/>
  <c r="B2184" i="4"/>
  <c r="B2183" i="4"/>
  <c r="B2182" i="4"/>
  <c r="B2181" i="4"/>
  <c r="B2180" i="4"/>
  <c r="B2179" i="4"/>
  <c r="B2178" i="4"/>
  <c r="B2177" i="4"/>
  <c r="B2176" i="4"/>
  <c r="B2175" i="4"/>
  <c r="B2174" i="4"/>
  <c r="B2173" i="4"/>
  <c r="B2172" i="4"/>
  <c r="B2171" i="4"/>
  <c r="B2170" i="4"/>
  <c r="B2169" i="4"/>
  <c r="B2168" i="4"/>
  <c r="B2167" i="4"/>
  <c r="B2166" i="4"/>
  <c r="B2165" i="4"/>
  <c r="B2164" i="4"/>
  <c r="B2163" i="4"/>
  <c r="B2162" i="4"/>
  <c r="B2161" i="4"/>
  <c r="B2160" i="4"/>
  <c r="B2159" i="4"/>
  <c r="B2158" i="4"/>
  <c r="B2157" i="4"/>
  <c r="B2156" i="4"/>
  <c r="B2155" i="4"/>
  <c r="B2154" i="4"/>
  <c r="B2153" i="4"/>
  <c r="B2152" i="4"/>
  <c r="B2151" i="4"/>
  <c r="B2150" i="4"/>
  <c r="B2149" i="4"/>
  <c r="B2148" i="4"/>
  <c r="B2147" i="4"/>
  <c r="B2146" i="4"/>
  <c r="B2145" i="4"/>
  <c r="B2144" i="4"/>
  <c r="B2143" i="4"/>
  <c r="B2142" i="4"/>
  <c r="B2141" i="4"/>
  <c r="B2140" i="4"/>
  <c r="B2139" i="4"/>
  <c r="B2138" i="4"/>
  <c r="B2137" i="4"/>
  <c r="B2136" i="4"/>
  <c r="B2135" i="4"/>
  <c r="B2134" i="4"/>
  <c r="B2133" i="4"/>
  <c r="B2132" i="4"/>
  <c r="B2131" i="4"/>
  <c r="B2130" i="4"/>
  <c r="B2129" i="4"/>
  <c r="B2128" i="4"/>
  <c r="B2127" i="4"/>
  <c r="B2126" i="4"/>
  <c r="B2125" i="4"/>
  <c r="B2124" i="4"/>
  <c r="B2123" i="4"/>
  <c r="B2122" i="4"/>
  <c r="B2121" i="4"/>
  <c r="B2120" i="4"/>
  <c r="B2119" i="4"/>
  <c r="B2118" i="4"/>
  <c r="B2117" i="4"/>
  <c r="B2116" i="4"/>
  <c r="B2115" i="4"/>
  <c r="B2114" i="4"/>
  <c r="B2113" i="4"/>
  <c r="B2112" i="4"/>
  <c r="B2111" i="4"/>
  <c r="B2110" i="4"/>
  <c r="B2109" i="4"/>
  <c r="B2108" i="4"/>
  <c r="B2107" i="4"/>
  <c r="B2106" i="4"/>
  <c r="B2105" i="4"/>
  <c r="B2104" i="4"/>
  <c r="B2103" i="4"/>
  <c r="B2102" i="4"/>
  <c r="B2101" i="4"/>
  <c r="B2100" i="4"/>
  <c r="B2099" i="4"/>
  <c r="B2098" i="4"/>
  <c r="B2097" i="4"/>
  <c r="B2096" i="4"/>
  <c r="B2095" i="4"/>
  <c r="B2094" i="4"/>
  <c r="B2093" i="4"/>
  <c r="B2092" i="4"/>
  <c r="B2091" i="4"/>
  <c r="B2090" i="4"/>
  <c r="B2089" i="4"/>
  <c r="B2088" i="4"/>
  <c r="B2087" i="4"/>
  <c r="B2086" i="4"/>
  <c r="B2085" i="4"/>
  <c r="B2084" i="4"/>
  <c r="B2083" i="4"/>
  <c r="B2082" i="4"/>
  <c r="B2081" i="4"/>
  <c r="B2080" i="4"/>
  <c r="B2079" i="4"/>
  <c r="B2078" i="4"/>
  <c r="B2077" i="4"/>
  <c r="B2076" i="4"/>
  <c r="B2075" i="4"/>
  <c r="B2074" i="4"/>
  <c r="B2073" i="4"/>
  <c r="B2072" i="4"/>
  <c r="B2071" i="4"/>
  <c r="B2070" i="4"/>
  <c r="B2069" i="4"/>
  <c r="B2068" i="4"/>
  <c r="B2067" i="4"/>
  <c r="B2066" i="4"/>
  <c r="B2065" i="4"/>
  <c r="B2064" i="4"/>
  <c r="B2063" i="4"/>
  <c r="B2062" i="4"/>
  <c r="B2061" i="4"/>
  <c r="B2060" i="4"/>
  <c r="B2059" i="4"/>
  <c r="B2058" i="4"/>
  <c r="B2057" i="4"/>
  <c r="B2056" i="4"/>
  <c r="B2055" i="4"/>
  <c r="B2054" i="4"/>
  <c r="B2053" i="4"/>
  <c r="B2052" i="4"/>
  <c r="B2051" i="4"/>
  <c r="B2050" i="4"/>
  <c r="B2049" i="4"/>
  <c r="B2048" i="4"/>
  <c r="B2047" i="4"/>
  <c r="B2046" i="4"/>
  <c r="B2045" i="4"/>
  <c r="B2044" i="4"/>
  <c r="B2043" i="4"/>
  <c r="B2042" i="4"/>
  <c r="B2041" i="4"/>
  <c r="B2040" i="4"/>
  <c r="B2039" i="4"/>
  <c r="B2038" i="4"/>
  <c r="B2037" i="4"/>
  <c r="B2036" i="4"/>
  <c r="B2035" i="4"/>
  <c r="B2034" i="4"/>
  <c r="B2033" i="4"/>
  <c r="B2032" i="4"/>
  <c r="B2031" i="4"/>
  <c r="B2030" i="4"/>
  <c r="B2029" i="4"/>
  <c r="B2028" i="4"/>
  <c r="B2027" i="4"/>
  <c r="B2026" i="4"/>
  <c r="B2025" i="4"/>
  <c r="B2024" i="4"/>
  <c r="B2023" i="4"/>
  <c r="B2022" i="4"/>
  <c r="B2021" i="4"/>
  <c r="B2020" i="4"/>
  <c r="B2019" i="4"/>
  <c r="B2018" i="4"/>
  <c r="B2017" i="4"/>
  <c r="B2016" i="4"/>
  <c r="B2015" i="4"/>
  <c r="B2014" i="4"/>
  <c r="B2013" i="4"/>
  <c r="B2012" i="4"/>
  <c r="B2011" i="4"/>
  <c r="B2010" i="4"/>
  <c r="B2009" i="4"/>
  <c r="B2008" i="4"/>
  <c r="B2007" i="4"/>
  <c r="B2006" i="4"/>
  <c r="B2005" i="4"/>
  <c r="B2004" i="4"/>
  <c r="B2003" i="4"/>
  <c r="B2002" i="4"/>
  <c r="B2001" i="4"/>
  <c r="B2000" i="4"/>
  <c r="B1999" i="4"/>
  <c r="B1998" i="4"/>
  <c r="B1997" i="4"/>
  <c r="B1996" i="4"/>
  <c r="B1995" i="4"/>
  <c r="B1994" i="4"/>
  <c r="B1993" i="4"/>
  <c r="B1992" i="4"/>
  <c r="B1991" i="4"/>
  <c r="B1990" i="4"/>
  <c r="B1989" i="4"/>
  <c r="B1988" i="4"/>
  <c r="B1987" i="4"/>
  <c r="B1986" i="4"/>
  <c r="B1985" i="4"/>
  <c r="B1984" i="4"/>
  <c r="B1983" i="4"/>
  <c r="B1982" i="4"/>
  <c r="B1981" i="4"/>
  <c r="B1980" i="4"/>
  <c r="B1979" i="4"/>
  <c r="B1978" i="4"/>
  <c r="B1977" i="4"/>
  <c r="B1976" i="4"/>
  <c r="B1975" i="4"/>
  <c r="B1974" i="4"/>
  <c r="B1973" i="4"/>
  <c r="B1972" i="4"/>
  <c r="B1971" i="4"/>
  <c r="B1970" i="4"/>
  <c r="B1969" i="4"/>
  <c r="B1968" i="4"/>
  <c r="B1967" i="4"/>
  <c r="B1966" i="4"/>
  <c r="B1965" i="4"/>
  <c r="B1964" i="4"/>
  <c r="B1963" i="4"/>
  <c r="B1962" i="4"/>
  <c r="B1961" i="4"/>
  <c r="B1960" i="4"/>
  <c r="B1959" i="4"/>
  <c r="B1958" i="4"/>
  <c r="B1957" i="4"/>
  <c r="B1956" i="4"/>
  <c r="B1955" i="4"/>
  <c r="B1954" i="4"/>
  <c r="B1953" i="4"/>
  <c r="B1952" i="4"/>
  <c r="B1951" i="4"/>
  <c r="B1950" i="4"/>
  <c r="B1949" i="4"/>
  <c r="B1948" i="4"/>
  <c r="B1947" i="4"/>
  <c r="B1946" i="4"/>
  <c r="B1945" i="4"/>
  <c r="B1944" i="4"/>
  <c r="B1943" i="4"/>
  <c r="B1942" i="4"/>
  <c r="B1941" i="4"/>
  <c r="B1940" i="4"/>
  <c r="B1939" i="4"/>
  <c r="B1938" i="4"/>
  <c r="B1937" i="4"/>
  <c r="B1936" i="4"/>
  <c r="B1935" i="4"/>
  <c r="B1934" i="4"/>
  <c r="B1933" i="4"/>
  <c r="B1932" i="4"/>
  <c r="B1931" i="4"/>
  <c r="B1930" i="4"/>
  <c r="B1929" i="4"/>
  <c r="B1928" i="4"/>
  <c r="B1927" i="4"/>
  <c r="B1926" i="4"/>
  <c r="B1925" i="4"/>
  <c r="B1924" i="4"/>
  <c r="B1923" i="4"/>
  <c r="B1922" i="4"/>
  <c r="B1921" i="4"/>
  <c r="B1920" i="4"/>
  <c r="B1919" i="4"/>
  <c r="B1918" i="4"/>
  <c r="B1917" i="4"/>
  <c r="B1916" i="4"/>
  <c r="B1915" i="4"/>
  <c r="B1914" i="4"/>
  <c r="B1913" i="4"/>
  <c r="B1912" i="4"/>
  <c r="B1911" i="4"/>
  <c r="B1910" i="4"/>
  <c r="B1909" i="4"/>
  <c r="B1908" i="4"/>
  <c r="B1907" i="4"/>
  <c r="B1906" i="4"/>
  <c r="B1905" i="4"/>
  <c r="B1904" i="4"/>
  <c r="B1903" i="4"/>
  <c r="B1902" i="4"/>
  <c r="B1901" i="4"/>
  <c r="B1900" i="4"/>
  <c r="B1899" i="4"/>
  <c r="B1898" i="4"/>
  <c r="B1897" i="4"/>
  <c r="B1896" i="4"/>
  <c r="B1895" i="4"/>
  <c r="B1894" i="4"/>
  <c r="B1893" i="4"/>
  <c r="B1892" i="4"/>
  <c r="B1891" i="4"/>
  <c r="B1890" i="4"/>
  <c r="B1889" i="4"/>
  <c r="B1888" i="4"/>
  <c r="B1887" i="4"/>
  <c r="B1886" i="4"/>
  <c r="B1885" i="4"/>
  <c r="B1884" i="4"/>
  <c r="B1883" i="4"/>
  <c r="B1882" i="4"/>
  <c r="B1881" i="4"/>
  <c r="B1880" i="4"/>
  <c r="B1879" i="4"/>
  <c r="B1878" i="4"/>
  <c r="B1877" i="4"/>
  <c r="B1876" i="4"/>
  <c r="B1875" i="4"/>
  <c r="B1874" i="4"/>
  <c r="B1873" i="4"/>
  <c r="B1872" i="4"/>
  <c r="B1871" i="4"/>
  <c r="B1870" i="4"/>
  <c r="B1869" i="4"/>
  <c r="B1868" i="4"/>
  <c r="B1867" i="4"/>
  <c r="B1866" i="4"/>
  <c r="B1865" i="4"/>
  <c r="B1864" i="4"/>
  <c r="B1863" i="4"/>
  <c r="B1862" i="4"/>
  <c r="B1861" i="4"/>
  <c r="B1860" i="4"/>
  <c r="B1859" i="4"/>
  <c r="B1858" i="4"/>
  <c r="B1857" i="4"/>
  <c r="B1856" i="4"/>
  <c r="B1855" i="4"/>
  <c r="B1854" i="4"/>
  <c r="B1853" i="4"/>
  <c r="B1852" i="4"/>
  <c r="B1851" i="4"/>
  <c r="B1850" i="4"/>
  <c r="B1849" i="4"/>
  <c r="B1848" i="4"/>
  <c r="B1847" i="4"/>
  <c r="B1846" i="4"/>
  <c r="B1845" i="4"/>
  <c r="B1844" i="4"/>
  <c r="B1843" i="4"/>
  <c r="B1842" i="4"/>
  <c r="B1841" i="4"/>
  <c r="B1840" i="4"/>
  <c r="B1839" i="4"/>
  <c r="B1838" i="4"/>
  <c r="B1837" i="4"/>
  <c r="B1836" i="4"/>
  <c r="B1835" i="4"/>
  <c r="B1834" i="4"/>
  <c r="B1833" i="4"/>
  <c r="B1832" i="4"/>
  <c r="B1831" i="4"/>
  <c r="B1830" i="4"/>
  <c r="B1829" i="4"/>
  <c r="B1828" i="4"/>
  <c r="B1827" i="4"/>
  <c r="B1826" i="4"/>
  <c r="B1825" i="4"/>
  <c r="B1824" i="4"/>
  <c r="B1823" i="4"/>
  <c r="B1822" i="4"/>
  <c r="B1821" i="4"/>
  <c r="B1820" i="4"/>
  <c r="B1819" i="4"/>
  <c r="B1818" i="4"/>
  <c r="B1817" i="4"/>
  <c r="B1816" i="4"/>
  <c r="B1815" i="4"/>
  <c r="B1814" i="4"/>
  <c r="B1813" i="4"/>
  <c r="B1812" i="4"/>
  <c r="B1811" i="4"/>
  <c r="B1810" i="4"/>
  <c r="B1809" i="4"/>
  <c r="B1808" i="4"/>
  <c r="B1807" i="4"/>
  <c r="B1806" i="4"/>
  <c r="B1805" i="4"/>
  <c r="B1804" i="4"/>
  <c r="B1803" i="4"/>
  <c r="B1802" i="4"/>
  <c r="B1801" i="4"/>
  <c r="B1800" i="4"/>
  <c r="B1799" i="4"/>
  <c r="B1798" i="4"/>
  <c r="B1797" i="4"/>
  <c r="B1796" i="4"/>
  <c r="B1795" i="4"/>
  <c r="B1794" i="4"/>
  <c r="B1793" i="4"/>
  <c r="B1792" i="4"/>
  <c r="B1791" i="4"/>
  <c r="B1790" i="4"/>
  <c r="B1789" i="4"/>
  <c r="B1788" i="4"/>
  <c r="B1787" i="4"/>
  <c r="B1786" i="4"/>
  <c r="B1785" i="4"/>
  <c r="B1784" i="4"/>
  <c r="B1783" i="4"/>
  <c r="B1782" i="4"/>
  <c r="B1781" i="4"/>
  <c r="B1780" i="4"/>
  <c r="B1779" i="4"/>
  <c r="B1778" i="4"/>
  <c r="B1777" i="4"/>
  <c r="B1776" i="4"/>
  <c r="B1775" i="4"/>
  <c r="B1774" i="4"/>
  <c r="B1773" i="4"/>
  <c r="B1772" i="4"/>
  <c r="B1771" i="4"/>
  <c r="B1770" i="4"/>
  <c r="B1769" i="4"/>
  <c r="B1768" i="4"/>
  <c r="B1767" i="4"/>
  <c r="B1766" i="4"/>
  <c r="B1765" i="4"/>
  <c r="B1764" i="4"/>
  <c r="B1763" i="4"/>
  <c r="B1762" i="4"/>
  <c r="B1761" i="4"/>
  <c r="B1760" i="4"/>
  <c r="B1759" i="4"/>
  <c r="B1758" i="4"/>
  <c r="B1757" i="4"/>
  <c r="B1756" i="4"/>
  <c r="B1755" i="4"/>
  <c r="B1754" i="4"/>
  <c r="B1753" i="4"/>
  <c r="B1752" i="4"/>
  <c r="B1751" i="4"/>
  <c r="B1750" i="4"/>
  <c r="B1749" i="4"/>
  <c r="B1748" i="4"/>
  <c r="B1747" i="4"/>
  <c r="B1746" i="4"/>
  <c r="B1745" i="4"/>
  <c r="B1744" i="4"/>
  <c r="B1743" i="4"/>
  <c r="B1742" i="4"/>
  <c r="B1741" i="4"/>
  <c r="B1740" i="4"/>
  <c r="B1739" i="4"/>
  <c r="B1738" i="4"/>
  <c r="B1737" i="4"/>
  <c r="B1736" i="4"/>
  <c r="B1735" i="4"/>
  <c r="B1734" i="4"/>
  <c r="B1733" i="4"/>
  <c r="B1732" i="4"/>
  <c r="B1731" i="4"/>
  <c r="B1730" i="4"/>
  <c r="B1729" i="4"/>
  <c r="B1728" i="4"/>
  <c r="B1727" i="4"/>
  <c r="B1726" i="4"/>
  <c r="B1725" i="4"/>
  <c r="B1724" i="4"/>
  <c r="B1723" i="4"/>
  <c r="B1722" i="4"/>
  <c r="B1721" i="4"/>
  <c r="B1720" i="4"/>
  <c r="B1719" i="4"/>
  <c r="B1718" i="4"/>
  <c r="B1717" i="4"/>
  <c r="B1716" i="4"/>
  <c r="B1715" i="4"/>
  <c r="B1714" i="4"/>
  <c r="B1713" i="4"/>
  <c r="B1712" i="4"/>
  <c r="B1711" i="4"/>
  <c r="B1710" i="4"/>
  <c r="B1709" i="4"/>
  <c r="B1708" i="4"/>
  <c r="B1707" i="4"/>
  <c r="B1706" i="4"/>
  <c r="B1705" i="4"/>
  <c r="B1704" i="4"/>
  <c r="B1703" i="4"/>
  <c r="B1702" i="4"/>
  <c r="B1701" i="4"/>
  <c r="B1700" i="4"/>
  <c r="B1699" i="4"/>
  <c r="B1698" i="4"/>
  <c r="B1697" i="4"/>
  <c r="B1696" i="4"/>
  <c r="B1695" i="4"/>
  <c r="B1694" i="4"/>
  <c r="B1693" i="4"/>
  <c r="B1692" i="4"/>
  <c r="B1691" i="4"/>
  <c r="B1690" i="4"/>
  <c r="B1689" i="4"/>
  <c r="B1688" i="4"/>
  <c r="B1687" i="4"/>
  <c r="B1686" i="4"/>
  <c r="B1685" i="4"/>
  <c r="B1684" i="4"/>
  <c r="B1683" i="4"/>
  <c r="B1682" i="4"/>
  <c r="B1681" i="4"/>
  <c r="B1680" i="4"/>
  <c r="B1679" i="4"/>
  <c r="B1678" i="4"/>
  <c r="B1677" i="4"/>
  <c r="B1676" i="4"/>
  <c r="B1675" i="4"/>
  <c r="B1674" i="4"/>
  <c r="B1673" i="4"/>
  <c r="B1672" i="4"/>
  <c r="B1671" i="4"/>
  <c r="B1670" i="4"/>
  <c r="B1669" i="4"/>
  <c r="B1668" i="4"/>
  <c r="B1667" i="4"/>
  <c r="B1666" i="4"/>
  <c r="B1665" i="4"/>
  <c r="B1664" i="4"/>
  <c r="B1663" i="4"/>
  <c r="B1662" i="4"/>
  <c r="B1661" i="4"/>
  <c r="B1660" i="4"/>
  <c r="B1659" i="4"/>
  <c r="B1658" i="4"/>
  <c r="B1657" i="4"/>
  <c r="B1656" i="4"/>
  <c r="B1655" i="4"/>
  <c r="B1654" i="4"/>
  <c r="B1653" i="4"/>
  <c r="B1652" i="4"/>
  <c r="B1651" i="4"/>
  <c r="B1650" i="4"/>
  <c r="B1649" i="4"/>
  <c r="B1648" i="4"/>
  <c r="B1647" i="4"/>
  <c r="B1646" i="4"/>
  <c r="B1645" i="4"/>
  <c r="B1644" i="4"/>
  <c r="B1643" i="4"/>
  <c r="B1642" i="4"/>
  <c r="B1641" i="4"/>
  <c r="B1640" i="4"/>
  <c r="B1639" i="4"/>
  <c r="B1638" i="4"/>
  <c r="B1637" i="4"/>
  <c r="B1636" i="4"/>
  <c r="B1635" i="4"/>
  <c r="B1634" i="4"/>
  <c r="B1633" i="4"/>
  <c r="B1632" i="4"/>
  <c r="B1631" i="4"/>
  <c r="B1630" i="4"/>
  <c r="B1629" i="4"/>
  <c r="B1628" i="4"/>
  <c r="B1627" i="4"/>
  <c r="B1626" i="4"/>
  <c r="B1625" i="4"/>
  <c r="B1624" i="4"/>
  <c r="B1623" i="4"/>
  <c r="B1622" i="4"/>
  <c r="B1621" i="4"/>
  <c r="B1620" i="4"/>
  <c r="B1619" i="4"/>
  <c r="B1618" i="4"/>
  <c r="B1617" i="4"/>
  <c r="B1616" i="4"/>
  <c r="B1615" i="4"/>
  <c r="B1614" i="4"/>
  <c r="B1613" i="4"/>
  <c r="B1612" i="4"/>
  <c r="B1611" i="4"/>
  <c r="B1610" i="4"/>
  <c r="B1609" i="4"/>
  <c r="B1608" i="4"/>
  <c r="B1607" i="4"/>
  <c r="B1606" i="4"/>
  <c r="B1605" i="4"/>
  <c r="B1604" i="4"/>
  <c r="B1603" i="4"/>
  <c r="B1602" i="4"/>
  <c r="B1601" i="4"/>
  <c r="B1600" i="4"/>
  <c r="B1599" i="4"/>
  <c r="B1598" i="4"/>
  <c r="B1597" i="4"/>
  <c r="B1596" i="4"/>
  <c r="B1595" i="4"/>
  <c r="B1594" i="4"/>
  <c r="B1593" i="4"/>
  <c r="B1592" i="4"/>
  <c r="B1591" i="4"/>
  <c r="B1590" i="4"/>
  <c r="B1589" i="4"/>
  <c r="B1588" i="4"/>
  <c r="B1587" i="4"/>
  <c r="B1586" i="4"/>
  <c r="B1585" i="4"/>
  <c r="B1584" i="4"/>
  <c r="B1583" i="4"/>
  <c r="B1582" i="4"/>
  <c r="B1581" i="4"/>
  <c r="B1580" i="4"/>
  <c r="B1579" i="4"/>
  <c r="B1578" i="4"/>
  <c r="B1577" i="4"/>
  <c r="B1576" i="4"/>
  <c r="B1575" i="4"/>
  <c r="B1574" i="4"/>
  <c r="B1573" i="4"/>
  <c r="B1572" i="4"/>
  <c r="B1571" i="4"/>
  <c r="B1570" i="4"/>
  <c r="B1569" i="4"/>
  <c r="B1568" i="4"/>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c r="B1112" i="4"/>
  <c r="B1111" i="4"/>
  <c r="B1110" i="4"/>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93" i="2" l="1"/>
  <c r="B2" i="8"/>
  <c r="E5" i="8" s="1"/>
  <c r="E20" i="8" s="1"/>
  <c r="H20" i="8" s="1"/>
  <c r="K20" i="8" s="1"/>
  <c r="C5" i="8"/>
  <c r="C20" i="8" s="1"/>
  <c r="F20" i="8" s="1"/>
  <c r="I20" i="8" s="1"/>
  <c r="D5" i="8"/>
  <c r="D20" i="8" s="1"/>
  <c r="G20" i="8" s="1"/>
  <c r="J20" i="8" s="1"/>
  <c r="E11" i="8"/>
  <c r="H11" i="8" s="1"/>
  <c r="K11" i="8" s="1"/>
  <c r="E12" i="8"/>
  <c r="H12" i="8" s="1"/>
  <c r="K12" i="8" s="1"/>
  <c r="E13" i="8"/>
  <c r="H13" i="8" s="1"/>
  <c r="K13" i="8" s="1"/>
  <c r="E15" i="8"/>
  <c r="H15" i="8" s="1"/>
  <c r="K15" i="8" s="1"/>
  <c r="E16" i="8"/>
  <c r="H16" i="8" s="1"/>
  <c r="K16" i="8" s="1"/>
  <c r="E17" i="8"/>
  <c r="H17" i="8" s="1"/>
  <c r="K17" i="8" s="1"/>
  <c r="E19" i="8"/>
  <c r="H19" i="8" s="1"/>
  <c r="K19" i="8" s="1"/>
  <c r="E21" i="8"/>
  <c r="H21" i="8" s="1"/>
  <c r="K21" i="8" s="1"/>
  <c r="B22" i="8"/>
  <c r="B205" i="2"/>
  <c r="E18" i="8" l="1"/>
  <c r="H18" i="8" s="1"/>
  <c r="K18" i="8" s="1"/>
  <c r="E14" i="8"/>
  <c r="H14" i="8" s="1"/>
  <c r="K14" i="8" s="1"/>
  <c r="E10" i="8"/>
  <c r="H10" i="8" s="1"/>
  <c r="K10" i="8" s="1"/>
  <c r="C16" i="8"/>
  <c r="F16" i="8" s="1"/>
  <c r="I16" i="8" s="1"/>
  <c r="C17" i="8"/>
  <c r="F17" i="8" s="1"/>
  <c r="I17" i="8" s="1"/>
  <c r="D18" i="8"/>
  <c r="G18" i="8" s="1"/>
  <c r="J18" i="8" s="1"/>
  <c r="D15" i="8"/>
  <c r="G15" i="8" s="1"/>
  <c r="J15" i="8" s="1"/>
  <c r="D14" i="8"/>
  <c r="G14" i="8" s="1"/>
  <c r="J14" i="8" s="1"/>
  <c r="C21" i="8"/>
  <c r="F21" i="8" s="1"/>
  <c r="I21" i="8" s="1"/>
  <c r="C19" i="8"/>
  <c r="F19" i="8" s="1"/>
  <c r="I19" i="8" s="1"/>
  <c r="C18" i="8"/>
  <c r="F18" i="8" s="1"/>
  <c r="I18" i="8" s="1"/>
  <c r="D19" i="8"/>
  <c r="G19" i="8" s="1"/>
  <c r="J19" i="8" s="1"/>
  <c r="C11" i="8"/>
  <c r="F11" i="8" s="1"/>
  <c r="I11" i="8" s="1"/>
  <c r="D21" i="8"/>
  <c r="G21" i="8" s="1"/>
  <c r="J21" i="8" s="1"/>
  <c r="D13" i="8"/>
  <c r="G13" i="8" s="1"/>
  <c r="J13" i="8" s="1"/>
  <c r="C15" i="8"/>
  <c r="F15" i="8" s="1"/>
  <c r="I15" i="8" s="1"/>
  <c r="D12" i="8"/>
  <c r="G12" i="8" s="1"/>
  <c r="J12" i="8" s="1"/>
  <c r="C14" i="8"/>
  <c r="F14" i="8" s="1"/>
  <c r="I14" i="8" s="1"/>
  <c r="D11" i="8"/>
  <c r="G11" i="8" s="1"/>
  <c r="J11" i="8" s="1"/>
  <c r="C13" i="8"/>
  <c r="F13" i="8" s="1"/>
  <c r="I13" i="8" s="1"/>
  <c r="D10" i="8"/>
  <c r="G10" i="8" s="1"/>
  <c r="J10" i="8" s="1"/>
  <c r="C12" i="8"/>
  <c r="F12" i="8" s="1"/>
  <c r="I12" i="8" s="1"/>
  <c r="C10" i="8"/>
  <c r="F10" i="8" s="1"/>
  <c r="I10" i="8" s="1"/>
  <c r="D17" i="8"/>
  <c r="G17" i="8" s="1"/>
  <c r="J17" i="8" s="1"/>
  <c r="D16" i="8"/>
  <c r="G16" i="8" s="1"/>
  <c r="J16" i="8" s="1"/>
  <c r="E22" i="8"/>
  <c r="H22" i="8" s="1"/>
  <c r="K22" i="8" s="1"/>
  <c r="D22" i="8"/>
  <c r="G22" i="8" s="1"/>
  <c r="J22" i="8" s="1"/>
  <c r="C22" i="8"/>
  <c r="F22" i="8" s="1"/>
  <c r="I22" i="8" s="1"/>
  <c r="B23" i="8"/>
  <c r="D102" i="2"/>
  <c r="C204" i="2"/>
  <c r="D103" i="2"/>
  <c r="D101" i="2"/>
  <c r="D104" i="2"/>
  <c r="D99" i="2"/>
  <c r="D100" i="2"/>
  <c r="C205" i="2"/>
  <c r="C203" i="2"/>
  <c r="B24" i="8" l="1"/>
  <c r="E23" i="8"/>
  <c r="H23" i="8" s="1"/>
  <c r="K23" i="8" s="1"/>
  <c r="D23" i="8"/>
  <c r="G23" i="8" s="1"/>
  <c r="J23" i="8" s="1"/>
  <c r="C23" i="8"/>
  <c r="F23" i="8" s="1"/>
  <c r="I23" i="8" s="1"/>
  <c r="A118" i="2"/>
  <c r="A124" i="2"/>
  <c r="A117" i="2"/>
  <c r="A115" i="2"/>
  <c r="A116" i="2"/>
  <c r="A123" i="2"/>
  <c r="A114" i="2"/>
  <c r="A122" i="2"/>
  <c r="A112" i="2"/>
  <c r="A120" i="2"/>
  <c r="A111" i="2"/>
  <c r="A119" i="2"/>
  <c r="A113" i="2"/>
  <c r="A121" i="2"/>
  <c r="D44" i="1"/>
  <c r="D45" i="1"/>
  <c r="B36" i="1"/>
  <c r="H121" i="2" l="1"/>
  <c r="D121" i="2"/>
  <c r="G121" i="2"/>
  <c r="C121" i="2"/>
  <c r="F121" i="2"/>
  <c r="E121" i="2"/>
  <c r="C114" i="2"/>
  <c r="G114" i="2"/>
  <c r="D114" i="2"/>
  <c r="H114" i="2"/>
  <c r="F114" i="2"/>
  <c r="E114" i="2"/>
  <c r="H113" i="2"/>
  <c r="D113" i="2"/>
  <c r="G113" i="2"/>
  <c r="C113" i="2"/>
  <c r="F113" i="2"/>
  <c r="E113" i="2"/>
  <c r="E123" i="2"/>
  <c r="D123" i="2"/>
  <c r="G123" i="2"/>
  <c r="C123" i="2"/>
  <c r="F123" i="2"/>
  <c r="H123" i="2"/>
  <c r="E119" i="2"/>
  <c r="D119" i="2"/>
  <c r="G119" i="2"/>
  <c r="C119" i="2"/>
  <c r="H119" i="2"/>
  <c r="F119" i="2"/>
  <c r="G116" i="2"/>
  <c r="F116" i="2"/>
  <c r="C116" i="2"/>
  <c r="E116" i="2"/>
  <c r="D116" i="2"/>
  <c r="H116" i="2"/>
  <c r="E111" i="2"/>
  <c r="D111" i="2"/>
  <c r="G111" i="2"/>
  <c r="C111" i="2"/>
  <c r="H111" i="2"/>
  <c r="F111" i="2"/>
  <c r="E115" i="2"/>
  <c r="D115" i="2"/>
  <c r="G115" i="2"/>
  <c r="F115" i="2"/>
  <c r="C115" i="2"/>
  <c r="H115" i="2"/>
  <c r="G120" i="2"/>
  <c r="F120" i="2"/>
  <c r="E120" i="2"/>
  <c r="C120" i="2"/>
  <c r="D120" i="2"/>
  <c r="H120" i="2"/>
  <c r="H117" i="2"/>
  <c r="D117" i="2"/>
  <c r="G117" i="2"/>
  <c r="C117" i="2"/>
  <c r="F117" i="2"/>
  <c r="E117" i="2"/>
  <c r="G124" i="2"/>
  <c r="F124" i="2"/>
  <c r="E124" i="2"/>
  <c r="D124" i="2"/>
  <c r="C124" i="2"/>
  <c r="H124" i="2"/>
  <c r="G112" i="2"/>
  <c r="H112" i="2"/>
  <c r="F112" i="2"/>
  <c r="C112" i="2"/>
  <c r="E112" i="2"/>
  <c r="D112" i="2"/>
  <c r="C118" i="2"/>
  <c r="G118" i="2"/>
  <c r="D118" i="2"/>
  <c r="H118" i="2"/>
  <c r="F118" i="2"/>
  <c r="E118" i="2"/>
  <c r="C122" i="2"/>
  <c r="G122" i="2"/>
  <c r="D122" i="2"/>
  <c r="F122" i="2"/>
  <c r="H122" i="2"/>
  <c r="E122" i="2"/>
  <c r="B25" i="8"/>
  <c r="E24" i="8"/>
  <c r="H24" i="8" s="1"/>
  <c r="K24" i="8" s="1"/>
  <c r="D24" i="8"/>
  <c r="G24" i="8" s="1"/>
  <c r="J24" i="8" s="1"/>
  <c r="C24" i="8"/>
  <c r="F24" i="8" s="1"/>
  <c r="I24" i="8" s="1"/>
  <c r="B35" i="1"/>
  <c r="A63" i="1" s="1"/>
  <c r="D43" i="1"/>
  <c r="D46" i="1"/>
  <c r="C25" i="8" l="1"/>
  <c r="F25" i="8" s="1"/>
  <c r="I25" i="8" s="1"/>
  <c r="B26" i="8"/>
  <c r="E25" i="8"/>
  <c r="H25" i="8" s="1"/>
  <c r="K25" i="8" s="1"/>
  <c r="D25" i="8"/>
  <c r="G25" i="8" s="1"/>
  <c r="J25" i="8" s="1"/>
  <c r="A62" i="1"/>
  <c r="C62" i="1" s="1"/>
  <c r="A57" i="1"/>
  <c r="C57" i="1" s="1"/>
  <c r="A64" i="1"/>
  <c r="F64" i="1" s="1"/>
  <c r="A65" i="1"/>
  <c r="C65" i="1" s="1"/>
  <c r="A59" i="1"/>
  <c r="E59" i="1" s="1"/>
  <c r="A58" i="1"/>
  <c r="G58" i="1" s="1"/>
  <c r="A55" i="1"/>
  <c r="F55" i="1" s="1"/>
  <c r="A66" i="1"/>
  <c r="C66" i="1" s="1"/>
  <c r="A60" i="1"/>
  <c r="D60" i="1" s="1"/>
  <c r="A54" i="1"/>
  <c r="D54" i="1" s="1"/>
  <c r="A56" i="1"/>
  <c r="F56" i="1" s="1"/>
  <c r="A61" i="1"/>
  <c r="E61" i="1" s="1"/>
  <c r="A53" i="1"/>
  <c r="D53" i="1" s="1"/>
  <c r="C63" i="1"/>
  <c r="E63" i="1"/>
  <c r="G63" i="1"/>
  <c r="D63" i="1"/>
  <c r="F63" i="1"/>
  <c r="C54" i="1" l="1"/>
  <c r="D26" i="8"/>
  <c r="G26" i="8" s="1"/>
  <c r="J26" i="8" s="1"/>
  <c r="C26" i="8"/>
  <c r="F26" i="8" s="1"/>
  <c r="I26" i="8" s="1"/>
  <c r="B27" i="8"/>
  <c r="E26" i="8"/>
  <c r="H26" i="8" s="1"/>
  <c r="K26" i="8" s="1"/>
  <c r="E54" i="1"/>
  <c r="G54" i="1"/>
  <c r="F62" i="1"/>
  <c r="F54" i="1"/>
  <c r="E65" i="1"/>
  <c r="G65" i="1"/>
  <c r="G60" i="1"/>
  <c r="E60" i="1"/>
  <c r="D65" i="1"/>
  <c r="G57" i="1"/>
  <c r="G66" i="1"/>
  <c r="D62" i="1"/>
  <c r="E62" i="1"/>
  <c r="C56" i="1"/>
  <c r="G62" i="1"/>
  <c r="C58" i="1"/>
  <c r="E58" i="1"/>
  <c r="F58" i="1"/>
  <c r="E56" i="1"/>
  <c r="E53" i="1"/>
  <c r="C55" i="1"/>
  <c r="E55" i="1"/>
  <c r="G53" i="1"/>
  <c r="G61" i="1"/>
  <c r="C60" i="1"/>
  <c r="F59" i="1"/>
  <c r="F53" i="1"/>
  <c r="F65" i="1"/>
  <c r="C53" i="1"/>
  <c r="G55" i="1"/>
  <c r="D61" i="1"/>
  <c r="G59" i="1"/>
  <c r="F61" i="1"/>
  <c r="D59" i="1"/>
  <c r="D56" i="1"/>
  <c r="F60" i="1"/>
  <c r="C59" i="1"/>
  <c r="D58" i="1"/>
  <c r="D66" i="1"/>
  <c r="E64" i="1"/>
  <c r="G64" i="1"/>
  <c r="C61" i="1"/>
  <c r="F66" i="1"/>
  <c r="D57" i="1"/>
  <c r="D64" i="1"/>
  <c r="G56" i="1"/>
  <c r="D55" i="1"/>
  <c r="F57" i="1"/>
  <c r="C64" i="1"/>
  <c r="E66" i="1"/>
  <c r="E57" i="1"/>
  <c r="E27" i="8" l="1"/>
  <c r="H27" i="8" s="1"/>
  <c r="K27" i="8" s="1"/>
  <c r="D27" i="8"/>
  <c r="G27" i="8" s="1"/>
  <c r="J27" i="8" s="1"/>
  <c r="C27" i="8"/>
  <c r="F27" i="8" s="1"/>
  <c r="I27" i="8" s="1"/>
  <c r="B28" i="8"/>
  <c r="E28" i="8" l="1"/>
  <c r="H28" i="8" s="1"/>
  <c r="K28" i="8" s="1"/>
  <c r="D28" i="8"/>
  <c r="G28" i="8" s="1"/>
  <c r="J28" i="8" s="1"/>
  <c r="C28" i="8"/>
  <c r="F28" i="8" s="1"/>
  <c r="I28" i="8" s="1"/>
  <c r="B29" i="8"/>
  <c r="E29" i="8" l="1"/>
  <c r="H29" i="8" s="1"/>
  <c r="K29" i="8" s="1"/>
  <c r="D29" i="8"/>
  <c r="G29" i="8" s="1"/>
  <c r="J29" i="8" s="1"/>
  <c r="C29" i="8"/>
  <c r="F29" i="8" s="1"/>
  <c r="I29" i="8" s="1"/>
  <c r="B30" i="8"/>
  <c r="E30" i="8" l="1"/>
  <c r="H30" i="8" s="1"/>
  <c r="K30" i="8" s="1"/>
  <c r="D30" i="8"/>
  <c r="G30" i="8" s="1"/>
  <c r="J30" i="8" s="1"/>
  <c r="C30" i="8"/>
  <c r="F30" i="8" s="1"/>
  <c r="I30" i="8" s="1"/>
  <c r="E31" i="8" l="1"/>
  <c r="H31" i="8" s="1"/>
  <c r="K31" i="8" s="1"/>
  <c r="D31" i="8"/>
  <c r="G31" i="8" s="1"/>
  <c r="J31" i="8" s="1"/>
  <c r="C31" i="8"/>
  <c r="F31" i="8" s="1"/>
  <c r="I31" i="8" s="1"/>
  <c r="E32" i="8" l="1"/>
  <c r="H32" i="8" s="1"/>
  <c r="K32" i="8" s="1"/>
  <c r="D32" i="8"/>
  <c r="G32" i="8" s="1"/>
  <c r="J32" i="8" s="1"/>
  <c r="C32" i="8"/>
  <c r="F32" i="8" s="1"/>
  <c r="I32" i="8" s="1"/>
  <c r="C33" i="8" l="1"/>
  <c r="F33" i="8" s="1"/>
  <c r="I33" i="8" s="1"/>
  <c r="E33" i="8"/>
  <c r="H33" i="8" s="1"/>
  <c r="K33" i="8" s="1"/>
  <c r="D33" i="8"/>
  <c r="G33" i="8" s="1"/>
  <c r="J33" i="8" s="1"/>
  <c r="D34" i="8" l="1"/>
  <c r="G34" i="8" s="1"/>
  <c r="J34" i="8" s="1"/>
  <c r="C34" i="8"/>
  <c r="F34" i="8" s="1"/>
  <c r="I34" i="8" s="1"/>
  <c r="E34" i="8"/>
  <c r="H34" i="8" s="1"/>
  <c r="K34" i="8" s="1"/>
  <c r="E35" i="8" l="1"/>
  <c r="H35" i="8" s="1"/>
  <c r="K35" i="8" s="1"/>
  <c r="D35" i="8"/>
  <c r="G35" i="8" s="1"/>
  <c r="J35" i="8" s="1"/>
  <c r="C35" i="8"/>
  <c r="F35" i="8" s="1"/>
  <c r="I35" i="8" s="1"/>
  <c r="E36" i="8" l="1"/>
  <c r="H36" i="8" s="1"/>
  <c r="K36" i="8" s="1"/>
  <c r="D36" i="8"/>
  <c r="G36" i="8" s="1"/>
  <c r="J36" i="8" s="1"/>
  <c r="C36" i="8"/>
  <c r="F36" i="8" s="1"/>
  <c r="I36" i="8" s="1"/>
</calcChain>
</file>

<file path=xl/sharedStrings.xml><?xml version="1.0" encoding="utf-8"?>
<sst xmlns="http://schemas.openxmlformats.org/spreadsheetml/2006/main" count="284" uniqueCount="225">
  <si>
    <t>from</t>
  </si>
  <si>
    <t>Velocity, fps</t>
  </si>
  <si>
    <t>Maximum Discharge, cfs</t>
  </si>
  <si>
    <t>additional emergency flow through butterfly valve</t>
  </si>
  <si>
    <t>maximum during operation of all 5 normally operated valves</t>
  </si>
  <si>
    <t>Note</t>
  </si>
  <si>
    <t xml:space="preserve">5 valve max </t>
  </si>
  <si>
    <t xml:space="preserve">78" valve max </t>
  </si>
  <si>
    <t xml:space="preserve">Maximum Emergency Intake </t>
  </si>
  <si>
    <t>Discharge, cfs</t>
  </si>
  <si>
    <t>Discharge Scenario</t>
  </si>
  <si>
    <t>theoretical max emergency flow: 5 valves &amp; butterfly valve @ max flow (likely unattainable due to headlosses near aperture)</t>
  </si>
  <si>
    <t>Created by:</t>
  </si>
  <si>
    <t>Luke Detwiler</t>
  </si>
  <si>
    <t>Checked by:</t>
  </si>
  <si>
    <t>Purpose:</t>
  </si>
  <si>
    <t>Notes:</t>
  </si>
  <si>
    <t>Total Trashrack Area, ft^2</t>
  </si>
  <si>
    <t>Maximum Velocity (gross trashrack area), fps</t>
  </si>
  <si>
    <t>Secondary velocity calculations were performed using the gross trash rack area at both intakes, providing slightly more realistic entrainment velocities experienced by nearby fish</t>
  </si>
  <si>
    <t>Castaic
Powerplant
Generation, cfs</t>
  </si>
  <si>
    <t>Date</t>
  </si>
  <si>
    <t>% Exceedance</t>
  </si>
  <si>
    <t>Annual</t>
  </si>
  <si>
    <t>January</t>
  </si>
  <si>
    <t>Febuary</t>
  </si>
  <si>
    <t>March</t>
  </si>
  <si>
    <t>April</t>
  </si>
  <si>
    <t>May</t>
  </si>
  <si>
    <t>June</t>
  </si>
  <si>
    <t>July</t>
  </si>
  <si>
    <t>August</t>
  </si>
  <si>
    <t>September</t>
  </si>
  <si>
    <t>October</t>
  </si>
  <si>
    <t>November</t>
  </si>
  <si>
    <t>December</t>
  </si>
  <si>
    <t>Operations Data</t>
  </si>
  <si>
    <t xml:space="preserve">90th % </t>
  </si>
  <si>
    <t>Median</t>
  </si>
  <si>
    <t>10th %</t>
  </si>
  <si>
    <t>Intake Discharge, cfs</t>
  </si>
  <si>
    <t>Maximum Observed</t>
  </si>
  <si>
    <t>Maximum Rated</t>
  </si>
  <si>
    <t>Surface Area of Sphere</t>
  </si>
  <si>
    <t>4πr²</t>
  </si>
  <si>
    <t>Surface Area of Hemisphere</t>
  </si>
  <si>
    <t>2πr²</t>
  </si>
  <si>
    <t>Hemispherical Velocity</t>
  </si>
  <si>
    <t>Q/2πr²</t>
  </si>
  <si>
    <t>sqrt(Q/v2π)</t>
  </si>
  <si>
    <t>Effective Trashrack Structure Radius, ft</t>
  </si>
  <si>
    <t>Hemispherical Model of Velocity Dissipation</t>
  </si>
  <si>
    <t>Distance From Racks, ft</t>
  </si>
  <si>
    <t>Distance From Intake Centerline, ft</t>
  </si>
  <si>
    <t>Discharge:</t>
  </si>
  <si>
    <t>Flow Condition:</t>
  </si>
  <si>
    <t>PIRU_BLW_PYRAMID_DAM, cfs</t>
  </si>
  <si>
    <t>Cyllindrical Model of Velocity Dissipation</t>
  </si>
  <si>
    <t>Rounded Surface Area of Cyllinder</t>
  </si>
  <si>
    <t>Maximum Rated Emergency</t>
  </si>
  <si>
    <t>Maximum Rated Normal</t>
  </si>
  <si>
    <t>Updated by:</t>
  </si>
  <si>
    <t>QC by:</t>
  </si>
  <si>
    <t>Determine maximum velocities as fish entrainment velocities at various operating conditions including maximum rated, maximum observed, 10% exceedance, median, and 90% exceedance intake discharge conditions</t>
  </si>
  <si>
    <t>Develop distance-based velocity dissipation model to demonstrate velocity profile near intakes</t>
  </si>
  <si>
    <t>Initial calculations were overconservative as they used a simple geometric assumption that the available flow area of the intake as it breaks the plane of the conduit defines velocity</t>
  </si>
  <si>
    <t>Especially at the Angeles intake, velocities experienced at the trash racks are likely lower than the initial values as the racks are spaced away from the actual structure and provide larger areas than the conduit intake geometry</t>
  </si>
  <si>
    <t>Distance-based velocity dissipation models were based on hemispherical and cyllindrical surface area models for the Angeles Tunnel and Low Level Intake respectively</t>
  </si>
  <si>
    <t>Low level out sheet, Column E, Rows 23-36, Max rated normal flow needs to be adjusted to 1200 cfs</t>
  </si>
  <si>
    <t>Charles Lintz</t>
  </si>
  <si>
    <t>Ralph Nelson</t>
  </si>
  <si>
    <t>^corrected 2/1/2018 columns E &amp; F switched such that Maximum Rated Normal Flow is in column F now</t>
  </si>
  <si>
    <t>Total 1/2 Length (ft)</t>
  </si>
  <si>
    <t>Gross 1/2 Length</t>
  </si>
  <si>
    <t>Gross 1/2 Width</t>
  </si>
  <si>
    <t>Lengthwise Bar Blockage</t>
  </si>
  <si>
    <t>Planar Bar Width (ft)</t>
  </si>
  <si>
    <t>(7/8")</t>
  </si>
  <si>
    <t>Number of Bars</t>
  </si>
  <si>
    <t>Widthwise Bar Blockage</t>
  </si>
  <si>
    <t>Planar Bar Brace Width (ft)</t>
  </si>
  <si>
    <t>Number of Obstructing Bar Braces</t>
  </si>
  <si>
    <t>Bar Brace Obstruction (ft)</t>
  </si>
  <si>
    <t>Total Widthwise Blockage (ft)</t>
  </si>
  <si>
    <t>% obstruction</t>
  </si>
  <si>
    <t>Net Rack Area (ft^2)</t>
  </si>
  <si>
    <t># Racks</t>
  </si>
  <si>
    <t>Gross Intake Area (ft^2)</t>
  </si>
  <si>
    <t>Net Intake Area (ft^2)</t>
  </si>
  <si>
    <t>Gross Rack area</t>
  </si>
  <si>
    <t>Area - 1 Octagonal 8' 2-19/32" rack (ft^2)</t>
  </si>
  <si>
    <t>(1/2")</t>
  </si>
  <si>
    <t># Bars</t>
  </si>
  <si>
    <t>Bar Width (ft)</t>
  </si>
  <si>
    <t>Bar Length (ft)</t>
  </si>
  <si>
    <t>Bar Area (ft^2)</t>
  </si>
  <si>
    <t>Cross Bracing Length (ft)</t>
  </si>
  <si>
    <t>(1-7/8")</t>
  </si>
  <si>
    <t>C Flange Area (ft^2)</t>
  </si>
  <si>
    <t>Total C Flange Length</t>
  </si>
  <si>
    <t>C Flange Width</t>
  </si>
  <si>
    <t>Cross Bracing W Flange Width (ft)</t>
  </si>
  <si>
    <t>(5")</t>
  </si>
  <si>
    <t># Cross Braces</t>
  </si>
  <si>
    <t>Cross Brace Area (ft^2)</t>
  </si>
  <si>
    <t>Total Blockage Area (ft^2)</t>
  </si>
  <si>
    <t>Percent Blockage</t>
  </si>
  <si>
    <t>Bar Blockage</t>
  </si>
  <si>
    <t>C Flange Blockage</t>
  </si>
  <si>
    <t>W Flange Blockage</t>
  </si>
  <si>
    <t>Octagonal Rack Blockage</t>
  </si>
  <si>
    <t>71-10 - Completion of Angeles Tunnel Intake and Pyramid Dam Outlet</t>
  </si>
  <si>
    <t>Net Area - Single Rack (ft^2)</t>
  </si>
  <si>
    <t>Single Rectangular Rack Blockage</t>
  </si>
  <si>
    <t>Net Area - 8 Racks (ft^2)</t>
  </si>
  <si>
    <t>S - Max Horizontal Length (ft)</t>
  </si>
  <si>
    <t>a - Rack Octagon Side Length (ft)</t>
  </si>
  <si>
    <t>Support Blockage</t>
  </si>
  <si>
    <t>(8")</t>
  </si>
  <si>
    <t>Y Bar Width (ft)</t>
  </si>
  <si>
    <t>X Bar  Width (ft)</t>
  </si>
  <si>
    <t>X Support beam width (ft)</t>
  </si>
  <si>
    <t>Total X Support Beam Length (ft)</t>
  </si>
  <si>
    <t>Y Support beam width (ft)</t>
  </si>
  <si>
    <t># of  Y Bars in Section of rack S x S</t>
  </si>
  <si>
    <t>Y Bar Length [S - Width X supports] (ft)</t>
  </si>
  <si>
    <t>Y Bar Area in Section of rack S x S (ft^2)</t>
  </si>
  <si>
    <t>(S)</t>
  </si>
  <si>
    <t>(6")</t>
  </si>
  <si>
    <t># X Support beams</t>
  </si>
  <si>
    <t>X Bar Area in Section of Rack S x S</t>
  </si>
  <si>
    <t># Bars in Section of rack S x S</t>
  </si>
  <si>
    <t>Total X Support Beam Area (ft^2)</t>
  </si>
  <si>
    <t>Net Trashrack Area (ft^2)</t>
  </si>
  <si>
    <t>Rack Dimensions determined based on Angeles Tunnel Intake Design Specs (to right)</t>
  </si>
  <si>
    <t>Dims provided for 1/2 rack, calculated blockages as length/width dimensions and subtracted from gross length/width dimensions for net area calculation</t>
  </si>
  <si>
    <t>Sheet No. 147 of</t>
  </si>
  <si>
    <t>Net Trashrack Area, ft^2</t>
  </si>
  <si>
    <t>Total Lengthwise Blockage (ft)</t>
  </si>
  <si>
    <t>Total 1/2 Width (ft)</t>
  </si>
  <si>
    <t xml:space="preserve">Checked flow data </t>
  </si>
  <si>
    <t>RDN - 04/02/2018</t>
  </si>
  <si>
    <t>verified</t>
  </si>
  <si>
    <t>Area - 8 Rectangular 9' 1-5/16" x 15' racks (ft^2)</t>
  </si>
  <si>
    <t>(per Section D-D)</t>
  </si>
  <si>
    <t>width - 2 x 3/4 of 7 5/16"</t>
  </si>
  <si>
    <t>2x15' plus cross-bracing bottom</t>
  </si>
  <si>
    <t>Gross Opening Area (ft^2)</t>
  </si>
  <si>
    <t>Total Rack Area (ft^2)</t>
  </si>
  <si>
    <t>(width is 18' - 3' concrete slab)</t>
  </si>
  <si>
    <t>Effective Rack Height, ft</t>
  </si>
  <si>
    <t>Step 1:</t>
  </si>
  <si>
    <t>with blockage from regularly occurring X &amp; Y Elements</t>
  </si>
  <si>
    <t>Y: 1/2" bars, ignore irregular vert 6" beams (will calc later)</t>
  </si>
  <si>
    <t>X Bar Length [S] (ft)</t>
  </si>
  <si>
    <t>% Blockage</t>
  </si>
  <si>
    <t>Step 2:</t>
  </si>
  <si>
    <t>Remove area from irregularly occurring Y cross supports</t>
  </si>
  <si>
    <t>Y Support Beam Length (ft)</t>
  </si>
  <si>
    <t>Unadjusted Y Support Beam Length (ft)</t>
  </si>
  <si>
    <t>subtract length lost from 1/2" cross bars to avoid double counting from Step 1</t>
  </si>
  <si>
    <t>Relative to full trashrack octagon w side segment length a defined in col K</t>
  </si>
  <si>
    <t>Step 3:</t>
  </si>
  <si>
    <t>Calculate Area with respect to actual opening</t>
  </si>
  <si>
    <t>L Plate Width (ft)</t>
  </si>
  <si>
    <t>S' - Reduced Octagonal Length (ft)</t>
  </si>
  <si>
    <t>a' - Reduced Octagonal Side Length (ft)</t>
  </si>
  <si>
    <t>Neglect rounded piers (specs unclear, but suggest piers taper down and do not cut into opening area at rack)</t>
  </si>
  <si>
    <t>A' - Gross Opening - Reduced Octagonal Area (ft^2)</t>
  </si>
  <si>
    <t>A' - Net Opening - Octagonal Opening - (ft^2)</t>
  </si>
  <si>
    <t>Area (ft^2)</t>
  </si>
  <si>
    <t>Rspheroid (ft)</t>
  </si>
  <si>
    <t>Rcyllendarwalls (ft)</t>
  </si>
  <si>
    <t>Rcyllendarwalls+top (ft)</t>
  </si>
  <si>
    <t>start</t>
  </si>
  <si>
    <t>Distance from Racks (ft)</t>
  </si>
  <si>
    <t>Spheroid Effective Radius (ft)</t>
  </si>
  <si>
    <t>Cyllendar 1 Effective Radius (ft)</t>
  </si>
  <si>
    <t>Cyllendar 2 Effective Radius (ft)</t>
  </si>
  <si>
    <t>Spheroid Effective Area (ft^2)</t>
  </si>
  <si>
    <t>Cyllendar 1 Effective Area (ft^2)</t>
  </si>
  <si>
    <t>Cyllendar 2 Effective Area (ft^2)</t>
  </si>
  <si>
    <t>Q (cfs)</t>
  </si>
  <si>
    <t>Total Blockage</t>
  </si>
  <si>
    <t xml:space="preserve">X:  8" support beams x3,  1/2" cross bars </t>
  </si>
  <si>
    <t>Assume square of width S and calc unblocked area as %</t>
  </si>
  <si>
    <t>A - octagonal Rack w/ Y support removal (ft^2)</t>
  </si>
  <si>
    <t>A - square coverage (ft^2)</t>
  </si>
  <si>
    <t>A - square (ft^2)</t>
  </si>
  <si>
    <t>A - Gross Octagonal Rack Area (ft^2)</t>
  </si>
  <si>
    <t>(1/2" sections of bar removed from Y support length calc below to prevent double couting)</t>
  </si>
  <si>
    <t>A - net octagonal rack before Y support removal (ft^2)</t>
  </si>
  <si>
    <t>Y Support Beam Area (ft^2)</t>
  </si>
  <si>
    <t>4 5' 1" segments (two 4" segments of X beams  shorten drawing provided 5' 9" dimension)</t>
  </si>
  <si>
    <t>At Rack Velocity, fps</t>
  </si>
  <si>
    <t>2πrh+πr^2</t>
  </si>
  <si>
    <t>Updated Calculation</t>
  </si>
  <si>
    <t>per panel</t>
  </si>
  <si>
    <t>Calculate using overall square to quickly determine the % blocked</t>
  </si>
  <si>
    <t>S*S</t>
  </si>
  <si>
    <t>sum blockages</t>
  </si>
  <si>
    <t>Using above %</t>
  </si>
  <si>
    <t>(6' 9+7/8" dim - 2' from bar to clear from left - 4" from center support to clear from right)</t>
  </si>
  <si>
    <t>(9' 1+5/16" - 2 x 1+7/8" - 5 x 1/2" x 17)</t>
  </si>
  <si>
    <t>cyllindrical model w/ top circle area for top intake</t>
  </si>
  <si>
    <t>Low Level Outlet Velocity Calculation</t>
  </si>
  <si>
    <t>1) Area of 8 Rectangular Racks</t>
  </si>
  <si>
    <t>2) Area of Octagonal Rack</t>
  </si>
  <si>
    <t>(see drawing far right)</t>
  </si>
  <si>
    <t>Net Rectangular Rack Area</t>
  </si>
  <si>
    <t>8 rect racks + octagonal rack</t>
  </si>
  <si>
    <t>At Rack Area Velocity Calculations</t>
  </si>
  <si>
    <t>4) Supporting STID information</t>
  </si>
  <si>
    <t>3) Net Area and Velocity Dissipation Model Baseline Radius</t>
  </si>
  <si>
    <t>4) Discharge Scenarios &amp; Distance-Driven Velocity Dissipation (operations data &amp; rated discharges from STID)</t>
  </si>
  <si>
    <t>Effective Hemispherical Radius</t>
  </si>
  <si>
    <t>Angeles Tunnel Intake Velocity Calculation</t>
  </si>
  <si>
    <t>2) Angeles Tunnel Maximum Velocity &amp; Velocity Dissipation model</t>
  </si>
  <si>
    <t>3) Discharge Scenarios &amp; Distance-Driven Velocity Dissipation (operations data &amp; rated discharges from STID)</t>
  </si>
  <si>
    <t>Generate estimates of maximum intake velocities at the intake structures for both Angeles Tunnel and the low-level outlet intake at Pyramid Dam.</t>
  </si>
  <si>
    <t>2/1/2018 QC Notes:</t>
  </si>
  <si>
    <t>April 2018 Update Notes:</t>
  </si>
  <si>
    <t>Trash rack specifications provided by DWR/Stantec</t>
  </si>
  <si>
    <t>Velocity calculations updated to include at-rack velocity calculations using areal coverage calculations at the plane of racks</t>
  </si>
  <si>
    <t xml:space="preserve">Same radial-distance velocity dissipation models at both intakes, with top circle added to cyllindrical surface area model to simulate previously unknown top level intake section of LLO tower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</si>
</sst>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409]d\-mmm\-yy;@"/>
    <numFmt numFmtId="166" formatCode="#\ ???/???"/>
    <numFmt numFmtId="167" formatCode="0.0000"/>
    <numFmt numFmtId="168" formatCode="0.0%"/>
    <numFmt numFmtId="169" formatCode="0.000"/>
  </numFmts>
  <fonts count="16" x14ac:knownFonts="1">
    <font>
      <sz val="11"/>
      <color theme="1"/>
      <name val="Calibri"/>
      <family val="2"/>
      <scheme val="minor"/>
    </font>
    <font>
      <b/>
      <sz val="11"/>
      <color theme="1"/>
      <name val="Calibri"/>
      <family val="2"/>
      <scheme val="minor"/>
    </font>
    <font>
      <u/>
      <sz val="11"/>
      <color theme="10"/>
      <name val="Calibri"/>
      <family val="2"/>
      <scheme val="minor"/>
    </font>
    <font>
      <sz val="8"/>
      <name val="Helv"/>
    </font>
    <font>
      <sz val="10"/>
      <name val="Arial"/>
      <family val="2"/>
    </font>
    <font>
      <b/>
      <sz val="10"/>
      <name val="Arial"/>
      <family val="2"/>
    </font>
    <font>
      <b/>
      <sz val="11"/>
      <color rgb="FFFF0000"/>
      <name val="Calibri"/>
      <family val="2"/>
      <scheme val="minor"/>
    </font>
    <font>
      <strike/>
      <sz val="11"/>
      <color theme="1"/>
      <name val="Calibri"/>
      <family val="2"/>
      <scheme val="minor"/>
    </font>
    <font>
      <i/>
      <sz val="11"/>
      <color theme="1"/>
      <name val="Calibri"/>
      <family val="2"/>
      <scheme val="minor"/>
    </font>
    <font>
      <b/>
      <i/>
      <sz val="11"/>
      <color theme="1"/>
      <name val="Calibri"/>
      <family val="2"/>
      <scheme val="minor"/>
    </font>
    <font>
      <sz val="11"/>
      <color rgb="FF006100"/>
      <name val="Calibri"/>
      <family val="2"/>
      <scheme val="minor"/>
    </font>
    <font>
      <sz val="11"/>
      <color rgb="FF9C6500"/>
      <name val="Calibri"/>
      <family val="2"/>
      <scheme val="minor"/>
    </font>
    <font>
      <sz val="11"/>
      <name val="Calibri"/>
      <family val="2"/>
      <scheme val="minor"/>
    </font>
    <font>
      <b/>
      <sz val="11"/>
      <name val="Calibri"/>
      <family val="2"/>
      <scheme val="minor"/>
    </font>
    <font>
      <b/>
      <sz val="14"/>
      <color theme="1"/>
      <name val="Calibri"/>
      <family val="2"/>
      <scheme val="minor"/>
    </font>
    <font>
      <i/>
      <sz val="11"/>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indexed="64"/>
      </bottom>
      <diagonal/>
    </border>
    <border>
      <left/>
      <right/>
      <top style="thin">
        <color indexed="64"/>
      </top>
      <bottom/>
      <diagonal/>
    </border>
    <border>
      <left/>
      <right/>
      <top/>
      <bottom style="medium">
        <color indexed="64"/>
      </bottom>
      <diagonal/>
    </border>
    <border>
      <left style="thin">
        <color auto="1"/>
      </left>
      <right/>
      <top/>
      <bottom style="medium">
        <color indexed="64"/>
      </bottom>
      <diagonal/>
    </border>
  </borders>
  <cellStyleXfs count="5">
    <xf numFmtId="0" fontId="0" fillId="0" borderId="0"/>
    <xf numFmtId="0" fontId="2" fillId="0" borderId="0" applyNumberFormat="0" applyFill="0" applyBorder="0" applyAlignment="0" applyProtection="0"/>
    <xf numFmtId="0" fontId="3" fillId="0" borderId="0"/>
    <xf numFmtId="0" fontId="10" fillId="4" borderId="0" applyNumberFormat="0" applyBorder="0" applyAlignment="0" applyProtection="0"/>
    <xf numFmtId="0" fontId="11" fillId="5" borderId="0" applyNumberFormat="0" applyBorder="0" applyAlignment="0" applyProtection="0"/>
  </cellStyleXfs>
  <cellXfs count="144">
    <xf numFmtId="0" fontId="0" fillId="0" borderId="0" xfId="0"/>
    <xf numFmtId="0" fontId="2" fillId="0" borderId="0" xfId="1"/>
    <xf numFmtId="0" fontId="1" fillId="0" borderId="0" xfId="0" applyFont="1"/>
    <xf numFmtId="2" fontId="0" fillId="0" borderId="0" xfId="0" applyNumberFormat="1"/>
    <xf numFmtId="0" fontId="0" fillId="0" borderId="0" xfId="0" applyAlignment="1">
      <alignment horizontal="right"/>
    </xf>
    <xf numFmtId="0" fontId="0" fillId="0" borderId="1" xfId="0" applyBorder="1"/>
    <xf numFmtId="164" fontId="0" fillId="0" borderId="1" xfId="0" applyNumberFormat="1" applyFont="1" applyBorder="1"/>
    <xf numFmtId="0" fontId="0" fillId="2" borderId="1" xfId="0" applyFill="1" applyBorder="1" applyAlignment="1">
      <alignment horizontal="right" vertical="center"/>
    </xf>
    <xf numFmtId="164" fontId="1" fillId="2" borderId="1" xfId="0" applyNumberFormat="1" applyFont="1" applyFill="1" applyBorder="1" applyAlignment="1">
      <alignment horizontal="center" vertical="center"/>
    </xf>
    <xf numFmtId="0" fontId="0" fillId="0" borderId="1" xfId="0" applyBorder="1" applyAlignment="1">
      <alignment horizontal="right" vertical="center"/>
    </xf>
    <xf numFmtId="164" fontId="1" fillId="0" borderId="1" xfId="0" applyNumberFormat="1" applyFont="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xf numFmtId="0" fontId="1" fillId="0" borderId="1" xfId="0" applyFont="1" applyBorder="1" applyAlignment="1">
      <alignment horizontal="right"/>
    </xf>
    <xf numFmtId="164" fontId="0" fillId="0" borderId="0" xfId="0" applyNumberFormat="1"/>
    <xf numFmtId="0" fontId="1" fillId="0" borderId="0" xfId="0" applyFont="1" applyAlignment="1">
      <alignment horizontal="right"/>
    </xf>
    <xf numFmtId="164" fontId="1" fillId="0" borderId="0" xfId="0" applyNumberFormat="1" applyFont="1"/>
    <xf numFmtId="0" fontId="0" fillId="0" borderId="0" xfId="0" applyFont="1" applyAlignment="1">
      <alignment horizontal="right"/>
    </xf>
    <xf numFmtId="0" fontId="1" fillId="2" borderId="1" xfId="0" applyFont="1" applyFill="1" applyBorder="1" applyAlignment="1">
      <alignment horizontal="right"/>
    </xf>
    <xf numFmtId="2" fontId="1" fillId="2" borderId="1" xfId="0" applyNumberFormat="1" applyFont="1" applyFill="1" applyBorder="1"/>
    <xf numFmtId="0" fontId="1" fillId="0" borderId="1" xfId="0" applyFont="1" applyBorder="1"/>
    <xf numFmtId="0" fontId="5" fillId="0" borderId="1" xfId="2" applyFont="1" applyBorder="1" applyAlignment="1">
      <alignment vertical="center" wrapText="1"/>
    </xf>
    <xf numFmtId="165" fontId="4" fillId="0" borderId="1" xfId="2" applyNumberFormat="1" applyFont="1" applyBorder="1" applyAlignment="1">
      <alignment horizontal="center"/>
    </xf>
    <xf numFmtId="3" fontId="0" fillId="0" borderId="1" xfId="0" applyNumberFormat="1" applyBorder="1"/>
    <xf numFmtId="10" fontId="0" fillId="0" borderId="0" xfId="0" applyNumberFormat="1"/>
    <xf numFmtId="0" fontId="0" fillId="0" borderId="1" xfId="0" applyBorder="1" applyAlignment="1">
      <alignment horizontal="right"/>
    </xf>
    <xf numFmtId="9" fontId="0" fillId="0" borderId="1" xfId="0" applyNumberFormat="1" applyBorder="1"/>
    <xf numFmtId="3" fontId="0" fillId="0" borderId="0" xfId="0" applyNumberFormat="1" applyBorder="1"/>
    <xf numFmtId="4" fontId="0" fillId="0" borderId="1" xfId="0" applyNumberFormat="1" applyBorder="1"/>
    <xf numFmtId="0" fontId="0" fillId="0" borderId="0" xfId="0" applyFill="1" applyBorder="1" applyAlignment="1">
      <alignment horizontal="right"/>
    </xf>
    <xf numFmtId="0" fontId="1" fillId="0" borderId="1" xfId="0" applyFont="1" applyBorder="1" applyAlignment="1">
      <alignment horizontal="center" vertical="center" wrapText="1"/>
    </xf>
    <xf numFmtId="0" fontId="0" fillId="0" borderId="0" xfId="0" applyAlignment="1">
      <alignment wrapText="1"/>
    </xf>
    <xf numFmtId="14" fontId="0" fillId="0" borderId="0" xfId="0" applyNumberFormat="1"/>
    <xf numFmtId="0" fontId="0" fillId="0" borderId="0" xfId="0" applyBorder="1" applyAlignment="1">
      <alignment horizontal="right"/>
    </xf>
    <xf numFmtId="0" fontId="0" fillId="0" borderId="1" xfId="0" applyBorder="1" applyAlignment="1">
      <alignment wrapText="1"/>
    </xf>
    <xf numFmtId="164" fontId="0" fillId="0" borderId="1" xfId="0" applyNumberFormat="1" applyBorder="1"/>
    <xf numFmtId="2" fontId="0" fillId="0" borderId="1" xfId="0" applyNumberFormat="1" applyBorder="1"/>
    <xf numFmtId="0" fontId="2" fillId="0" borderId="0" xfId="1" applyAlignment="1">
      <alignment horizontal="right"/>
    </xf>
    <xf numFmtId="0" fontId="0" fillId="0" borderId="0" xfId="0" quotePrefix="1"/>
    <xf numFmtId="164" fontId="1" fillId="0" borderId="1" xfId="0" applyNumberFormat="1" applyFont="1" applyBorder="1"/>
    <xf numFmtId="0" fontId="0" fillId="0" borderId="0" xfId="0" applyBorder="1"/>
    <xf numFmtId="0" fontId="6" fillId="0" borderId="0" xfId="0" applyFont="1"/>
    <xf numFmtId="0" fontId="7" fillId="0" borderId="0" xfId="0" applyFont="1"/>
    <xf numFmtId="0" fontId="0" fillId="0" borderId="1" xfId="0" applyFill="1" applyBorder="1"/>
    <xf numFmtId="14" fontId="0" fillId="0" borderId="1" xfId="0" applyNumberFormat="1" applyFill="1" applyBorder="1"/>
    <xf numFmtId="166" fontId="0" fillId="0" borderId="0" xfId="0" applyNumberFormat="1"/>
    <xf numFmtId="0" fontId="0" fillId="0" borderId="0" xfId="0" applyFont="1"/>
    <xf numFmtId="0" fontId="9" fillId="0" borderId="0" xfId="0" applyFont="1" applyAlignment="1">
      <alignment horizontal="right"/>
    </xf>
    <xf numFmtId="2" fontId="1" fillId="0" borderId="0" xfId="0" applyNumberFormat="1" applyFont="1"/>
    <xf numFmtId="168" fontId="1" fillId="0" borderId="0" xfId="0" applyNumberFormat="1" applyFont="1"/>
    <xf numFmtId="2" fontId="9" fillId="0" borderId="0" xfId="0" applyNumberFormat="1" applyFont="1" applyAlignment="1">
      <alignment horizontal="left"/>
    </xf>
    <xf numFmtId="169" fontId="0" fillId="0" borderId="0" xfId="0" applyNumberFormat="1"/>
    <xf numFmtId="0" fontId="0" fillId="0" borderId="0" xfId="0" applyFill="1" applyBorder="1"/>
    <xf numFmtId="0" fontId="1" fillId="0" borderId="0" xfId="0" applyFont="1" applyAlignment="1">
      <alignment wrapText="1"/>
    </xf>
    <xf numFmtId="0" fontId="1" fillId="0" borderId="0" xfId="0" applyFont="1" applyAlignment="1">
      <alignment horizontal="right" wrapText="1"/>
    </xf>
    <xf numFmtId="0" fontId="8" fillId="0" borderId="0" xfId="0" applyFont="1" applyAlignment="1">
      <alignment horizontal="left" wrapText="1"/>
    </xf>
    <xf numFmtId="0" fontId="0" fillId="0" borderId="0" xfId="0" applyAlignment="1">
      <alignment horizontal="right" wrapText="1"/>
    </xf>
    <xf numFmtId="0" fontId="0" fillId="0" borderId="0" xfId="0" applyAlignment="1">
      <alignment horizontal="left"/>
    </xf>
    <xf numFmtId="167" fontId="0" fillId="0" borderId="0" xfId="0" applyNumberFormat="1" applyAlignment="1">
      <alignment horizontal="left"/>
    </xf>
    <xf numFmtId="0" fontId="0" fillId="0" borderId="1" xfId="0" applyFill="1" applyBorder="1" applyAlignment="1">
      <alignment horizontal="right"/>
    </xf>
    <xf numFmtId="164" fontId="0" fillId="0" borderId="1" xfId="0" applyNumberFormat="1" applyFill="1" applyBorder="1"/>
    <xf numFmtId="0" fontId="9" fillId="0" borderId="0" xfId="0" applyFont="1" applyAlignment="1">
      <alignment horizontal="left"/>
    </xf>
    <xf numFmtId="0" fontId="0" fillId="0" borderId="3" xfId="0" applyBorder="1"/>
    <xf numFmtId="0" fontId="1" fillId="0" borderId="3" xfId="0" applyFont="1" applyBorder="1"/>
    <xf numFmtId="0" fontId="8" fillId="0" borderId="3" xfId="0" applyFont="1" applyBorder="1" applyAlignment="1">
      <alignment horizontal="right"/>
    </xf>
    <xf numFmtId="0" fontId="0" fillId="0" borderId="3" xfId="0" applyFont="1" applyBorder="1"/>
    <xf numFmtId="0" fontId="1" fillId="2" borderId="4" xfId="0" applyFont="1" applyFill="1" applyBorder="1"/>
    <xf numFmtId="10" fontId="1" fillId="0" borderId="0" xfId="0" applyNumberFormat="1" applyFont="1" applyAlignment="1">
      <alignment horizontal="left"/>
    </xf>
    <xf numFmtId="0" fontId="10" fillId="4" borderId="0" xfId="3"/>
    <xf numFmtId="2" fontId="10" fillId="4" borderId="0" xfId="3" applyNumberFormat="1" applyAlignment="1">
      <alignment horizontal="left"/>
    </xf>
    <xf numFmtId="0" fontId="0" fillId="0" borderId="3" xfId="0" applyFill="1" applyBorder="1"/>
    <xf numFmtId="2" fontId="0" fillId="0" borderId="0" xfId="0" applyNumberFormat="1" applyAlignment="1">
      <alignment horizontal="left"/>
    </xf>
    <xf numFmtId="0" fontId="0" fillId="6" borderId="0" xfId="0" applyFill="1"/>
    <xf numFmtId="0" fontId="0" fillId="6" borderId="0" xfId="0" applyFill="1" applyAlignment="1">
      <alignment wrapText="1"/>
    </xf>
    <xf numFmtId="0" fontId="0" fillId="7" borderId="0" xfId="0" applyFill="1"/>
    <xf numFmtId="0" fontId="0" fillId="7" borderId="0" xfId="0" applyFill="1" applyAlignment="1">
      <alignment wrapText="1"/>
    </xf>
    <xf numFmtId="0" fontId="0" fillId="8" borderId="0" xfId="0" applyFill="1"/>
    <xf numFmtId="0" fontId="0" fillId="8" borderId="0" xfId="0" applyFill="1" applyAlignment="1">
      <alignment wrapText="1"/>
    </xf>
    <xf numFmtId="0" fontId="1" fillId="0" borderId="2" xfId="0" applyFont="1" applyBorder="1" applyAlignment="1">
      <alignment horizontal="right"/>
    </xf>
    <xf numFmtId="0" fontId="0" fillId="0" borderId="6" xfId="0" applyBorder="1"/>
    <xf numFmtId="0" fontId="0" fillId="0" borderId="2" xfId="0" applyBorder="1"/>
    <xf numFmtId="0" fontId="8" fillId="0" borderId="0" xfId="0" applyFont="1" applyAlignment="1">
      <alignment horizontal="right"/>
    </xf>
    <xf numFmtId="2" fontId="0" fillId="0" borderId="0" xfId="0" applyNumberFormat="1" applyBorder="1"/>
    <xf numFmtId="0" fontId="0" fillId="3" borderId="0" xfId="0" applyFill="1"/>
    <xf numFmtId="0" fontId="0" fillId="3" borderId="1" xfId="0" applyFill="1" applyBorder="1"/>
    <xf numFmtId="14" fontId="0" fillId="3" borderId="1" xfId="0" applyNumberFormat="1" applyFill="1" applyBorder="1"/>
    <xf numFmtId="0" fontId="8" fillId="0" borderId="6" xfId="0" applyFont="1" applyBorder="1" applyAlignment="1">
      <alignment horizontal="left"/>
    </xf>
    <xf numFmtId="0" fontId="0" fillId="0" borderId="2" xfId="0" applyBorder="1" applyAlignment="1">
      <alignment wrapText="1"/>
    </xf>
    <xf numFmtId="0" fontId="0" fillId="0" borderId="2" xfId="0" applyBorder="1" applyAlignment="1">
      <alignment horizontal="left"/>
    </xf>
    <xf numFmtId="166" fontId="0" fillId="0" borderId="2" xfId="0" applyNumberFormat="1" applyBorder="1"/>
    <xf numFmtId="0" fontId="1" fillId="2" borderId="4" xfId="0" applyFont="1" applyFill="1" applyBorder="1" applyAlignment="1">
      <alignment horizontal="right" wrapText="1"/>
    </xf>
    <xf numFmtId="2" fontId="1" fillId="2" borderId="5" xfId="0" applyNumberFormat="1" applyFont="1" applyFill="1" applyBorder="1" applyAlignment="1">
      <alignment horizontal="left"/>
    </xf>
    <xf numFmtId="3" fontId="1" fillId="0" borderId="0" xfId="0" applyNumberFormat="1" applyFont="1"/>
    <xf numFmtId="0" fontId="0" fillId="0" borderId="2" xfId="0" applyBorder="1" applyAlignment="1">
      <alignment horizontal="right" wrapText="1"/>
    </xf>
    <xf numFmtId="0" fontId="0" fillId="0" borderId="2" xfId="0" applyBorder="1" applyAlignment="1">
      <alignment horizontal="right"/>
    </xf>
    <xf numFmtId="0" fontId="10" fillId="0" borderId="0" xfId="3" applyFill="1" applyAlignment="1">
      <alignment horizontal="left"/>
    </xf>
    <xf numFmtId="0" fontId="0" fillId="0" borderId="0" xfId="0" applyFill="1" applyAlignment="1">
      <alignment horizontal="left"/>
    </xf>
    <xf numFmtId="167" fontId="0" fillId="0" borderId="0" xfId="0" applyNumberFormat="1" applyFill="1" applyAlignment="1">
      <alignment horizontal="left"/>
    </xf>
    <xf numFmtId="167" fontId="12" fillId="0" borderId="0" xfId="3" applyNumberFormat="1" applyFont="1" applyFill="1" applyAlignment="1">
      <alignment horizontal="left"/>
    </xf>
    <xf numFmtId="0" fontId="12" fillId="0" borderId="0" xfId="3" applyFont="1" applyFill="1" applyAlignment="1">
      <alignment horizontal="left"/>
    </xf>
    <xf numFmtId="164" fontId="12" fillId="0" borderId="0" xfId="4" applyNumberFormat="1" applyFont="1" applyFill="1"/>
    <xf numFmtId="164" fontId="12" fillId="0" borderId="0" xfId="0" applyNumberFormat="1" applyFont="1" applyFill="1"/>
    <xf numFmtId="0" fontId="12" fillId="0" borderId="0" xfId="0" applyFont="1" applyFill="1"/>
    <xf numFmtId="0" fontId="12" fillId="0" borderId="0" xfId="4" applyFont="1" applyFill="1"/>
    <xf numFmtId="169" fontId="12" fillId="0" borderId="0" xfId="3" applyNumberFormat="1" applyFont="1" applyFill="1"/>
    <xf numFmtId="0" fontId="12" fillId="0" borderId="0" xfId="3" applyFont="1" applyFill="1"/>
    <xf numFmtId="164" fontId="13" fillId="0" borderId="0" xfId="0" applyNumberFormat="1" applyFont="1" applyFill="1"/>
    <xf numFmtId="169" fontId="12" fillId="0" borderId="0" xfId="0" applyNumberFormat="1" applyFont="1" applyFill="1"/>
    <xf numFmtId="168" fontId="13" fillId="0" borderId="0" xfId="0" applyNumberFormat="1" applyFont="1" applyFill="1"/>
    <xf numFmtId="2" fontId="12" fillId="0" borderId="0" xfId="4" applyNumberFormat="1" applyFont="1" applyFill="1"/>
    <xf numFmtId="0" fontId="0" fillId="0" borderId="7" xfId="0" applyFont="1" applyBorder="1" applyAlignment="1">
      <alignment horizontal="right"/>
    </xf>
    <xf numFmtId="0" fontId="12" fillId="0" borderId="7" xfId="4" applyFont="1" applyFill="1" applyBorder="1"/>
    <xf numFmtId="0" fontId="0" fillId="0" borderId="7" xfId="0" applyFont="1" applyBorder="1"/>
    <xf numFmtId="169" fontId="12" fillId="0" borderId="7" xfId="3" applyNumberFormat="1" applyFont="1" applyFill="1" applyBorder="1"/>
    <xf numFmtId="169" fontId="12" fillId="0" borderId="7" xfId="0" applyNumberFormat="1" applyFont="1" applyFill="1" applyBorder="1"/>
    <xf numFmtId="0" fontId="12" fillId="0" borderId="7" xfId="0" applyFont="1" applyFill="1" applyBorder="1"/>
    <xf numFmtId="164" fontId="12" fillId="0" borderId="7" xfId="0" applyNumberFormat="1" applyFont="1" applyFill="1" applyBorder="1"/>
    <xf numFmtId="164" fontId="12" fillId="0" borderId="7" xfId="4" applyNumberFormat="1" applyFont="1" applyFill="1" applyBorder="1"/>
    <xf numFmtId="164" fontId="13" fillId="0" borderId="0" xfId="4" applyNumberFormat="1" applyFont="1" applyFill="1"/>
    <xf numFmtId="2" fontId="13" fillId="0" borderId="0" xfId="4" applyNumberFormat="1" applyFont="1" applyFill="1"/>
    <xf numFmtId="169" fontId="13" fillId="0" borderId="0" xfId="0" applyNumberFormat="1" applyFont="1" applyFill="1"/>
    <xf numFmtId="169" fontId="12" fillId="0" borderId="0" xfId="4" applyNumberFormat="1" applyFont="1" applyFill="1"/>
    <xf numFmtId="168" fontId="12" fillId="0" borderId="0" xfId="4" applyNumberFormat="1" applyFont="1" applyFill="1"/>
    <xf numFmtId="0" fontId="12" fillId="0" borderId="2" xfId="0" applyFont="1" applyFill="1" applyBorder="1"/>
    <xf numFmtId="169" fontId="13" fillId="0" borderId="0" xfId="4" applyNumberFormat="1" applyFont="1" applyFill="1"/>
    <xf numFmtId="168" fontId="13" fillId="0" borderId="0" xfId="4" applyNumberFormat="1" applyFont="1" applyFill="1"/>
    <xf numFmtId="0" fontId="0" fillId="0" borderId="8" xfId="0" applyBorder="1"/>
    <xf numFmtId="0" fontId="1" fillId="0" borderId="8" xfId="0" applyFont="1" applyBorder="1"/>
    <xf numFmtId="0" fontId="14" fillId="0" borderId="0" xfId="0" applyFont="1"/>
    <xf numFmtId="0" fontId="8" fillId="0" borderId="0" xfId="0" applyFont="1" applyFill="1" applyBorder="1" applyAlignment="1">
      <alignment horizontal="right"/>
    </xf>
    <xf numFmtId="0" fontId="15" fillId="0" borderId="0" xfId="0" applyFont="1"/>
    <xf numFmtId="0" fontId="0" fillId="0" borderId="9" xfId="0" applyFont="1" applyBorder="1"/>
    <xf numFmtId="169" fontId="0" fillId="0" borderId="8" xfId="0" applyNumberFormat="1" applyBorder="1"/>
    <xf numFmtId="0" fontId="0" fillId="0" borderId="0" xfId="0" applyAlignment="1">
      <alignment horizontal="center" vertical="center"/>
    </xf>
    <xf numFmtId="0" fontId="0" fillId="0" borderId="0" xfId="0" applyAlignment="1">
      <alignment horizontal="left" vertical="center"/>
    </xf>
    <xf numFmtId="0" fontId="1" fillId="0" borderId="0" xfId="0" applyFont="1" applyBorder="1" applyAlignment="1">
      <alignment horizontal="left"/>
    </xf>
    <xf numFmtId="0" fontId="1" fillId="0" borderId="0" xfId="0" applyFont="1" applyBorder="1" applyAlignment="1"/>
    <xf numFmtId="0" fontId="14" fillId="0" borderId="0" xfId="0" applyFont="1" applyBorder="1"/>
    <xf numFmtId="0" fontId="8" fillId="0" borderId="0" xfId="0" applyFont="1"/>
    <xf numFmtId="164" fontId="0" fillId="0" borderId="0" xfId="0" applyNumberFormat="1" applyBorder="1"/>
    <xf numFmtId="0" fontId="0" fillId="0" borderId="0" xfId="0" applyAlignment="1">
      <alignment horizontal="center" wrapText="1"/>
    </xf>
  </cellXfs>
  <cellStyles count="5">
    <cellStyle name="Good" xfId="3" builtinId="26"/>
    <cellStyle name="Hyperlink" xfId="1" builtinId="8"/>
    <cellStyle name="Neutral" xfId="4" builtinId="28"/>
    <cellStyle name="Normal" xfId="0" builtinId="0"/>
    <cellStyle name="Normal_tb251998" xfId="2" xr:uid="{00000000-0005-0000-0000-000004000000}"/>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worksheet" Target="worksheets/sheet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Angeles</a:t>
            </a:r>
            <a:r>
              <a:rPr lang="en-US" baseline="0"/>
              <a:t> Tunnel Intake Velocity Dissipation with Distance</a:t>
            </a:r>
            <a:endParaRPr lang="en-US"/>
          </a:p>
        </c:rich>
      </c:tx>
      <c:overlay val="0"/>
    </c:title>
    <c:autoTitleDeleted val="0"/>
    <c:plotArea>
      <c:layout/>
      <c:scatterChart>
        <c:scatterStyle val="smoothMarker"/>
        <c:varyColors val="0"/>
        <c:ser>
          <c:idx val="0"/>
          <c:order val="0"/>
          <c:tx>
            <c:strRef>
              <c:f>'Angeles Intake'!$C$52</c:f>
              <c:strCache>
                <c:ptCount val="1"/>
                <c:pt idx="0">
                  <c:v>Velocity at 18,400 cfs - Maximum Rated Discharge, fps</c:v>
                </c:pt>
              </c:strCache>
            </c:strRef>
          </c:tx>
          <c:marker>
            <c:symbol val="none"/>
          </c:marker>
          <c:xVal>
            <c:numRef>
              <c:f>'Angeles Intake'!$B$53:$B$66</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'Angeles Intake'!$C$53:$C$66</c:f>
              <c:numCache>
                <c:formatCode>0.00</c:formatCode>
                <c:ptCount val="14"/>
                <c:pt idx="0">
                  <c:v>4.5072569286146855</c:v>
                </c:pt>
                <c:pt idx="1">
                  <c:v>4.4201271705703951</c:v>
                </c:pt>
                <c:pt idx="2">
                  <c:v>4.3354996650061004</c:v>
                </c:pt>
                <c:pt idx="3">
                  <c:v>4.253279505948119</c:v>
                </c:pt>
                <c:pt idx="4">
                  <c:v>4.1733762446439773</c:v>
                </c:pt>
                <c:pt idx="5">
                  <c:v>3.8752657089787426</c:v>
                </c:pt>
                <c:pt idx="6">
                  <c:v>3.6079923659296242</c:v>
                </c:pt>
                <c:pt idx="7">
                  <c:v>3.3674452050886474</c:v>
                </c:pt>
                <c:pt idx="8">
                  <c:v>3.1501761289415291</c:v>
                </c:pt>
                <c:pt idx="9">
                  <c:v>2.3250700057432288</c:v>
                </c:pt>
                <c:pt idx="10">
                  <c:v>1.1487732045116636</c:v>
                </c:pt>
                <c:pt idx="11">
                  <c:v>0.51388251589390754</c:v>
                </c:pt>
                <c:pt idx="12">
                  <c:v>0.2899985465911421</c:v>
                </c:pt>
                <c:pt idx="13">
                  <c:v>0.18596129682120471</c:v>
                </c:pt>
              </c:numCache>
            </c:numRef>
          </c:yVal>
          <c:smooth val="1"/>
          <c:extLst>
            <c:ext xmlns:c16="http://schemas.microsoft.com/office/drawing/2014/chart" uri="{C3380CC4-5D6E-409C-BE32-E72D297353CC}">
              <c16:uniqueId val="{00000000-ACB0-4BA2-935D-B2C94949C4B0}"/>
            </c:ext>
          </c:extLst>
        </c:ser>
        <c:ser>
          <c:idx val="1"/>
          <c:order val="1"/>
          <c:tx>
            <c:strRef>
              <c:f>'Angeles Intake'!$D$52</c:f>
              <c:strCache>
                <c:ptCount val="1"/>
                <c:pt idx="0">
                  <c:v>Velocity at 11,539 cfs - Maximum Observed Discharge, fps</c:v>
                </c:pt>
              </c:strCache>
            </c:strRef>
          </c:tx>
          <c:marker>
            <c:symbol val="none"/>
          </c:marker>
          <c:xVal>
            <c:numRef>
              <c:f>'Angeles Intake'!$B$53:$B$66</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'Angeles Intake'!$D$53:$D$66</c:f>
              <c:numCache>
                <c:formatCode>0.00</c:formatCode>
                <c:ptCount val="14"/>
                <c:pt idx="0">
                  <c:v>2.8265850860420501</c:v>
                </c:pt>
                <c:pt idx="1">
                  <c:v>2.7719443858248258</c:v>
                </c:pt>
                <c:pt idx="2">
                  <c:v>2.7188728949190479</c:v>
                </c:pt>
                <c:pt idx="3">
                  <c:v>2.6673110960142932</c:v>
                </c:pt>
                <c:pt idx="4">
                  <c:v>2.6172022670068849</c:v>
                </c:pt>
                <c:pt idx="5">
                  <c:v>2.430251576720333</c:v>
                </c:pt>
                <c:pt idx="6">
                  <c:v>2.2626394664447749</c:v>
                </c:pt>
                <c:pt idx="7">
                  <c:v>2.1117878446953489</c:v>
                </c:pt>
                <c:pt idx="8">
                  <c:v>1.9755343450564158</c:v>
                </c:pt>
                <c:pt idx="9">
                  <c:v>1.4580948693016782</c:v>
                </c:pt>
                <c:pt idx="10">
                  <c:v>0.72041715361351866</c:v>
                </c:pt>
                <c:pt idx="11">
                  <c:v>0.3222653330858431</c:v>
                </c:pt>
                <c:pt idx="12">
                  <c:v>0.18186351027926226</c:v>
                </c:pt>
                <c:pt idx="13">
                  <c:v>0.11661980590430004</c:v>
                </c:pt>
              </c:numCache>
            </c:numRef>
          </c:yVal>
          <c:smooth val="1"/>
          <c:extLst>
            <c:ext xmlns:c16="http://schemas.microsoft.com/office/drawing/2014/chart" uri="{C3380CC4-5D6E-409C-BE32-E72D297353CC}">
              <c16:uniqueId val="{00000001-ACB0-4BA2-935D-B2C94949C4B0}"/>
            </c:ext>
          </c:extLst>
        </c:ser>
        <c:ser>
          <c:idx val="2"/>
          <c:order val="2"/>
          <c:tx>
            <c:strRef>
              <c:f>'Angeles Intake'!$E$52</c:f>
              <c:strCache>
                <c:ptCount val="1"/>
                <c:pt idx="0">
                  <c:v>Velocity at 5,766 cfs - 10th % Discharge, fps</c:v>
                </c:pt>
              </c:strCache>
            </c:strRef>
          </c:tx>
          <c:marker>
            <c:symbol val="none"/>
          </c:marker>
          <c:xVal>
            <c:numRef>
              <c:f>'Angeles Intake'!$B$53:$B$66</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'Angeles Intake'!$E$53:$E$66</c:f>
              <c:numCache>
                <c:formatCode>0.00</c:formatCode>
                <c:ptCount val="14"/>
                <c:pt idx="0">
                  <c:v>1.4124126480814911</c:v>
                </c:pt>
                <c:pt idx="1">
                  <c:v>1.3851093072169491</c:v>
                </c:pt>
                <c:pt idx="2">
                  <c:v>1.3585900825249291</c:v>
                </c:pt>
                <c:pt idx="3">
                  <c:v>1.3328252338775153</c:v>
                </c:pt>
                <c:pt idx="4">
                  <c:v>1.3077864178800396</c:v>
                </c:pt>
                <c:pt idx="5">
                  <c:v>1.214369269097856</c:v>
                </c:pt>
                <c:pt idx="6">
                  <c:v>1.1306153903648717</c:v>
                </c:pt>
                <c:pt idx="7">
                  <c:v>1.0552365384793831</c:v>
                </c:pt>
                <c:pt idx="8">
                  <c:v>0.9871522033621728</c:v>
                </c:pt>
                <c:pt idx="9">
                  <c:v>0.72859354054972247</c:v>
                </c:pt>
                <c:pt idx="10">
                  <c:v>0.35998431629857647</c:v>
                </c:pt>
                <c:pt idx="11">
                  <c:v>0.16103234773873285</c:v>
                </c:pt>
                <c:pt idx="12">
                  <c:v>9.0875142379884116E-2</c:v>
                </c:pt>
                <c:pt idx="13">
                  <c:v>5.8273600072901374E-2</c:v>
                </c:pt>
              </c:numCache>
            </c:numRef>
          </c:yVal>
          <c:smooth val="1"/>
          <c:extLst>
            <c:ext xmlns:c16="http://schemas.microsoft.com/office/drawing/2014/chart" uri="{C3380CC4-5D6E-409C-BE32-E72D297353CC}">
              <c16:uniqueId val="{00000002-ACB0-4BA2-935D-B2C94949C4B0}"/>
            </c:ext>
          </c:extLst>
        </c:ser>
        <c:ser>
          <c:idx val="3"/>
          <c:order val="3"/>
          <c:tx>
            <c:strRef>
              <c:f>'Angeles Intake'!$F$52</c:f>
              <c:strCache>
                <c:ptCount val="1"/>
                <c:pt idx="0">
                  <c:v>Velocity at 2,502 cfs - Median Discharge, fps</c:v>
                </c:pt>
              </c:strCache>
            </c:strRef>
          </c:tx>
          <c:marker>
            <c:symbol val="none"/>
          </c:marker>
          <c:xVal>
            <c:numRef>
              <c:f>'Angeles Intake'!$B$53:$B$66</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'Angeles Intake'!$F$53:$F$66</c:f>
              <c:numCache>
                <c:formatCode>0.00</c:formatCode>
                <c:ptCount val="14"/>
                <c:pt idx="0">
                  <c:v>0.61288895844532298</c:v>
                </c:pt>
                <c:pt idx="1">
                  <c:v>0.60104120547647444</c:v>
                </c:pt>
                <c:pt idx="2">
                  <c:v>0.58953370444811204</c:v>
                </c:pt>
                <c:pt idx="3">
                  <c:v>0.57835355021098878</c:v>
                </c:pt>
                <c:pt idx="4">
                  <c:v>0.56748844370104512</c:v>
                </c:pt>
                <c:pt idx="5">
                  <c:v>0.52695189151439203</c:v>
                </c:pt>
                <c:pt idx="6">
                  <c:v>0.49060852714977826</c:v>
                </c:pt>
                <c:pt idx="7">
                  <c:v>0.45789934256151066</c:v>
                </c:pt>
                <c:pt idx="8">
                  <c:v>0.42835547144628838</c:v>
                </c:pt>
                <c:pt idx="9">
                  <c:v>0.31615897578095425</c:v>
                </c:pt>
                <c:pt idx="10">
                  <c:v>0.1562081824830534</c:v>
                </c:pt>
                <c:pt idx="11">
                  <c:v>6.9876850802530255E-2</c:v>
                </c:pt>
                <c:pt idx="12">
                  <c:v>3.9433498020165082E-2</c:v>
                </c:pt>
                <c:pt idx="13">
                  <c:v>2.5286693730796426E-2</c:v>
                </c:pt>
              </c:numCache>
            </c:numRef>
          </c:yVal>
          <c:smooth val="1"/>
          <c:extLst>
            <c:ext xmlns:c16="http://schemas.microsoft.com/office/drawing/2014/chart" uri="{C3380CC4-5D6E-409C-BE32-E72D297353CC}">
              <c16:uniqueId val="{00000003-ACB0-4BA2-935D-B2C94949C4B0}"/>
            </c:ext>
          </c:extLst>
        </c:ser>
        <c:ser>
          <c:idx val="4"/>
          <c:order val="4"/>
          <c:tx>
            <c:strRef>
              <c:f>'Angeles Intake'!$G$52</c:f>
              <c:strCache>
                <c:ptCount val="1"/>
                <c:pt idx="0">
                  <c:v>Velocity at 310 cfs - 90th %  Discharge, fps</c:v>
                </c:pt>
              </c:strCache>
            </c:strRef>
          </c:tx>
          <c:marker>
            <c:symbol val="none"/>
          </c:marker>
          <c:xVal>
            <c:numRef>
              <c:f>'Angeles Intake'!$B$53:$B$66</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'Angeles Intake'!$G$53:$G$66</c:f>
              <c:numCache>
                <c:formatCode>0.00</c:formatCode>
                <c:ptCount val="14"/>
                <c:pt idx="0">
                  <c:v>7.5937480862530021E-2</c:v>
                </c:pt>
                <c:pt idx="1">
                  <c:v>7.4469533852001224E-2</c:v>
                </c:pt>
                <c:pt idx="2">
                  <c:v>7.3043744356081033E-2</c:v>
                </c:pt>
                <c:pt idx="3">
                  <c:v>7.1658513415430267E-2</c:v>
                </c:pt>
                <c:pt idx="4">
                  <c:v>7.0312317165197438E-2</c:v>
                </c:pt>
                <c:pt idx="5">
                  <c:v>6.5289802705620126E-2</c:v>
                </c:pt>
                <c:pt idx="6">
                  <c:v>6.0786827904249101E-2</c:v>
                </c:pt>
                <c:pt idx="7">
                  <c:v>5.6734131172689169E-2</c:v>
                </c:pt>
                <c:pt idx="8">
                  <c:v>5.3073619563688806E-2</c:v>
                </c:pt>
                <c:pt idx="9">
                  <c:v>3.9172375096760921E-2</c:v>
                </c:pt>
                <c:pt idx="10">
                  <c:v>1.9354331162968245E-2</c:v>
                </c:pt>
                <c:pt idx="11">
                  <c:v>8.6578032569082242E-3</c:v>
                </c:pt>
                <c:pt idx="12">
                  <c:v>4.8858450784377205E-3</c:v>
                </c:pt>
                <c:pt idx="13">
                  <c:v>3.133043587748558E-3</c:v>
                </c:pt>
              </c:numCache>
            </c:numRef>
          </c:yVal>
          <c:smooth val="1"/>
          <c:extLst>
            <c:ext xmlns:c16="http://schemas.microsoft.com/office/drawing/2014/chart" uri="{C3380CC4-5D6E-409C-BE32-E72D297353CC}">
              <c16:uniqueId val="{00000004-ACB0-4BA2-935D-B2C94949C4B0}"/>
            </c:ext>
          </c:extLst>
        </c:ser>
        <c:dLbls>
          <c:showLegendKey val="0"/>
          <c:showVal val="0"/>
          <c:showCatName val="0"/>
          <c:showSerName val="0"/>
          <c:showPercent val="0"/>
          <c:showBubbleSize val="0"/>
        </c:dLbls>
        <c:axId val="213368192"/>
        <c:axId val="213370368"/>
      </c:scatterChart>
      <c:valAx>
        <c:axId val="213368192"/>
        <c:scaling>
          <c:orientation val="minMax"/>
          <c:max val="100"/>
        </c:scaling>
        <c:delete val="0"/>
        <c:axPos val="b"/>
        <c:majorGridlines/>
        <c:title>
          <c:tx>
            <c:rich>
              <a:bodyPr/>
              <a:lstStyle/>
              <a:p>
                <a:pPr>
                  <a:defRPr/>
                </a:pPr>
                <a:r>
                  <a:rPr lang="en-US"/>
                  <a:t>Radial Distance</a:t>
                </a:r>
                <a:r>
                  <a:rPr lang="en-US" baseline="0"/>
                  <a:t> from Trashrack, ft</a:t>
                </a:r>
                <a:endParaRPr lang="en-US"/>
              </a:p>
            </c:rich>
          </c:tx>
          <c:overlay val="0"/>
        </c:title>
        <c:numFmt formatCode="General" sourceLinked="1"/>
        <c:majorTickMark val="out"/>
        <c:minorTickMark val="none"/>
        <c:tickLblPos val="nextTo"/>
        <c:crossAx val="213370368"/>
        <c:crosses val="autoZero"/>
        <c:crossBetween val="midCat"/>
      </c:valAx>
      <c:valAx>
        <c:axId val="213370368"/>
        <c:scaling>
          <c:orientation val="minMax"/>
        </c:scaling>
        <c:delete val="0"/>
        <c:axPos val="l"/>
        <c:majorGridlines/>
        <c:minorGridlines/>
        <c:title>
          <c:tx>
            <c:rich>
              <a:bodyPr rot="-5400000" vert="horz"/>
              <a:lstStyle/>
              <a:p>
                <a:pPr>
                  <a:defRPr/>
                </a:pPr>
                <a:r>
                  <a:rPr lang="en-US"/>
                  <a:t>Intake Flow Field</a:t>
                </a:r>
                <a:r>
                  <a:rPr lang="en-US" baseline="0"/>
                  <a:t> Velocity, fps</a:t>
                </a:r>
                <a:endParaRPr lang="en-US"/>
              </a:p>
            </c:rich>
          </c:tx>
          <c:overlay val="0"/>
        </c:title>
        <c:numFmt formatCode="0.00" sourceLinked="1"/>
        <c:majorTickMark val="out"/>
        <c:minorTickMark val="none"/>
        <c:tickLblPos val="nextTo"/>
        <c:crossAx val="213368192"/>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Angeles</a:t>
            </a:r>
            <a:r>
              <a:rPr lang="en-US" baseline="0"/>
              <a:t> Tunnel Intake Velocity Dissipation with Distance</a:t>
            </a:r>
            <a:endParaRPr lang="en-US"/>
          </a:p>
        </c:rich>
      </c:tx>
      <c:overlay val="0"/>
    </c:title>
    <c:autoTitleDeleted val="0"/>
    <c:plotArea>
      <c:layout/>
      <c:scatterChart>
        <c:scatterStyle val="smoothMarker"/>
        <c:varyColors val="0"/>
        <c:ser>
          <c:idx val="0"/>
          <c:order val="0"/>
          <c:tx>
            <c:strRef>
              <c:f>'Angeles Intake'!$C$52</c:f>
              <c:strCache>
                <c:ptCount val="1"/>
                <c:pt idx="0">
                  <c:v>Velocity at 18,400 cfs - Maximum Rated Discharge, fps</c:v>
                </c:pt>
              </c:strCache>
            </c:strRef>
          </c:tx>
          <c:marker>
            <c:symbol val="none"/>
          </c:marker>
          <c:xVal>
            <c:numRef>
              <c:f>'Angeles Intake'!$B$53:$B$66</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'Angeles Intake'!$C$53:$C$66</c:f>
              <c:numCache>
                <c:formatCode>0.00</c:formatCode>
                <c:ptCount val="14"/>
                <c:pt idx="0">
                  <c:v>4.5072569286146855</c:v>
                </c:pt>
                <c:pt idx="1">
                  <c:v>4.4201271705703951</c:v>
                </c:pt>
                <c:pt idx="2">
                  <c:v>4.3354996650061004</c:v>
                </c:pt>
                <c:pt idx="3">
                  <c:v>4.253279505948119</c:v>
                </c:pt>
                <c:pt idx="4">
                  <c:v>4.1733762446439773</c:v>
                </c:pt>
                <c:pt idx="5">
                  <c:v>3.8752657089787426</c:v>
                </c:pt>
                <c:pt idx="6">
                  <c:v>3.6079923659296242</c:v>
                </c:pt>
                <c:pt idx="7">
                  <c:v>3.3674452050886474</c:v>
                </c:pt>
                <c:pt idx="8">
                  <c:v>3.1501761289415291</c:v>
                </c:pt>
                <c:pt idx="9">
                  <c:v>2.3250700057432288</c:v>
                </c:pt>
                <c:pt idx="10">
                  <c:v>1.1487732045116636</c:v>
                </c:pt>
                <c:pt idx="11">
                  <c:v>0.51388251589390754</c:v>
                </c:pt>
                <c:pt idx="12">
                  <c:v>0.2899985465911421</c:v>
                </c:pt>
                <c:pt idx="13">
                  <c:v>0.18596129682120471</c:v>
                </c:pt>
              </c:numCache>
            </c:numRef>
          </c:yVal>
          <c:smooth val="1"/>
          <c:extLst>
            <c:ext xmlns:c16="http://schemas.microsoft.com/office/drawing/2014/chart" uri="{C3380CC4-5D6E-409C-BE32-E72D297353CC}">
              <c16:uniqueId val="{00000000-8F94-4808-98A2-701B5103423C}"/>
            </c:ext>
          </c:extLst>
        </c:ser>
        <c:ser>
          <c:idx val="1"/>
          <c:order val="1"/>
          <c:tx>
            <c:strRef>
              <c:f>'Angeles Intake'!$D$52</c:f>
              <c:strCache>
                <c:ptCount val="1"/>
                <c:pt idx="0">
                  <c:v>Velocity at 11,539 cfs - Maximum Observed Discharge, fps</c:v>
                </c:pt>
              </c:strCache>
            </c:strRef>
          </c:tx>
          <c:marker>
            <c:symbol val="none"/>
          </c:marker>
          <c:xVal>
            <c:numRef>
              <c:f>'Angeles Intake'!$B$53:$B$66</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'Angeles Intake'!$D$53:$D$66</c:f>
              <c:numCache>
                <c:formatCode>0.00</c:formatCode>
                <c:ptCount val="14"/>
                <c:pt idx="0">
                  <c:v>2.8265850860420501</c:v>
                </c:pt>
                <c:pt idx="1">
                  <c:v>2.7719443858248258</c:v>
                </c:pt>
                <c:pt idx="2">
                  <c:v>2.7188728949190479</c:v>
                </c:pt>
                <c:pt idx="3">
                  <c:v>2.6673110960142932</c:v>
                </c:pt>
                <c:pt idx="4">
                  <c:v>2.6172022670068849</c:v>
                </c:pt>
                <c:pt idx="5">
                  <c:v>2.430251576720333</c:v>
                </c:pt>
                <c:pt idx="6">
                  <c:v>2.2626394664447749</c:v>
                </c:pt>
                <c:pt idx="7">
                  <c:v>2.1117878446953489</c:v>
                </c:pt>
                <c:pt idx="8">
                  <c:v>1.9755343450564158</c:v>
                </c:pt>
                <c:pt idx="9">
                  <c:v>1.4580948693016782</c:v>
                </c:pt>
                <c:pt idx="10">
                  <c:v>0.72041715361351866</c:v>
                </c:pt>
                <c:pt idx="11">
                  <c:v>0.3222653330858431</c:v>
                </c:pt>
                <c:pt idx="12">
                  <c:v>0.18186351027926226</c:v>
                </c:pt>
                <c:pt idx="13">
                  <c:v>0.11661980590430004</c:v>
                </c:pt>
              </c:numCache>
            </c:numRef>
          </c:yVal>
          <c:smooth val="1"/>
          <c:extLst>
            <c:ext xmlns:c16="http://schemas.microsoft.com/office/drawing/2014/chart" uri="{C3380CC4-5D6E-409C-BE32-E72D297353CC}">
              <c16:uniqueId val="{00000001-8F94-4808-98A2-701B5103423C}"/>
            </c:ext>
          </c:extLst>
        </c:ser>
        <c:ser>
          <c:idx val="2"/>
          <c:order val="2"/>
          <c:tx>
            <c:strRef>
              <c:f>'Angeles Intake'!$E$52</c:f>
              <c:strCache>
                <c:ptCount val="1"/>
                <c:pt idx="0">
                  <c:v>Velocity at 5,766 cfs - 10th % Discharge, fps</c:v>
                </c:pt>
              </c:strCache>
            </c:strRef>
          </c:tx>
          <c:marker>
            <c:symbol val="none"/>
          </c:marker>
          <c:xVal>
            <c:numRef>
              <c:f>'Angeles Intake'!$B$53:$B$66</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'Angeles Intake'!$E$53:$E$66</c:f>
              <c:numCache>
                <c:formatCode>0.00</c:formatCode>
                <c:ptCount val="14"/>
                <c:pt idx="0">
                  <c:v>1.4124126480814911</c:v>
                </c:pt>
                <c:pt idx="1">
                  <c:v>1.3851093072169491</c:v>
                </c:pt>
                <c:pt idx="2">
                  <c:v>1.3585900825249291</c:v>
                </c:pt>
                <c:pt idx="3">
                  <c:v>1.3328252338775153</c:v>
                </c:pt>
                <c:pt idx="4">
                  <c:v>1.3077864178800396</c:v>
                </c:pt>
                <c:pt idx="5">
                  <c:v>1.214369269097856</c:v>
                </c:pt>
                <c:pt idx="6">
                  <c:v>1.1306153903648717</c:v>
                </c:pt>
                <c:pt idx="7">
                  <c:v>1.0552365384793831</c:v>
                </c:pt>
                <c:pt idx="8">
                  <c:v>0.9871522033621728</c:v>
                </c:pt>
                <c:pt idx="9">
                  <c:v>0.72859354054972247</c:v>
                </c:pt>
                <c:pt idx="10">
                  <c:v>0.35998431629857647</c:v>
                </c:pt>
                <c:pt idx="11">
                  <c:v>0.16103234773873285</c:v>
                </c:pt>
                <c:pt idx="12">
                  <c:v>9.0875142379884116E-2</c:v>
                </c:pt>
                <c:pt idx="13">
                  <c:v>5.8273600072901374E-2</c:v>
                </c:pt>
              </c:numCache>
            </c:numRef>
          </c:yVal>
          <c:smooth val="1"/>
          <c:extLst>
            <c:ext xmlns:c16="http://schemas.microsoft.com/office/drawing/2014/chart" uri="{C3380CC4-5D6E-409C-BE32-E72D297353CC}">
              <c16:uniqueId val="{00000002-8F94-4808-98A2-701B5103423C}"/>
            </c:ext>
          </c:extLst>
        </c:ser>
        <c:ser>
          <c:idx val="3"/>
          <c:order val="3"/>
          <c:tx>
            <c:strRef>
              <c:f>'Angeles Intake'!$F$52</c:f>
              <c:strCache>
                <c:ptCount val="1"/>
                <c:pt idx="0">
                  <c:v>Velocity at 2,502 cfs - Median Discharge, fps</c:v>
                </c:pt>
              </c:strCache>
            </c:strRef>
          </c:tx>
          <c:marker>
            <c:symbol val="none"/>
          </c:marker>
          <c:xVal>
            <c:numRef>
              <c:f>'Angeles Intake'!$B$53:$B$66</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'Angeles Intake'!$F$53:$F$66</c:f>
              <c:numCache>
                <c:formatCode>0.00</c:formatCode>
                <c:ptCount val="14"/>
                <c:pt idx="0">
                  <c:v>0.61288895844532298</c:v>
                </c:pt>
                <c:pt idx="1">
                  <c:v>0.60104120547647444</c:v>
                </c:pt>
                <c:pt idx="2">
                  <c:v>0.58953370444811204</c:v>
                </c:pt>
                <c:pt idx="3">
                  <c:v>0.57835355021098878</c:v>
                </c:pt>
                <c:pt idx="4">
                  <c:v>0.56748844370104512</c:v>
                </c:pt>
                <c:pt idx="5">
                  <c:v>0.52695189151439203</c:v>
                </c:pt>
                <c:pt idx="6">
                  <c:v>0.49060852714977826</c:v>
                </c:pt>
                <c:pt idx="7">
                  <c:v>0.45789934256151066</c:v>
                </c:pt>
                <c:pt idx="8">
                  <c:v>0.42835547144628838</c:v>
                </c:pt>
                <c:pt idx="9">
                  <c:v>0.31615897578095425</c:v>
                </c:pt>
                <c:pt idx="10">
                  <c:v>0.1562081824830534</c:v>
                </c:pt>
                <c:pt idx="11">
                  <c:v>6.9876850802530255E-2</c:v>
                </c:pt>
                <c:pt idx="12">
                  <c:v>3.9433498020165082E-2</c:v>
                </c:pt>
                <c:pt idx="13">
                  <c:v>2.5286693730796426E-2</c:v>
                </c:pt>
              </c:numCache>
            </c:numRef>
          </c:yVal>
          <c:smooth val="1"/>
          <c:extLst>
            <c:ext xmlns:c16="http://schemas.microsoft.com/office/drawing/2014/chart" uri="{C3380CC4-5D6E-409C-BE32-E72D297353CC}">
              <c16:uniqueId val="{00000003-8F94-4808-98A2-701B5103423C}"/>
            </c:ext>
          </c:extLst>
        </c:ser>
        <c:ser>
          <c:idx val="4"/>
          <c:order val="4"/>
          <c:tx>
            <c:strRef>
              <c:f>'Angeles Intake'!$G$52</c:f>
              <c:strCache>
                <c:ptCount val="1"/>
                <c:pt idx="0">
                  <c:v>Velocity at 310 cfs - 90th %  Discharge, fps</c:v>
                </c:pt>
              </c:strCache>
            </c:strRef>
          </c:tx>
          <c:marker>
            <c:symbol val="none"/>
          </c:marker>
          <c:xVal>
            <c:numRef>
              <c:f>'Angeles Intake'!$B$53:$B$66</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'Angeles Intake'!$G$53:$G$66</c:f>
              <c:numCache>
                <c:formatCode>0.00</c:formatCode>
                <c:ptCount val="14"/>
                <c:pt idx="0">
                  <c:v>7.5937480862530021E-2</c:v>
                </c:pt>
                <c:pt idx="1">
                  <c:v>7.4469533852001224E-2</c:v>
                </c:pt>
                <c:pt idx="2">
                  <c:v>7.3043744356081033E-2</c:v>
                </c:pt>
                <c:pt idx="3">
                  <c:v>7.1658513415430267E-2</c:v>
                </c:pt>
                <c:pt idx="4">
                  <c:v>7.0312317165197438E-2</c:v>
                </c:pt>
                <c:pt idx="5">
                  <c:v>6.5289802705620126E-2</c:v>
                </c:pt>
                <c:pt idx="6">
                  <c:v>6.0786827904249101E-2</c:v>
                </c:pt>
                <c:pt idx="7">
                  <c:v>5.6734131172689169E-2</c:v>
                </c:pt>
                <c:pt idx="8">
                  <c:v>5.3073619563688806E-2</c:v>
                </c:pt>
                <c:pt idx="9">
                  <c:v>3.9172375096760921E-2</c:v>
                </c:pt>
                <c:pt idx="10">
                  <c:v>1.9354331162968245E-2</c:v>
                </c:pt>
                <c:pt idx="11">
                  <c:v>8.6578032569082242E-3</c:v>
                </c:pt>
                <c:pt idx="12">
                  <c:v>4.8858450784377205E-3</c:v>
                </c:pt>
                <c:pt idx="13">
                  <c:v>3.133043587748558E-3</c:v>
                </c:pt>
              </c:numCache>
            </c:numRef>
          </c:yVal>
          <c:smooth val="1"/>
          <c:extLst>
            <c:ext xmlns:c16="http://schemas.microsoft.com/office/drawing/2014/chart" uri="{C3380CC4-5D6E-409C-BE32-E72D297353CC}">
              <c16:uniqueId val="{00000004-8F94-4808-98A2-701B5103423C}"/>
            </c:ext>
          </c:extLst>
        </c:ser>
        <c:dLbls>
          <c:showLegendKey val="0"/>
          <c:showVal val="0"/>
          <c:showCatName val="0"/>
          <c:showSerName val="0"/>
          <c:showPercent val="0"/>
          <c:showBubbleSize val="0"/>
        </c:dLbls>
        <c:axId val="148211200"/>
        <c:axId val="148213120"/>
      </c:scatterChart>
      <c:valAx>
        <c:axId val="148211200"/>
        <c:scaling>
          <c:orientation val="minMax"/>
          <c:max val="100"/>
        </c:scaling>
        <c:delete val="0"/>
        <c:axPos val="b"/>
        <c:majorGridlines/>
        <c:title>
          <c:tx>
            <c:rich>
              <a:bodyPr/>
              <a:lstStyle/>
              <a:p>
                <a:pPr>
                  <a:defRPr/>
                </a:pPr>
                <a:r>
                  <a:rPr lang="en-US"/>
                  <a:t>Radial Distance</a:t>
                </a:r>
                <a:r>
                  <a:rPr lang="en-US" baseline="0"/>
                  <a:t> from Trashrack, ft</a:t>
                </a:r>
                <a:endParaRPr lang="en-US"/>
              </a:p>
            </c:rich>
          </c:tx>
          <c:overlay val="0"/>
        </c:title>
        <c:numFmt formatCode="General" sourceLinked="1"/>
        <c:majorTickMark val="out"/>
        <c:minorTickMark val="none"/>
        <c:tickLblPos val="nextTo"/>
        <c:crossAx val="148213120"/>
        <c:crosses val="autoZero"/>
        <c:crossBetween val="midCat"/>
      </c:valAx>
      <c:valAx>
        <c:axId val="148213120"/>
        <c:scaling>
          <c:orientation val="minMax"/>
        </c:scaling>
        <c:delete val="0"/>
        <c:axPos val="l"/>
        <c:majorGridlines/>
        <c:minorGridlines/>
        <c:title>
          <c:tx>
            <c:rich>
              <a:bodyPr rot="-5400000" vert="horz"/>
              <a:lstStyle/>
              <a:p>
                <a:pPr>
                  <a:defRPr/>
                </a:pPr>
                <a:r>
                  <a:rPr lang="en-US"/>
                  <a:t>Intake Flow Field</a:t>
                </a:r>
                <a:r>
                  <a:rPr lang="en-US" baseline="0"/>
                  <a:t> Velocity, fps</a:t>
                </a:r>
                <a:endParaRPr lang="en-US"/>
              </a:p>
            </c:rich>
          </c:tx>
          <c:overlay val="0"/>
        </c:title>
        <c:numFmt formatCode="0.00" sourceLinked="1"/>
        <c:majorTickMark val="out"/>
        <c:minorTickMark val="none"/>
        <c:tickLblPos val="nextTo"/>
        <c:crossAx val="148211200"/>
        <c:crosses val="autoZero"/>
        <c:crossBetween val="midCat"/>
      </c:valAx>
    </c:plotArea>
    <c:legend>
      <c:legendPos val="b"/>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Low-Level</a:t>
            </a:r>
            <a:r>
              <a:rPr lang="en-US" baseline="0"/>
              <a:t> Outlet Intake </a:t>
            </a:r>
          </a:p>
          <a:p>
            <a:pPr>
              <a:defRPr/>
            </a:pPr>
            <a:r>
              <a:rPr lang="en-US" baseline="0"/>
              <a:t>Velocity Dissipation with Distance</a:t>
            </a:r>
            <a:endParaRPr lang="en-US"/>
          </a:p>
        </c:rich>
      </c:tx>
      <c:overlay val="0"/>
    </c:title>
    <c:autoTitleDeleted val="0"/>
    <c:plotArea>
      <c:layout/>
      <c:scatterChart>
        <c:scatterStyle val="smoothMarker"/>
        <c:varyColors val="0"/>
        <c:ser>
          <c:idx val="0"/>
          <c:order val="0"/>
          <c:tx>
            <c:strRef>
              <c:f>'Low Level Out'!$C$110</c:f>
              <c:strCache>
                <c:ptCount val="1"/>
                <c:pt idx="0">
                  <c:v>Velocity at 4400 cfs - Maximum Rated Emergency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Out'!$C$111:$C$124</c:f>
              <c:numCache>
                <c:formatCode>0.00</c:formatCode>
                <c:ptCount val="14"/>
                <c:pt idx="0">
                  <c:v>4.2921342892969205</c:v>
                </c:pt>
                <c:pt idx="1">
                  <c:v>4.1423085145070271</c:v>
                </c:pt>
                <c:pt idx="2">
                  <c:v>4.0011605468912403</c:v>
                </c:pt>
                <c:pt idx="3">
                  <c:v>3.8679790120135524</c:v>
                </c:pt>
                <c:pt idx="4">
                  <c:v>3.742127729053244</c:v>
                </c:pt>
                <c:pt idx="5">
                  <c:v>3.3014307871944464</c:v>
                </c:pt>
                <c:pt idx="6">
                  <c:v>2.9411912153901589</c:v>
                </c:pt>
                <c:pt idx="7">
                  <c:v>2.6418291532266864</c:v>
                </c:pt>
                <c:pt idx="8">
                  <c:v>2.3895951631626189</c:v>
                </c:pt>
                <c:pt idx="9">
                  <c:v>1.5632878758325011</c:v>
                </c:pt>
                <c:pt idx="10">
                  <c:v>0.65899312590121362</c:v>
                </c:pt>
                <c:pt idx="11">
                  <c:v>0.27067653279396003</c:v>
                </c:pt>
                <c:pt idx="12">
                  <c:v>0.14784316131387645</c:v>
                </c:pt>
                <c:pt idx="13">
                  <c:v>9.3232264714447802E-2</c:v>
                </c:pt>
              </c:numCache>
            </c:numRef>
          </c:yVal>
          <c:smooth val="1"/>
          <c:extLst>
            <c:ext xmlns:c16="http://schemas.microsoft.com/office/drawing/2014/chart" uri="{C3380CC4-5D6E-409C-BE32-E72D297353CC}">
              <c16:uniqueId val="{00000000-3CDD-470D-8579-A5F8191E72AB}"/>
            </c:ext>
          </c:extLst>
        </c:ser>
        <c:ser>
          <c:idx val="1"/>
          <c:order val="1"/>
          <c:tx>
            <c:strRef>
              <c:f>'Low Level Out'!$D$110</c:f>
              <c:strCache>
                <c:ptCount val="1"/>
                <c:pt idx="0">
                  <c:v>Velocity at 1882 cfs - Maximum Observed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Out'!$D$111:$D$124</c:f>
              <c:numCache>
                <c:formatCode>0.00</c:formatCode>
                <c:ptCount val="14"/>
                <c:pt idx="0">
                  <c:v>1.8362496735687899</c:v>
                </c:pt>
                <c:pt idx="1">
                  <c:v>1.7721516021882697</c:v>
                </c:pt>
                <c:pt idx="2">
                  <c:v>1.7117660475923433</c:v>
                </c:pt>
                <c:pt idx="3">
                  <c:v>1.6547886714290723</c:v>
                </c:pt>
                <c:pt idx="4">
                  <c:v>1.6009473044824816</c:v>
                </c:pt>
                <c:pt idx="5">
                  <c:v>1.4124094906379994</c:v>
                </c:pt>
                <c:pt idx="6">
                  <c:v>1.2582927385639306</c:v>
                </c:pt>
                <c:pt idx="7">
                  <c:v>1.1302204435527228</c:v>
                </c:pt>
                <c:pt idx="8">
                  <c:v>1.0223103571714398</c:v>
                </c:pt>
                <c:pt idx="9">
                  <c:v>0.66880173317263525</c:v>
                </c:pt>
                <c:pt idx="10">
                  <c:v>0.28192871675466574</c:v>
                </c:pt>
                <c:pt idx="11">
                  <c:v>0.11580012680988545</c:v>
                </c:pt>
                <c:pt idx="12">
                  <c:v>6.3249874865041397E-2</c:v>
                </c:pt>
                <c:pt idx="13">
                  <c:v>3.9886383814898549E-2</c:v>
                </c:pt>
              </c:numCache>
            </c:numRef>
          </c:yVal>
          <c:smooth val="1"/>
          <c:extLst>
            <c:ext xmlns:c16="http://schemas.microsoft.com/office/drawing/2014/chart" uri="{C3380CC4-5D6E-409C-BE32-E72D297353CC}">
              <c16:uniqueId val="{00000001-3CDD-470D-8579-A5F8191E72AB}"/>
            </c:ext>
          </c:extLst>
        </c:ser>
        <c:ser>
          <c:idx val="5"/>
          <c:order val="2"/>
          <c:tx>
            <c:strRef>
              <c:f>'Low Level Out'!$E$110</c:f>
              <c:strCache>
                <c:ptCount val="1"/>
                <c:pt idx="0">
                  <c:v>Velocity at 1200 cfs - Maximum Rated Normal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Out'!$E$111:$E$124</c:f>
              <c:numCache>
                <c:formatCode>0.00</c:formatCode>
                <c:ptCount val="14"/>
                <c:pt idx="0">
                  <c:v>1.1705820788991601</c:v>
                </c:pt>
                <c:pt idx="1">
                  <c:v>1.129720503956462</c:v>
                </c:pt>
                <c:pt idx="2">
                  <c:v>1.0912256036976111</c:v>
                </c:pt>
                <c:pt idx="3">
                  <c:v>1.054903366912787</c:v>
                </c:pt>
                <c:pt idx="4">
                  <c:v>1.0205802897417937</c:v>
                </c:pt>
                <c:pt idx="5">
                  <c:v>0.9003902146893944</c:v>
                </c:pt>
                <c:pt idx="6">
                  <c:v>0.8021430587427707</c:v>
                </c:pt>
                <c:pt idx="7">
                  <c:v>0.72049885997091445</c:v>
                </c:pt>
                <c:pt idx="8">
                  <c:v>0.65170777177162331</c:v>
                </c:pt>
                <c:pt idx="9">
                  <c:v>0.42635123886340942</c:v>
                </c:pt>
                <c:pt idx="10">
                  <c:v>0.17972539797305828</c:v>
                </c:pt>
                <c:pt idx="11">
                  <c:v>7.3820872580170921E-2</c:v>
                </c:pt>
                <c:pt idx="12">
                  <c:v>4.0320862176511763E-2</c:v>
                </c:pt>
                <c:pt idx="13">
                  <c:v>2.5426981285758491E-2</c:v>
                </c:pt>
              </c:numCache>
            </c:numRef>
          </c:yVal>
          <c:smooth val="1"/>
          <c:extLst>
            <c:ext xmlns:c16="http://schemas.microsoft.com/office/drawing/2014/chart" uri="{C3380CC4-5D6E-409C-BE32-E72D297353CC}">
              <c16:uniqueId val="{00000002-3CDD-470D-8579-A5F8191E72AB}"/>
            </c:ext>
          </c:extLst>
        </c:ser>
        <c:ser>
          <c:idx val="2"/>
          <c:order val="3"/>
          <c:tx>
            <c:strRef>
              <c:f>'Low Level Out'!$F$110</c:f>
              <c:strCache>
                <c:ptCount val="1"/>
                <c:pt idx="0">
                  <c:v>Velocity at 60 cfs - 10th %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Out'!$F$111:$F$124</c:f>
              <c:numCache>
                <c:formatCode>0.00</c:formatCode>
                <c:ptCount val="14"/>
                <c:pt idx="0">
                  <c:v>5.8529103944958007E-2</c:v>
                </c:pt>
                <c:pt idx="1">
                  <c:v>5.64860251978231E-2</c:v>
                </c:pt>
                <c:pt idx="2">
                  <c:v>5.4561280184880552E-2</c:v>
                </c:pt>
                <c:pt idx="3">
                  <c:v>5.2745168345639352E-2</c:v>
                </c:pt>
                <c:pt idx="4">
                  <c:v>5.1029014487089686E-2</c:v>
                </c:pt>
                <c:pt idx="5">
                  <c:v>4.501951073446972E-2</c:v>
                </c:pt>
                <c:pt idx="6">
                  <c:v>4.0107152937138534E-2</c:v>
                </c:pt>
                <c:pt idx="7">
                  <c:v>3.6024942998545723E-2</c:v>
                </c:pt>
                <c:pt idx="8">
                  <c:v>3.258538858858117E-2</c:v>
                </c:pt>
                <c:pt idx="9">
                  <c:v>2.1317561943170471E-2</c:v>
                </c:pt>
                <c:pt idx="10">
                  <c:v>8.9862698986529141E-3</c:v>
                </c:pt>
                <c:pt idx="11">
                  <c:v>3.6910436290085455E-3</c:v>
                </c:pt>
                <c:pt idx="12">
                  <c:v>2.0160431088255882E-3</c:v>
                </c:pt>
                <c:pt idx="13">
                  <c:v>1.2713490642879246E-3</c:v>
                </c:pt>
              </c:numCache>
            </c:numRef>
          </c:yVal>
          <c:smooth val="1"/>
          <c:extLst>
            <c:ext xmlns:c16="http://schemas.microsoft.com/office/drawing/2014/chart" uri="{C3380CC4-5D6E-409C-BE32-E72D297353CC}">
              <c16:uniqueId val="{00000003-3CDD-470D-8579-A5F8191E72AB}"/>
            </c:ext>
          </c:extLst>
        </c:ser>
        <c:ser>
          <c:idx val="3"/>
          <c:order val="4"/>
          <c:tx>
            <c:strRef>
              <c:f>'Low Level Out'!$G$110</c:f>
              <c:strCache>
                <c:ptCount val="1"/>
                <c:pt idx="0">
                  <c:v>Velocity at 9 cfs - Median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Out'!$G$112:$G$124</c:f>
              <c:numCache>
                <c:formatCode>0.00</c:formatCode>
                <c:ptCount val="13"/>
                <c:pt idx="0">
                  <c:v>8.4729037796734651E-3</c:v>
                </c:pt>
                <c:pt idx="1">
                  <c:v>8.1841920277320821E-3</c:v>
                </c:pt>
                <c:pt idx="2">
                  <c:v>7.9117752518459029E-3</c:v>
                </c:pt>
                <c:pt idx="3">
                  <c:v>7.654352173063453E-3</c:v>
                </c:pt>
                <c:pt idx="4">
                  <c:v>6.7529266101704578E-3</c:v>
                </c:pt>
                <c:pt idx="5">
                  <c:v>6.01607294057078E-3</c:v>
                </c:pt>
                <c:pt idx="6">
                  <c:v>5.4037414497818586E-3</c:v>
                </c:pt>
                <c:pt idx="7">
                  <c:v>4.8878082882871749E-3</c:v>
                </c:pt>
                <c:pt idx="8">
                  <c:v>3.1976342914755707E-3</c:v>
                </c:pt>
                <c:pt idx="9">
                  <c:v>1.347940484797937E-3</c:v>
                </c:pt>
                <c:pt idx="10">
                  <c:v>5.5365654435128185E-4</c:v>
                </c:pt>
                <c:pt idx="11">
                  <c:v>3.0240646632383823E-4</c:v>
                </c:pt>
                <c:pt idx="12">
                  <c:v>1.9070235964318869E-4</c:v>
                </c:pt>
              </c:numCache>
            </c:numRef>
          </c:yVal>
          <c:smooth val="1"/>
          <c:extLst>
            <c:ext xmlns:c16="http://schemas.microsoft.com/office/drawing/2014/chart" uri="{C3380CC4-5D6E-409C-BE32-E72D297353CC}">
              <c16:uniqueId val="{00000004-3CDD-470D-8579-A5F8191E72AB}"/>
            </c:ext>
          </c:extLst>
        </c:ser>
        <c:ser>
          <c:idx val="4"/>
          <c:order val="5"/>
          <c:tx>
            <c:strRef>
              <c:f>'Low Level Out'!$H$110</c:f>
              <c:strCache>
                <c:ptCount val="1"/>
                <c:pt idx="0">
                  <c:v>Velocity at 2 cfs - 90th %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Out'!$H$111:$H$124</c:f>
              <c:numCache>
                <c:formatCode>0.00</c:formatCode>
                <c:ptCount val="14"/>
                <c:pt idx="0">
                  <c:v>2.1460671911632131E-3</c:v>
                </c:pt>
                <c:pt idx="1">
                  <c:v>2.0711543021445732E-3</c:v>
                </c:pt>
                <c:pt idx="2">
                  <c:v>2.0005803168070299E-3</c:v>
                </c:pt>
                <c:pt idx="3">
                  <c:v>1.9339895479248699E-3</c:v>
                </c:pt>
                <c:pt idx="4">
                  <c:v>1.8710639050808389E-3</c:v>
                </c:pt>
                <c:pt idx="5">
                  <c:v>1.6507154293755157E-3</c:v>
                </c:pt>
                <c:pt idx="6">
                  <c:v>1.4705956395693809E-3</c:v>
                </c:pt>
                <c:pt idx="7">
                  <c:v>1.3209146052433956E-3</c:v>
                </c:pt>
                <c:pt idx="8">
                  <c:v>1.1947976074778495E-3</c:v>
                </c:pt>
                <c:pt idx="9">
                  <c:v>7.8164395485792672E-4</c:v>
                </c:pt>
                <c:pt idx="10">
                  <c:v>3.2949657009225252E-4</c:v>
                </c:pt>
                <c:pt idx="11">
                  <c:v>1.3533826933035794E-4</c:v>
                </c:pt>
                <c:pt idx="12">
                  <c:v>7.3921582259145344E-5</c:v>
                </c:pt>
                <c:pt idx="13">
                  <c:v>4.6616133367601362E-5</c:v>
                </c:pt>
              </c:numCache>
            </c:numRef>
          </c:yVal>
          <c:smooth val="1"/>
          <c:extLst>
            <c:ext xmlns:c16="http://schemas.microsoft.com/office/drawing/2014/chart" uri="{C3380CC4-5D6E-409C-BE32-E72D297353CC}">
              <c16:uniqueId val="{00000005-3CDD-470D-8579-A5F8191E72AB}"/>
            </c:ext>
          </c:extLst>
        </c:ser>
        <c:dLbls>
          <c:showLegendKey val="0"/>
          <c:showVal val="0"/>
          <c:showCatName val="0"/>
          <c:showSerName val="0"/>
          <c:showPercent val="0"/>
          <c:showBubbleSize val="0"/>
        </c:dLbls>
        <c:axId val="214529536"/>
        <c:axId val="214531456"/>
      </c:scatterChart>
      <c:valAx>
        <c:axId val="214529536"/>
        <c:scaling>
          <c:orientation val="minMax"/>
          <c:max val="100"/>
        </c:scaling>
        <c:delete val="0"/>
        <c:axPos val="b"/>
        <c:majorGridlines/>
        <c:title>
          <c:tx>
            <c:rich>
              <a:bodyPr/>
              <a:lstStyle/>
              <a:p>
                <a:pPr>
                  <a:defRPr/>
                </a:pPr>
                <a:r>
                  <a:rPr lang="en-US"/>
                  <a:t>Radial Distance</a:t>
                </a:r>
                <a:r>
                  <a:rPr lang="en-US" baseline="0"/>
                  <a:t> from Trashrack, ft</a:t>
                </a:r>
                <a:endParaRPr lang="en-US"/>
              </a:p>
            </c:rich>
          </c:tx>
          <c:overlay val="0"/>
        </c:title>
        <c:numFmt formatCode="General" sourceLinked="1"/>
        <c:majorTickMark val="out"/>
        <c:minorTickMark val="none"/>
        <c:tickLblPos val="nextTo"/>
        <c:crossAx val="214531456"/>
        <c:crosses val="autoZero"/>
        <c:crossBetween val="midCat"/>
      </c:valAx>
      <c:valAx>
        <c:axId val="214531456"/>
        <c:scaling>
          <c:orientation val="minMax"/>
        </c:scaling>
        <c:delete val="0"/>
        <c:axPos val="l"/>
        <c:majorGridlines/>
        <c:minorGridlines/>
        <c:title>
          <c:tx>
            <c:rich>
              <a:bodyPr rot="-5400000" vert="horz"/>
              <a:lstStyle/>
              <a:p>
                <a:pPr>
                  <a:defRPr/>
                </a:pPr>
                <a:r>
                  <a:rPr lang="en-US"/>
                  <a:t>Intake Flow Field</a:t>
                </a:r>
                <a:r>
                  <a:rPr lang="en-US" baseline="0"/>
                  <a:t> Velocity, fps</a:t>
                </a:r>
                <a:endParaRPr lang="en-US"/>
              </a:p>
            </c:rich>
          </c:tx>
          <c:overlay val="0"/>
        </c:title>
        <c:numFmt formatCode="0.00" sourceLinked="1"/>
        <c:majorTickMark val="out"/>
        <c:minorTickMark val="none"/>
        <c:tickLblPos val="nextTo"/>
        <c:crossAx val="21452953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Low-Level</a:t>
            </a:r>
            <a:r>
              <a:rPr lang="en-US" baseline="0"/>
              <a:t> Outlet Intake </a:t>
            </a:r>
          </a:p>
          <a:p>
            <a:pPr>
              <a:defRPr/>
            </a:pPr>
            <a:r>
              <a:rPr lang="en-US" baseline="0"/>
              <a:t>Velocity Dissipation with Distance</a:t>
            </a:r>
            <a:endParaRPr lang="en-US"/>
          </a:p>
        </c:rich>
      </c:tx>
      <c:overlay val="0"/>
    </c:title>
    <c:autoTitleDeleted val="0"/>
    <c:plotArea>
      <c:layout/>
      <c:scatterChart>
        <c:scatterStyle val="smoothMarker"/>
        <c:varyColors val="0"/>
        <c:ser>
          <c:idx val="0"/>
          <c:order val="0"/>
          <c:tx>
            <c:strRef>
              <c:f>'Low Level Out'!$C$110</c:f>
              <c:strCache>
                <c:ptCount val="1"/>
                <c:pt idx="0">
                  <c:v>Velocity at 4400 cfs - Maximum Rated Emergency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Out'!$C$111:$C$124</c:f>
              <c:numCache>
                <c:formatCode>0.00</c:formatCode>
                <c:ptCount val="14"/>
                <c:pt idx="0">
                  <c:v>4.2921342892969205</c:v>
                </c:pt>
                <c:pt idx="1">
                  <c:v>4.1423085145070271</c:v>
                </c:pt>
                <c:pt idx="2">
                  <c:v>4.0011605468912403</c:v>
                </c:pt>
                <c:pt idx="3">
                  <c:v>3.8679790120135524</c:v>
                </c:pt>
                <c:pt idx="4">
                  <c:v>3.742127729053244</c:v>
                </c:pt>
                <c:pt idx="5">
                  <c:v>3.3014307871944464</c:v>
                </c:pt>
                <c:pt idx="6">
                  <c:v>2.9411912153901589</c:v>
                </c:pt>
                <c:pt idx="7">
                  <c:v>2.6418291532266864</c:v>
                </c:pt>
                <c:pt idx="8">
                  <c:v>2.3895951631626189</c:v>
                </c:pt>
                <c:pt idx="9">
                  <c:v>1.5632878758325011</c:v>
                </c:pt>
                <c:pt idx="10">
                  <c:v>0.65899312590121362</c:v>
                </c:pt>
                <c:pt idx="11">
                  <c:v>0.27067653279396003</c:v>
                </c:pt>
                <c:pt idx="12">
                  <c:v>0.14784316131387645</c:v>
                </c:pt>
                <c:pt idx="13">
                  <c:v>9.3232264714447802E-2</c:v>
                </c:pt>
              </c:numCache>
            </c:numRef>
          </c:yVal>
          <c:smooth val="1"/>
          <c:extLst>
            <c:ext xmlns:c16="http://schemas.microsoft.com/office/drawing/2014/chart" uri="{C3380CC4-5D6E-409C-BE32-E72D297353CC}">
              <c16:uniqueId val="{00000000-4318-4C4F-A26C-57968A1B8BC8}"/>
            </c:ext>
          </c:extLst>
        </c:ser>
        <c:ser>
          <c:idx val="1"/>
          <c:order val="1"/>
          <c:tx>
            <c:strRef>
              <c:f>'Low Level Out'!$D$110</c:f>
              <c:strCache>
                <c:ptCount val="1"/>
                <c:pt idx="0">
                  <c:v>Velocity at 1882 cfs - Maximum Observed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Out'!$D$111:$D$124</c:f>
              <c:numCache>
                <c:formatCode>0.00</c:formatCode>
                <c:ptCount val="14"/>
                <c:pt idx="0">
                  <c:v>1.8362496735687899</c:v>
                </c:pt>
                <c:pt idx="1">
                  <c:v>1.7721516021882697</c:v>
                </c:pt>
                <c:pt idx="2">
                  <c:v>1.7117660475923433</c:v>
                </c:pt>
                <c:pt idx="3">
                  <c:v>1.6547886714290723</c:v>
                </c:pt>
                <c:pt idx="4">
                  <c:v>1.6009473044824816</c:v>
                </c:pt>
                <c:pt idx="5">
                  <c:v>1.4124094906379994</c:v>
                </c:pt>
                <c:pt idx="6">
                  <c:v>1.2582927385639306</c:v>
                </c:pt>
                <c:pt idx="7">
                  <c:v>1.1302204435527228</c:v>
                </c:pt>
                <c:pt idx="8">
                  <c:v>1.0223103571714398</c:v>
                </c:pt>
                <c:pt idx="9">
                  <c:v>0.66880173317263525</c:v>
                </c:pt>
                <c:pt idx="10">
                  <c:v>0.28192871675466574</c:v>
                </c:pt>
                <c:pt idx="11">
                  <c:v>0.11580012680988545</c:v>
                </c:pt>
                <c:pt idx="12">
                  <c:v>6.3249874865041397E-2</c:v>
                </c:pt>
                <c:pt idx="13">
                  <c:v>3.9886383814898549E-2</c:v>
                </c:pt>
              </c:numCache>
            </c:numRef>
          </c:yVal>
          <c:smooth val="1"/>
          <c:extLst>
            <c:ext xmlns:c16="http://schemas.microsoft.com/office/drawing/2014/chart" uri="{C3380CC4-5D6E-409C-BE32-E72D297353CC}">
              <c16:uniqueId val="{00000001-4318-4C4F-A26C-57968A1B8BC8}"/>
            </c:ext>
          </c:extLst>
        </c:ser>
        <c:ser>
          <c:idx val="5"/>
          <c:order val="2"/>
          <c:tx>
            <c:strRef>
              <c:f>'Low Level Out'!$E$110</c:f>
              <c:strCache>
                <c:ptCount val="1"/>
                <c:pt idx="0">
                  <c:v>Velocity at 1200 cfs - Maximum Rated Normal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Out'!$E$111:$E$124</c:f>
              <c:numCache>
                <c:formatCode>0.00</c:formatCode>
                <c:ptCount val="14"/>
                <c:pt idx="0">
                  <c:v>1.1705820788991601</c:v>
                </c:pt>
                <c:pt idx="1">
                  <c:v>1.129720503956462</c:v>
                </c:pt>
                <c:pt idx="2">
                  <c:v>1.0912256036976111</c:v>
                </c:pt>
                <c:pt idx="3">
                  <c:v>1.054903366912787</c:v>
                </c:pt>
                <c:pt idx="4">
                  <c:v>1.0205802897417937</c:v>
                </c:pt>
                <c:pt idx="5">
                  <c:v>0.9003902146893944</c:v>
                </c:pt>
                <c:pt idx="6">
                  <c:v>0.8021430587427707</c:v>
                </c:pt>
                <c:pt idx="7">
                  <c:v>0.72049885997091445</c:v>
                </c:pt>
                <c:pt idx="8">
                  <c:v>0.65170777177162331</c:v>
                </c:pt>
                <c:pt idx="9">
                  <c:v>0.42635123886340942</c:v>
                </c:pt>
                <c:pt idx="10">
                  <c:v>0.17972539797305828</c:v>
                </c:pt>
                <c:pt idx="11">
                  <c:v>7.3820872580170921E-2</c:v>
                </c:pt>
                <c:pt idx="12">
                  <c:v>4.0320862176511763E-2</c:v>
                </c:pt>
                <c:pt idx="13">
                  <c:v>2.5426981285758491E-2</c:v>
                </c:pt>
              </c:numCache>
            </c:numRef>
          </c:yVal>
          <c:smooth val="1"/>
          <c:extLst>
            <c:ext xmlns:c16="http://schemas.microsoft.com/office/drawing/2014/chart" uri="{C3380CC4-5D6E-409C-BE32-E72D297353CC}">
              <c16:uniqueId val="{00000002-4318-4C4F-A26C-57968A1B8BC8}"/>
            </c:ext>
          </c:extLst>
        </c:ser>
        <c:ser>
          <c:idx val="2"/>
          <c:order val="3"/>
          <c:tx>
            <c:strRef>
              <c:f>'Low Level Out'!$F$110</c:f>
              <c:strCache>
                <c:ptCount val="1"/>
                <c:pt idx="0">
                  <c:v>Velocity at 60 cfs - 10th %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Out'!$F$111:$F$124</c:f>
              <c:numCache>
                <c:formatCode>0.00</c:formatCode>
                <c:ptCount val="14"/>
                <c:pt idx="0">
                  <c:v>5.8529103944958007E-2</c:v>
                </c:pt>
                <c:pt idx="1">
                  <c:v>5.64860251978231E-2</c:v>
                </c:pt>
                <c:pt idx="2">
                  <c:v>5.4561280184880552E-2</c:v>
                </c:pt>
                <c:pt idx="3">
                  <c:v>5.2745168345639352E-2</c:v>
                </c:pt>
                <c:pt idx="4">
                  <c:v>5.1029014487089686E-2</c:v>
                </c:pt>
                <c:pt idx="5">
                  <c:v>4.501951073446972E-2</c:v>
                </c:pt>
                <c:pt idx="6">
                  <c:v>4.0107152937138534E-2</c:v>
                </c:pt>
                <c:pt idx="7">
                  <c:v>3.6024942998545723E-2</c:v>
                </c:pt>
                <c:pt idx="8">
                  <c:v>3.258538858858117E-2</c:v>
                </c:pt>
                <c:pt idx="9">
                  <c:v>2.1317561943170471E-2</c:v>
                </c:pt>
                <c:pt idx="10">
                  <c:v>8.9862698986529141E-3</c:v>
                </c:pt>
                <c:pt idx="11">
                  <c:v>3.6910436290085455E-3</c:v>
                </c:pt>
                <c:pt idx="12">
                  <c:v>2.0160431088255882E-3</c:v>
                </c:pt>
                <c:pt idx="13">
                  <c:v>1.2713490642879246E-3</c:v>
                </c:pt>
              </c:numCache>
            </c:numRef>
          </c:yVal>
          <c:smooth val="1"/>
          <c:extLst>
            <c:ext xmlns:c16="http://schemas.microsoft.com/office/drawing/2014/chart" uri="{C3380CC4-5D6E-409C-BE32-E72D297353CC}">
              <c16:uniqueId val="{00000003-4318-4C4F-A26C-57968A1B8BC8}"/>
            </c:ext>
          </c:extLst>
        </c:ser>
        <c:ser>
          <c:idx val="3"/>
          <c:order val="4"/>
          <c:tx>
            <c:strRef>
              <c:f>'Low Level Out'!$G$110</c:f>
              <c:strCache>
                <c:ptCount val="1"/>
                <c:pt idx="0">
                  <c:v>Velocity at 9 cfs - Median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Out'!$G$112:$G$124</c:f>
              <c:numCache>
                <c:formatCode>0.00</c:formatCode>
                <c:ptCount val="13"/>
                <c:pt idx="0">
                  <c:v>8.4729037796734651E-3</c:v>
                </c:pt>
                <c:pt idx="1">
                  <c:v>8.1841920277320821E-3</c:v>
                </c:pt>
                <c:pt idx="2">
                  <c:v>7.9117752518459029E-3</c:v>
                </c:pt>
                <c:pt idx="3">
                  <c:v>7.654352173063453E-3</c:v>
                </c:pt>
                <c:pt idx="4">
                  <c:v>6.7529266101704578E-3</c:v>
                </c:pt>
                <c:pt idx="5">
                  <c:v>6.01607294057078E-3</c:v>
                </c:pt>
                <c:pt idx="6">
                  <c:v>5.4037414497818586E-3</c:v>
                </c:pt>
                <c:pt idx="7">
                  <c:v>4.8878082882871749E-3</c:v>
                </c:pt>
                <c:pt idx="8">
                  <c:v>3.1976342914755707E-3</c:v>
                </c:pt>
                <c:pt idx="9">
                  <c:v>1.347940484797937E-3</c:v>
                </c:pt>
                <c:pt idx="10">
                  <c:v>5.5365654435128185E-4</c:v>
                </c:pt>
                <c:pt idx="11">
                  <c:v>3.0240646632383823E-4</c:v>
                </c:pt>
                <c:pt idx="12">
                  <c:v>1.9070235964318869E-4</c:v>
                </c:pt>
              </c:numCache>
            </c:numRef>
          </c:yVal>
          <c:smooth val="1"/>
          <c:extLst>
            <c:ext xmlns:c16="http://schemas.microsoft.com/office/drawing/2014/chart" uri="{C3380CC4-5D6E-409C-BE32-E72D297353CC}">
              <c16:uniqueId val="{00000004-4318-4C4F-A26C-57968A1B8BC8}"/>
            </c:ext>
          </c:extLst>
        </c:ser>
        <c:ser>
          <c:idx val="4"/>
          <c:order val="5"/>
          <c:tx>
            <c:strRef>
              <c:f>'Low Level Out'!$H$110</c:f>
              <c:strCache>
                <c:ptCount val="1"/>
                <c:pt idx="0">
                  <c:v>Velocity at 2 cfs - 90th %  Discharge, fps</c:v>
                </c:pt>
              </c:strCache>
            </c:strRef>
          </c:tx>
          <c:marker>
            <c:symbol val="none"/>
          </c:marker>
          <c:xVal>
            <c:numRef>
              <c:f>'Low Level Out'!$B$111:$B$124</c:f>
              <c:numCache>
                <c:formatCode>General</c:formatCode>
                <c:ptCount val="14"/>
                <c:pt idx="0">
                  <c:v>0</c:v>
                </c:pt>
                <c:pt idx="1">
                  <c:v>0.25</c:v>
                </c:pt>
                <c:pt idx="2">
                  <c:v>0.5</c:v>
                </c:pt>
                <c:pt idx="3">
                  <c:v>0.75</c:v>
                </c:pt>
                <c:pt idx="4">
                  <c:v>1</c:v>
                </c:pt>
                <c:pt idx="5">
                  <c:v>2</c:v>
                </c:pt>
                <c:pt idx="6">
                  <c:v>3</c:v>
                </c:pt>
                <c:pt idx="7">
                  <c:v>4</c:v>
                </c:pt>
                <c:pt idx="8">
                  <c:v>5</c:v>
                </c:pt>
                <c:pt idx="9">
                  <c:v>10</c:v>
                </c:pt>
                <c:pt idx="10">
                  <c:v>25</c:v>
                </c:pt>
                <c:pt idx="11">
                  <c:v>50</c:v>
                </c:pt>
                <c:pt idx="12">
                  <c:v>75</c:v>
                </c:pt>
                <c:pt idx="13">
                  <c:v>100</c:v>
                </c:pt>
              </c:numCache>
            </c:numRef>
          </c:xVal>
          <c:yVal>
            <c:numRef>
              <c:f>'Low Level Out'!$H$111:$H$124</c:f>
              <c:numCache>
                <c:formatCode>0.00</c:formatCode>
                <c:ptCount val="14"/>
                <c:pt idx="0">
                  <c:v>2.1460671911632131E-3</c:v>
                </c:pt>
                <c:pt idx="1">
                  <c:v>2.0711543021445732E-3</c:v>
                </c:pt>
                <c:pt idx="2">
                  <c:v>2.0005803168070299E-3</c:v>
                </c:pt>
                <c:pt idx="3">
                  <c:v>1.9339895479248699E-3</c:v>
                </c:pt>
                <c:pt idx="4">
                  <c:v>1.8710639050808389E-3</c:v>
                </c:pt>
                <c:pt idx="5">
                  <c:v>1.6507154293755157E-3</c:v>
                </c:pt>
                <c:pt idx="6">
                  <c:v>1.4705956395693809E-3</c:v>
                </c:pt>
                <c:pt idx="7">
                  <c:v>1.3209146052433956E-3</c:v>
                </c:pt>
                <c:pt idx="8">
                  <c:v>1.1947976074778495E-3</c:v>
                </c:pt>
                <c:pt idx="9">
                  <c:v>7.8164395485792672E-4</c:v>
                </c:pt>
                <c:pt idx="10">
                  <c:v>3.2949657009225252E-4</c:v>
                </c:pt>
                <c:pt idx="11">
                  <c:v>1.3533826933035794E-4</c:v>
                </c:pt>
                <c:pt idx="12">
                  <c:v>7.3921582259145344E-5</c:v>
                </c:pt>
                <c:pt idx="13">
                  <c:v>4.6616133367601362E-5</c:v>
                </c:pt>
              </c:numCache>
            </c:numRef>
          </c:yVal>
          <c:smooth val="1"/>
          <c:extLst>
            <c:ext xmlns:c16="http://schemas.microsoft.com/office/drawing/2014/chart" uri="{C3380CC4-5D6E-409C-BE32-E72D297353CC}">
              <c16:uniqueId val="{00000005-4318-4C4F-A26C-57968A1B8BC8}"/>
            </c:ext>
          </c:extLst>
        </c:ser>
        <c:dLbls>
          <c:showLegendKey val="0"/>
          <c:showVal val="0"/>
          <c:showCatName val="0"/>
          <c:showSerName val="0"/>
          <c:showPercent val="0"/>
          <c:showBubbleSize val="0"/>
        </c:dLbls>
        <c:axId val="213473152"/>
        <c:axId val="213479424"/>
      </c:scatterChart>
      <c:valAx>
        <c:axId val="213473152"/>
        <c:scaling>
          <c:orientation val="minMax"/>
          <c:max val="100"/>
        </c:scaling>
        <c:delete val="0"/>
        <c:axPos val="b"/>
        <c:majorGridlines/>
        <c:title>
          <c:tx>
            <c:rich>
              <a:bodyPr/>
              <a:lstStyle/>
              <a:p>
                <a:pPr>
                  <a:defRPr/>
                </a:pPr>
                <a:r>
                  <a:rPr lang="en-US"/>
                  <a:t>Radial Distance</a:t>
                </a:r>
                <a:r>
                  <a:rPr lang="en-US" baseline="0"/>
                  <a:t> from Trashrack, ft</a:t>
                </a:r>
                <a:endParaRPr lang="en-US"/>
              </a:p>
            </c:rich>
          </c:tx>
          <c:overlay val="0"/>
        </c:title>
        <c:numFmt formatCode="General" sourceLinked="1"/>
        <c:majorTickMark val="out"/>
        <c:minorTickMark val="none"/>
        <c:tickLblPos val="nextTo"/>
        <c:crossAx val="213479424"/>
        <c:crosses val="autoZero"/>
        <c:crossBetween val="midCat"/>
      </c:valAx>
      <c:valAx>
        <c:axId val="213479424"/>
        <c:scaling>
          <c:orientation val="minMax"/>
        </c:scaling>
        <c:delete val="0"/>
        <c:axPos val="l"/>
        <c:majorGridlines/>
        <c:minorGridlines/>
        <c:title>
          <c:tx>
            <c:rich>
              <a:bodyPr rot="-5400000" vert="horz"/>
              <a:lstStyle/>
              <a:p>
                <a:pPr>
                  <a:defRPr/>
                </a:pPr>
                <a:r>
                  <a:rPr lang="en-US"/>
                  <a:t>Intake Flow Field</a:t>
                </a:r>
                <a:r>
                  <a:rPr lang="en-US" baseline="0"/>
                  <a:t> Velocity, fps</a:t>
                </a:r>
                <a:endParaRPr lang="en-US"/>
              </a:p>
            </c:rich>
          </c:tx>
          <c:overlay val="0"/>
        </c:title>
        <c:numFmt formatCode="0.00" sourceLinked="1"/>
        <c:majorTickMark val="out"/>
        <c:minorTickMark val="none"/>
        <c:tickLblPos val="nextTo"/>
        <c:crossAx val="213473152"/>
        <c:crosses val="autoZero"/>
        <c:crossBetween val="midCat"/>
      </c:valAx>
    </c:plotArea>
    <c:legend>
      <c:legendPos val="b"/>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3"/>
          <c:order val="0"/>
          <c:tx>
            <c:strRef>
              <c:f>'LLO vel. dissip. model compare'!$I$9</c:f>
              <c:strCache>
                <c:ptCount val="1"/>
                <c:pt idx="0">
                  <c:v>Spheroid Effective Area (ft^2)</c:v>
                </c:pt>
              </c:strCache>
            </c:strRef>
          </c:tx>
          <c:marker>
            <c:symbol val="none"/>
          </c:marker>
          <c:xVal>
            <c:numRef>
              <c:f>'LLO vel. dissip. model compare'!$B$10:$B$36</c:f>
              <c:numCache>
                <c:formatCode>General</c:formatCode>
                <c:ptCount val="27"/>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3</c:v>
                </c:pt>
                <c:pt idx="22">
                  <c:v>4</c:v>
                </c:pt>
                <c:pt idx="23">
                  <c:v>5</c:v>
                </c:pt>
                <c:pt idx="24">
                  <c:v>10</c:v>
                </c:pt>
                <c:pt idx="25">
                  <c:v>15</c:v>
                </c:pt>
                <c:pt idx="26">
                  <c:v>20</c:v>
                </c:pt>
              </c:numCache>
            </c:numRef>
          </c:xVal>
          <c:yVal>
            <c:numRef>
              <c:f>'LLO vel. dissip. model compare'!$I$10:$I$36</c:f>
              <c:numCache>
                <c:formatCode>General</c:formatCode>
                <c:ptCount val="27"/>
                <c:pt idx="0">
                  <c:v>4.8774253287464981</c:v>
                </c:pt>
                <c:pt idx="1">
                  <c:v>4.8019432299852323</c:v>
                </c:pt>
                <c:pt idx="2">
                  <c:v>4.728199888003715</c:v>
                </c:pt>
                <c:pt idx="3">
                  <c:v>4.6561423061578271</c:v>
                </c:pt>
                <c:pt idx="4">
                  <c:v>4.5857194916714503</c:v>
                </c:pt>
                <c:pt idx="5">
                  <c:v>4.5168823653968548</c:v>
                </c:pt>
                <c:pt idx="6">
                  <c:v>4.4495836762807857</c:v>
                </c:pt>
                <c:pt idx="7">
                  <c:v>4.3837779202578577</c:v>
                </c:pt>
                <c:pt idx="8">
                  <c:v>4.3194212633112956</c:v>
                </c:pt>
                <c:pt idx="9">
                  <c:v>4.2564714684580913</c:v>
                </c:pt>
                <c:pt idx="10">
                  <c:v>4.1948878264314517</c:v>
                </c:pt>
                <c:pt idx="11">
                  <c:v>4.1346310898481349</c:v>
                </c:pt>
                <c:pt idx="12">
                  <c:v>4.0756634106618455</c:v>
                </c:pt>
                <c:pt idx="13">
                  <c:v>4.0179482807165821</c:v>
                </c:pt>
                <c:pt idx="14">
                  <c:v>3.9614504752255724</c:v>
                </c:pt>
                <c:pt idx="15">
                  <c:v>3.9061359990123945</c:v>
                </c:pt>
                <c:pt idx="16">
                  <c:v>3.8519720353610949</c:v>
                </c:pt>
                <c:pt idx="17">
                  <c:v>3.7989268973315853</c:v>
                </c:pt>
                <c:pt idx="18">
                  <c:v>3.7469699814054502</c:v>
                </c:pt>
                <c:pt idx="19">
                  <c:v>3.6960717233355531</c:v>
                </c:pt>
                <c:pt idx="20">
                  <c:v>3.6462035560805028</c:v>
                </c:pt>
                <c:pt idx="21">
                  <c:v>3.1985301536811965</c:v>
                </c:pt>
                <c:pt idx="22">
                  <c:v>2.8285132830640016</c:v>
                </c:pt>
                <c:pt idx="23">
                  <c:v>2.5191778031523033</c:v>
                </c:pt>
                <c:pt idx="24">
                  <c:v>1.534411940534272</c:v>
                </c:pt>
                <c:pt idx="25">
                  <c:v>1.0316639500061631</c:v>
                </c:pt>
                <c:pt idx="26">
                  <c:v>0.74088773852978984</c:v>
                </c:pt>
              </c:numCache>
            </c:numRef>
          </c:yVal>
          <c:smooth val="1"/>
          <c:extLst>
            <c:ext xmlns:c16="http://schemas.microsoft.com/office/drawing/2014/chart" uri="{C3380CC4-5D6E-409C-BE32-E72D297353CC}">
              <c16:uniqueId val="{00000000-AF70-410F-9D91-138EB32EECA0}"/>
            </c:ext>
          </c:extLst>
        </c:ser>
        <c:ser>
          <c:idx val="4"/>
          <c:order val="1"/>
          <c:tx>
            <c:strRef>
              <c:f>'LLO vel. dissip. model compare'!$K$9</c:f>
              <c:strCache>
                <c:ptCount val="1"/>
                <c:pt idx="0">
                  <c:v>Cyllendar 2 Effective Area (ft^2)</c:v>
                </c:pt>
              </c:strCache>
            </c:strRef>
          </c:tx>
          <c:spPr>
            <a:ln>
              <a:solidFill>
                <a:schemeClr val="accent2"/>
              </a:solidFill>
            </a:ln>
          </c:spPr>
          <c:marker>
            <c:symbol val="none"/>
          </c:marker>
          <c:xVal>
            <c:numRef>
              <c:f>'LLO vel. dissip. model compare'!$B$10:$B$36</c:f>
              <c:numCache>
                <c:formatCode>General</c:formatCode>
                <c:ptCount val="27"/>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3</c:v>
                </c:pt>
                <c:pt idx="22">
                  <c:v>4</c:v>
                </c:pt>
                <c:pt idx="23">
                  <c:v>5</c:v>
                </c:pt>
                <c:pt idx="24">
                  <c:v>10</c:v>
                </c:pt>
                <c:pt idx="25">
                  <c:v>15</c:v>
                </c:pt>
                <c:pt idx="26">
                  <c:v>20</c:v>
                </c:pt>
              </c:numCache>
            </c:numRef>
          </c:xVal>
          <c:yVal>
            <c:numRef>
              <c:f>'LLO vel. dissip. model compare'!$K$10:$K$36</c:f>
              <c:numCache>
                <c:formatCode>General</c:formatCode>
                <c:ptCount val="27"/>
                <c:pt idx="0">
                  <c:v>4.8774253287465008</c:v>
                </c:pt>
                <c:pt idx="1">
                  <c:v>4.8080837025207392</c:v>
                </c:pt>
                <c:pt idx="2">
                  <c:v>4.7404036766669604</c:v>
                </c:pt>
                <c:pt idx="3">
                  <c:v>4.6743279881255066</c:v>
                </c:pt>
                <c:pt idx="4">
                  <c:v>4.6098019582286369</c:v>
                </c:pt>
                <c:pt idx="5">
                  <c:v>4.5467733487400457</c:v>
                </c:pt>
                <c:pt idx="6">
                  <c:v>4.4851922274081639</c:v>
                </c:pt>
                <c:pt idx="7">
                  <c:v>4.425010842307791</c:v>
                </c:pt>
                <c:pt idx="8">
                  <c:v>4.3661835043070969</c:v>
                </c:pt>
                <c:pt idx="9">
                  <c:v>4.308666477053638</c:v>
                </c:pt>
                <c:pt idx="10">
                  <c:v>4.2524178739241405</c:v>
                </c:pt>
                <c:pt idx="11">
                  <c:v>4.1973975614292183</c:v>
                </c:pt>
                <c:pt idx="12">
                  <c:v>4.1435670686062238</c:v>
                </c:pt>
                <c:pt idx="13">
                  <c:v>4.0908895019716098</c:v>
                </c:pt>
                <c:pt idx="14">
                  <c:v>4.0393294656389065</c:v>
                </c:pt>
                <c:pt idx="15">
                  <c:v>3.9888529862399813</c:v>
                </c:pt>
                <c:pt idx="16">
                  <c:v>3.939427442315989</c:v>
                </c:pt>
                <c:pt idx="17">
                  <c:v>3.8910214978706792</c:v>
                </c:pt>
                <c:pt idx="18">
                  <c:v>3.8436050398026058</c:v>
                </c:pt>
                <c:pt idx="19">
                  <c:v>3.7971491189546351</c:v>
                </c:pt>
                <c:pt idx="20">
                  <c:v>3.7516258945391434</c:v>
                </c:pt>
                <c:pt idx="21">
                  <c:v>3.3422627447615443</c:v>
                </c:pt>
                <c:pt idx="22">
                  <c:v>3.0020785832121435</c:v>
                </c:pt>
                <c:pt idx="23">
                  <c:v>2.7154490490484307</c:v>
                </c:pt>
                <c:pt idx="24">
                  <c:v>1.7764634952642058</c:v>
                </c:pt>
                <c:pt idx="25">
                  <c:v>1.2674511866227482</c:v>
                </c:pt>
                <c:pt idx="26">
                  <c:v>0.95559373866241382</c:v>
                </c:pt>
              </c:numCache>
            </c:numRef>
          </c:yVal>
          <c:smooth val="1"/>
          <c:extLst>
            <c:ext xmlns:c16="http://schemas.microsoft.com/office/drawing/2014/chart" uri="{C3380CC4-5D6E-409C-BE32-E72D297353CC}">
              <c16:uniqueId val="{00000001-AF70-410F-9D91-138EB32EECA0}"/>
            </c:ext>
          </c:extLst>
        </c:ser>
        <c:ser>
          <c:idx val="5"/>
          <c:order val="2"/>
          <c:tx>
            <c:strRef>
              <c:f>'LLO vel. dissip. model compare'!$J$9</c:f>
              <c:strCache>
                <c:ptCount val="1"/>
                <c:pt idx="0">
                  <c:v>Cyllendar 1 Effective Area (ft^2)</c:v>
                </c:pt>
              </c:strCache>
            </c:strRef>
          </c:tx>
          <c:spPr>
            <a:ln>
              <a:solidFill>
                <a:schemeClr val="accent1"/>
              </a:solidFill>
            </a:ln>
          </c:spPr>
          <c:marker>
            <c:symbol val="none"/>
          </c:marker>
          <c:xVal>
            <c:numRef>
              <c:f>'LLO vel. dissip. model compare'!$B$10:$B$36</c:f>
              <c:numCache>
                <c:formatCode>General</c:formatCode>
                <c:ptCount val="27"/>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3</c:v>
                </c:pt>
                <c:pt idx="22">
                  <c:v>4</c:v>
                </c:pt>
                <c:pt idx="23">
                  <c:v>5</c:v>
                </c:pt>
                <c:pt idx="24">
                  <c:v>10</c:v>
                </c:pt>
                <c:pt idx="25">
                  <c:v>15</c:v>
                </c:pt>
                <c:pt idx="26">
                  <c:v>20</c:v>
                </c:pt>
              </c:numCache>
            </c:numRef>
          </c:xVal>
          <c:yVal>
            <c:numRef>
              <c:f>'LLO vel. dissip. model compare'!$J$10:$J$36</c:f>
              <c:numCache>
                <c:formatCode>General</c:formatCode>
                <c:ptCount val="27"/>
                <c:pt idx="0">
                  <c:v>4.8774253287464973</c:v>
                </c:pt>
                <c:pt idx="1">
                  <c:v>4.8329921035356307</c:v>
                </c:pt>
                <c:pt idx="2">
                  <c:v>4.7893611409176415</c:v>
                </c:pt>
                <c:pt idx="3">
                  <c:v>4.7465109074530654</c:v>
                </c:pt>
                <c:pt idx="4">
                  <c:v>4.704420633504208</c:v>
                </c:pt>
                <c:pt idx="5">
                  <c:v>4.6630702796672931</c:v>
                </c:pt>
                <c:pt idx="6">
                  <c:v>4.6224405049594575</c:v>
                </c:pt>
                <c:pt idx="7">
                  <c:v>4.5825126366545499</c:v>
                </c:pt>
                <c:pt idx="8">
                  <c:v>4.543268641668841</c:v>
                </c:pt>
                <c:pt idx="9">
                  <c:v>4.504691099404547</c:v>
                </c:pt>
                <c:pt idx="10">
                  <c:v>4.4667631759652471</c:v>
                </c:pt>
                <c:pt idx="11">
                  <c:v>4.4294685996629983</c:v>
                </c:pt>
                <c:pt idx="12">
                  <c:v>4.3927916377422997</c:v>
                </c:pt>
                <c:pt idx="13">
                  <c:v>4.3567170742509322</c:v>
                </c:pt>
                <c:pt idx="14">
                  <c:v>4.3212301889923053</c:v>
                </c:pt>
                <c:pt idx="15">
                  <c:v>4.2863167374981241</c:v>
                </c:pt>
                <c:pt idx="16">
                  <c:v>4.2519629319641492</c:v>
                </c:pt>
                <c:pt idx="17">
                  <c:v>4.2181554230954301</c:v>
                </c:pt>
                <c:pt idx="18">
                  <c:v>4.1848812828108146</c:v>
                </c:pt>
                <c:pt idx="19">
                  <c:v>4.1521279877596324</c:v>
                </c:pt>
                <c:pt idx="20">
                  <c:v>4.1198834036064209</c:v>
                </c:pt>
                <c:pt idx="21">
                  <c:v>3.8229971923668731</c:v>
                </c:pt>
                <c:pt idx="22">
                  <c:v>3.5660231477605615</c:v>
                </c:pt>
                <c:pt idx="23">
                  <c:v>3.3414197527328078</c:v>
                </c:pt>
                <c:pt idx="24">
                  <c:v>2.5411555184692918</c:v>
                </c:pt>
                <c:pt idx="25">
                  <c:v>2.0501485074280748</c:v>
                </c:pt>
                <c:pt idx="26">
                  <c:v>1.7181619199593037</c:v>
                </c:pt>
              </c:numCache>
            </c:numRef>
          </c:yVal>
          <c:smooth val="1"/>
          <c:extLst>
            <c:ext xmlns:c16="http://schemas.microsoft.com/office/drawing/2014/chart" uri="{C3380CC4-5D6E-409C-BE32-E72D297353CC}">
              <c16:uniqueId val="{00000002-AF70-410F-9D91-138EB32EECA0}"/>
            </c:ext>
          </c:extLst>
        </c:ser>
        <c:dLbls>
          <c:showLegendKey val="0"/>
          <c:showVal val="0"/>
          <c:showCatName val="0"/>
          <c:showSerName val="0"/>
          <c:showPercent val="0"/>
          <c:showBubbleSize val="0"/>
        </c:dLbls>
        <c:axId val="213628800"/>
        <c:axId val="213630336"/>
      </c:scatterChart>
      <c:scatterChart>
        <c:scatterStyle val="smoothMarker"/>
        <c:varyColors val="0"/>
        <c:ser>
          <c:idx val="0"/>
          <c:order val="3"/>
          <c:tx>
            <c:strRef>
              <c:f>'LLO vel. dissip. model compare'!$C$9</c:f>
              <c:strCache>
                <c:ptCount val="1"/>
                <c:pt idx="0">
                  <c:v>Spheroid Effective Radius (ft)</c:v>
                </c:pt>
              </c:strCache>
            </c:strRef>
          </c:tx>
          <c:spPr>
            <a:ln w="12700">
              <a:solidFill>
                <a:schemeClr val="accent4"/>
              </a:solidFill>
            </a:ln>
          </c:spPr>
          <c:marker>
            <c:symbol val="none"/>
          </c:marker>
          <c:xVal>
            <c:numRef>
              <c:f>'LLO vel. dissip. model compare'!$B$10:$B$36</c:f>
              <c:numCache>
                <c:formatCode>General</c:formatCode>
                <c:ptCount val="27"/>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3</c:v>
                </c:pt>
                <c:pt idx="22">
                  <c:v>4</c:v>
                </c:pt>
                <c:pt idx="23">
                  <c:v>5</c:v>
                </c:pt>
                <c:pt idx="24">
                  <c:v>10</c:v>
                </c:pt>
                <c:pt idx="25">
                  <c:v>15</c:v>
                </c:pt>
                <c:pt idx="26">
                  <c:v>20</c:v>
                </c:pt>
              </c:numCache>
            </c:numRef>
          </c:xVal>
          <c:yVal>
            <c:numRef>
              <c:f>'LLO vel. dissip. model compare'!$C$10:$C$36</c:f>
              <c:numCache>
                <c:formatCode>General</c:formatCode>
                <c:ptCount val="27"/>
                <c:pt idx="0">
                  <c:v>12.773201207098129</c:v>
                </c:pt>
                <c:pt idx="1">
                  <c:v>12.873201207098129</c:v>
                </c:pt>
                <c:pt idx="2">
                  <c:v>12.973201207098128</c:v>
                </c:pt>
                <c:pt idx="3">
                  <c:v>13.07320120709813</c:v>
                </c:pt>
                <c:pt idx="4">
                  <c:v>13.173201207098129</c:v>
                </c:pt>
                <c:pt idx="5">
                  <c:v>13.273201207098129</c:v>
                </c:pt>
                <c:pt idx="6">
                  <c:v>13.373201207098129</c:v>
                </c:pt>
                <c:pt idx="7">
                  <c:v>13.473201207098128</c:v>
                </c:pt>
                <c:pt idx="8">
                  <c:v>13.57320120709813</c:v>
                </c:pt>
                <c:pt idx="9">
                  <c:v>13.673201207098129</c:v>
                </c:pt>
                <c:pt idx="10">
                  <c:v>13.773201207098129</c:v>
                </c:pt>
                <c:pt idx="11">
                  <c:v>13.873201207098129</c:v>
                </c:pt>
                <c:pt idx="12">
                  <c:v>13.973201207098128</c:v>
                </c:pt>
                <c:pt idx="13">
                  <c:v>14.07320120709813</c:v>
                </c:pt>
                <c:pt idx="14">
                  <c:v>14.173201207098129</c:v>
                </c:pt>
                <c:pt idx="15">
                  <c:v>14.273201207098129</c:v>
                </c:pt>
                <c:pt idx="16">
                  <c:v>14.373201207098129</c:v>
                </c:pt>
                <c:pt idx="17">
                  <c:v>14.47320120709813</c:v>
                </c:pt>
                <c:pt idx="18">
                  <c:v>14.57320120709813</c:v>
                </c:pt>
                <c:pt idx="19">
                  <c:v>14.673201207098129</c:v>
                </c:pt>
                <c:pt idx="20">
                  <c:v>14.773201207098129</c:v>
                </c:pt>
                <c:pt idx="21">
                  <c:v>15.773201207098129</c:v>
                </c:pt>
                <c:pt idx="22">
                  <c:v>16.773201207098129</c:v>
                </c:pt>
                <c:pt idx="23">
                  <c:v>17.773201207098129</c:v>
                </c:pt>
                <c:pt idx="24">
                  <c:v>22.773201207098129</c:v>
                </c:pt>
                <c:pt idx="25">
                  <c:v>27.773201207098129</c:v>
                </c:pt>
                <c:pt idx="26">
                  <c:v>32.773201207098126</c:v>
                </c:pt>
              </c:numCache>
            </c:numRef>
          </c:yVal>
          <c:smooth val="1"/>
          <c:extLst>
            <c:ext xmlns:c16="http://schemas.microsoft.com/office/drawing/2014/chart" uri="{C3380CC4-5D6E-409C-BE32-E72D297353CC}">
              <c16:uniqueId val="{00000003-AF70-410F-9D91-138EB32EECA0}"/>
            </c:ext>
          </c:extLst>
        </c:ser>
        <c:ser>
          <c:idx val="1"/>
          <c:order val="4"/>
          <c:tx>
            <c:strRef>
              <c:f>'LLO vel. dissip. model compare'!$D$9</c:f>
              <c:strCache>
                <c:ptCount val="1"/>
                <c:pt idx="0">
                  <c:v>Cyllendar 1 Effective Radius (ft)</c:v>
                </c:pt>
              </c:strCache>
            </c:strRef>
          </c:tx>
          <c:spPr>
            <a:ln w="12700">
              <a:solidFill>
                <a:schemeClr val="accent1"/>
              </a:solidFill>
            </a:ln>
          </c:spPr>
          <c:marker>
            <c:symbol val="none"/>
          </c:marker>
          <c:xVal>
            <c:numRef>
              <c:f>'LLO vel. dissip. model compare'!$B$10:$B$36</c:f>
              <c:numCache>
                <c:formatCode>General</c:formatCode>
                <c:ptCount val="27"/>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3</c:v>
                </c:pt>
                <c:pt idx="22">
                  <c:v>4</c:v>
                </c:pt>
                <c:pt idx="23">
                  <c:v>5</c:v>
                </c:pt>
                <c:pt idx="24">
                  <c:v>10</c:v>
                </c:pt>
                <c:pt idx="25">
                  <c:v>15</c:v>
                </c:pt>
                <c:pt idx="26">
                  <c:v>20</c:v>
                </c:pt>
              </c:numCache>
            </c:numRef>
          </c:xVal>
          <c:yVal>
            <c:numRef>
              <c:f>'LLO vel. dissip. model compare'!$D$10:$D$36</c:f>
              <c:numCache>
                <c:formatCode>General</c:formatCode>
                <c:ptCount val="27"/>
                <c:pt idx="0">
                  <c:v>10.87697793846754</c:v>
                </c:pt>
                <c:pt idx="1">
                  <c:v>10.97697793846754</c:v>
                </c:pt>
                <c:pt idx="2">
                  <c:v>11.07697793846754</c:v>
                </c:pt>
                <c:pt idx="3">
                  <c:v>11.176977938467541</c:v>
                </c:pt>
                <c:pt idx="4">
                  <c:v>11.276977938467541</c:v>
                </c:pt>
                <c:pt idx="5">
                  <c:v>11.37697793846754</c:v>
                </c:pt>
                <c:pt idx="6">
                  <c:v>11.47697793846754</c:v>
                </c:pt>
                <c:pt idx="7">
                  <c:v>11.57697793846754</c:v>
                </c:pt>
                <c:pt idx="8">
                  <c:v>11.676977938467541</c:v>
                </c:pt>
                <c:pt idx="9">
                  <c:v>11.776977938467541</c:v>
                </c:pt>
                <c:pt idx="10">
                  <c:v>11.87697793846754</c:v>
                </c:pt>
                <c:pt idx="11">
                  <c:v>11.97697793846754</c:v>
                </c:pt>
                <c:pt idx="12">
                  <c:v>12.07697793846754</c:v>
                </c:pt>
                <c:pt idx="13">
                  <c:v>12.176977938467541</c:v>
                </c:pt>
                <c:pt idx="14">
                  <c:v>12.276977938467541</c:v>
                </c:pt>
                <c:pt idx="15">
                  <c:v>12.37697793846754</c:v>
                </c:pt>
                <c:pt idx="16">
                  <c:v>12.47697793846754</c:v>
                </c:pt>
                <c:pt idx="17">
                  <c:v>12.576977938467541</c:v>
                </c:pt>
                <c:pt idx="18">
                  <c:v>12.676977938467541</c:v>
                </c:pt>
                <c:pt idx="19">
                  <c:v>12.776977938467541</c:v>
                </c:pt>
                <c:pt idx="20">
                  <c:v>12.87697793846754</c:v>
                </c:pt>
                <c:pt idx="21">
                  <c:v>13.87697793846754</c:v>
                </c:pt>
                <c:pt idx="22">
                  <c:v>14.87697793846754</c:v>
                </c:pt>
                <c:pt idx="23">
                  <c:v>15.87697793846754</c:v>
                </c:pt>
                <c:pt idx="24">
                  <c:v>20.87697793846754</c:v>
                </c:pt>
                <c:pt idx="25">
                  <c:v>25.87697793846754</c:v>
                </c:pt>
                <c:pt idx="26">
                  <c:v>30.87697793846754</c:v>
                </c:pt>
              </c:numCache>
            </c:numRef>
          </c:yVal>
          <c:smooth val="1"/>
          <c:extLst>
            <c:ext xmlns:c16="http://schemas.microsoft.com/office/drawing/2014/chart" uri="{C3380CC4-5D6E-409C-BE32-E72D297353CC}">
              <c16:uniqueId val="{00000004-AF70-410F-9D91-138EB32EECA0}"/>
            </c:ext>
          </c:extLst>
        </c:ser>
        <c:ser>
          <c:idx val="2"/>
          <c:order val="5"/>
          <c:tx>
            <c:strRef>
              <c:f>'LLO vel. dissip. model compare'!$E$9</c:f>
              <c:strCache>
                <c:ptCount val="1"/>
                <c:pt idx="0">
                  <c:v>Cyllendar 2 Effective Radius (ft)</c:v>
                </c:pt>
              </c:strCache>
            </c:strRef>
          </c:tx>
          <c:spPr>
            <a:ln w="12700">
              <a:solidFill>
                <a:schemeClr val="accent2"/>
              </a:solidFill>
            </a:ln>
          </c:spPr>
          <c:marker>
            <c:symbol val="none"/>
          </c:marker>
          <c:xVal>
            <c:numRef>
              <c:f>'LLO vel. dissip. model compare'!$B$10:$B$36</c:f>
              <c:numCache>
                <c:formatCode>General</c:formatCode>
                <c:ptCount val="27"/>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3</c:v>
                </c:pt>
                <c:pt idx="22">
                  <c:v>4</c:v>
                </c:pt>
                <c:pt idx="23">
                  <c:v>5</c:v>
                </c:pt>
                <c:pt idx="24">
                  <c:v>10</c:v>
                </c:pt>
                <c:pt idx="25">
                  <c:v>15</c:v>
                </c:pt>
                <c:pt idx="26">
                  <c:v>20</c:v>
                </c:pt>
              </c:numCache>
            </c:numRef>
          </c:xVal>
          <c:yVal>
            <c:numRef>
              <c:f>'LLO vel. dissip. model compare'!$E$10:$E$36</c:f>
              <c:numCache>
                <c:formatCode>General</c:formatCode>
                <c:ptCount val="27"/>
                <c:pt idx="0">
                  <c:v>8.4799773882775717</c:v>
                </c:pt>
                <c:pt idx="1">
                  <c:v>8.5799773882775714</c:v>
                </c:pt>
                <c:pt idx="2">
                  <c:v>8.679977388277571</c:v>
                </c:pt>
                <c:pt idx="3">
                  <c:v>8.7799773882775725</c:v>
                </c:pt>
                <c:pt idx="4">
                  <c:v>8.8799773882775721</c:v>
                </c:pt>
                <c:pt idx="5">
                  <c:v>8.9799773882775717</c:v>
                </c:pt>
                <c:pt idx="6">
                  <c:v>9.0799773882775714</c:v>
                </c:pt>
                <c:pt idx="7">
                  <c:v>9.179977388277571</c:v>
                </c:pt>
                <c:pt idx="8">
                  <c:v>9.2799773882775725</c:v>
                </c:pt>
                <c:pt idx="9">
                  <c:v>9.3799773882775721</c:v>
                </c:pt>
                <c:pt idx="10">
                  <c:v>9.4799773882775717</c:v>
                </c:pt>
                <c:pt idx="11">
                  <c:v>9.5799773882775714</c:v>
                </c:pt>
                <c:pt idx="12">
                  <c:v>9.679977388277571</c:v>
                </c:pt>
                <c:pt idx="13">
                  <c:v>9.7799773882775725</c:v>
                </c:pt>
                <c:pt idx="14">
                  <c:v>9.8799773882775721</c:v>
                </c:pt>
                <c:pt idx="15">
                  <c:v>9.9799773882775717</c:v>
                </c:pt>
                <c:pt idx="16">
                  <c:v>10.079977388277571</c:v>
                </c:pt>
                <c:pt idx="17">
                  <c:v>10.179977388277573</c:v>
                </c:pt>
                <c:pt idx="18">
                  <c:v>10.279977388277572</c:v>
                </c:pt>
                <c:pt idx="19">
                  <c:v>10.379977388277572</c:v>
                </c:pt>
                <c:pt idx="20">
                  <c:v>10.479977388277572</c:v>
                </c:pt>
                <c:pt idx="21">
                  <c:v>11.479977388277572</c:v>
                </c:pt>
                <c:pt idx="22">
                  <c:v>12.479977388277572</c:v>
                </c:pt>
                <c:pt idx="23">
                  <c:v>13.479977388277572</c:v>
                </c:pt>
                <c:pt idx="24">
                  <c:v>18.479977388277572</c:v>
                </c:pt>
                <c:pt idx="25">
                  <c:v>23.479977388277572</c:v>
                </c:pt>
                <c:pt idx="26">
                  <c:v>28.479977388277572</c:v>
                </c:pt>
              </c:numCache>
            </c:numRef>
          </c:yVal>
          <c:smooth val="1"/>
          <c:extLst>
            <c:ext xmlns:c16="http://schemas.microsoft.com/office/drawing/2014/chart" uri="{C3380CC4-5D6E-409C-BE32-E72D297353CC}">
              <c16:uniqueId val="{00000005-AF70-410F-9D91-138EB32EECA0}"/>
            </c:ext>
          </c:extLst>
        </c:ser>
        <c:dLbls>
          <c:showLegendKey val="0"/>
          <c:showVal val="0"/>
          <c:showCatName val="0"/>
          <c:showSerName val="0"/>
          <c:showPercent val="0"/>
          <c:showBubbleSize val="0"/>
        </c:dLbls>
        <c:axId val="213518976"/>
        <c:axId val="213517440"/>
      </c:scatterChart>
      <c:valAx>
        <c:axId val="213628800"/>
        <c:scaling>
          <c:orientation val="minMax"/>
        </c:scaling>
        <c:delete val="0"/>
        <c:axPos val="b"/>
        <c:numFmt formatCode="General" sourceLinked="1"/>
        <c:majorTickMark val="out"/>
        <c:minorTickMark val="none"/>
        <c:tickLblPos val="nextTo"/>
        <c:crossAx val="213630336"/>
        <c:crosses val="autoZero"/>
        <c:crossBetween val="midCat"/>
      </c:valAx>
      <c:valAx>
        <c:axId val="213630336"/>
        <c:scaling>
          <c:orientation val="minMax"/>
        </c:scaling>
        <c:delete val="0"/>
        <c:axPos val="l"/>
        <c:majorGridlines/>
        <c:numFmt formatCode="General" sourceLinked="1"/>
        <c:majorTickMark val="out"/>
        <c:minorTickMark val="none"/>
        <c:tickLblPos val="nextTo"/>
        <c:crossAx val="213628800"/>
        <c:crosses val="autoZero"/>
        <c:crossBetween val="midCat"/>
      </c:valAx>
      <c:valAx>
        <c:axId val="213517440"/>
        <c:scaling>
          <c:orientation val="minMax"/>
          <c:max val="35"/>
        </c:scaling>
        <c:delete val="0"/>
        <c:axPos val="r"/>
        <c:numFmt formatCode="General" sourceLinked="1"/>
        <c:majorTickMark val="out"/>
        <c:minorTickMark val="none"/>
        <c:tickLblPos val="nextTo"/>
        <c:crossAx val="213518976"/>
        <c:crosses val="max"/>
        <c:crossBetween val="midCat"/>
      </c:valAx>
      <c:valAx>
        <c:axId val="213518976"/>
        <c:scaling>
          <c:orientation val="minMax"/>
        </c:scaling>
        <c:delete val="1"/>
        <c:axPos val="b"/>
        <c:numFmt formatCode="General" sourceLinked="1"/>
        <c:majorTickMark val="out"/>
        <c:minorTickMark val="none"/>
        <c:tickLblPos val="nextTo"/>
        <c:crossAx val="2135174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3">
    <tabColor rgb="FF92D050"/>
  </sheetPr>
  <sheetViews>
    <sheetView tabSelected="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6">
    <tabColor rgb="FF92D050"/>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13201650" y="8372475"/>
    <xdr:ext cx="8664408" cy="6291513"/>
    <xdr:graphicFrame macro="">
      <xdr:nvGraphicFramePr>
        <xdr:cNvPr id="28" name="Chart 27">
          <a:extLst>
            <a:ext uri="{FF2B5EF4-FFF2-40B4-BE49-F238E27FC236}">
              <a16:creationId xmlns:a16="http://schemas.microsoft.com/office/drawing/2014/main" id="{00000000-0008-0000-0100-00001C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7545" cy="6284799"/>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5</xdr:col>
      <xdr:colOff>827808</xdr:colOff>
      <xdr:row>47</xdr:row>
      <xdr:rowOff>55055</xdr:rowOff>
    </xdr:from>
    <xdr:to>
      <xdr:col>5</xdr:col>
      <xdr:colOff>3212705</xdr:colOff>
      <xdr:row>62</xdr:row>
      <xdr:rowOff>69295</xdr:rowOff>
    </xdr:to>
    <xdr:pic>
      <xdr:nvPicPr>
        <xdr:cNvPr id="14" name="Picture 13" descr="https://upload.wikimedia.org/wikipedia/commons/thumb/c/cc/Octagon_in_square.svg/250px-Octagon_in_square.svg.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50867" y="9120614"/>
          <a:ext cx="2384897" cy="2871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2019442</xdr:colOff>
      <xdr:row>48</xdr:row>
      <xdr:rowOff>172402</xdr:rowOff>
    </xdr:from>
    <xdr:ext cx="1981199" cy="326756"/>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10883295" y="9428461"/>
              <a:ext cx="1981199" cy="326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1" i="1">
                        <a:latin typeface="Cambria Math"/>
                      </a:rPr>
                      <m:t>𝑺</m:t>
                    </m:r>
                    <m:r>
                      <a:rPr lang="en-US" sz="1100" b="1" i="1">
                        <a:latin typeface="Cambria Math"/>
                      </a:rPr>
                      <m:t>=</m:t>
                    </m:r>
                    <m:f>
                      <m:fPr>
                        <m:type m:val="skw"/>
                        <m:ctrlPr>
                          <a:rPr lang="en-US" sz="1100" b="1" i="1">
                            <a:latin typeface="Cambria Math" panose="02040503050406030204" pitchFamily="18" charset="0"/>
                          </a:rPr>
                        </m:ctrlPr>
                      </m:fPr>
                      <m:num>
                        <m:r>
                          <a:rPr lang="en-US" sz="1100" b="1" i="1">
                            <a:latin typeface="Cambria Math"/>
                          </a:rPr>
                          <m:t>𝒂</m:t>
                        </m:r>
                      </m:num>
                      <m:den>
                        <m:r>
                          <a:rPr lang="en-US" sz="1100" b="1" i="1">
                            <a:latin typeface="Cambria Math"/>
                            <a:ea typeface="Cambria Math"/>
                          </a:rPr>
                          <m:t>√</m:t>
                        </m:r>
                        <m:r>
                          <a:rPr lang="en-US" sz="1100" b="1" i="1">
                            <a:latin typeface="Cambria Math"/>
                            <a:ea typeface="Cambria Math"/>
                          </a:rPr>
                          <m:t>𝟐</m:t>
                        </m:r>
                      </m:den>
                    </m:f>
                    <m:r>
                      <a:rPr lang="en-US" sz="1100" b="1" i="1">
                        <a:latin typeface="Cambria Math"/>
                      </a:rPr>
                      <m:t>+</m:t>
                    </m:r>
                    <m:r>
                      <a:rPr lang="en-US" sz="1100" b="1" i="1">
                        <a:latin typeface="Cambria Math"/>
                      </a:rPr>
                      <m:t>𝒂</m:t>
                    </m:r>
                    <m:r>
                      <a:rPr lang="en-US" sz="1100" b="1" i="1">
                        <a:latin typeface="Cambria Math"/>
                      </a:rPr>
                      <m:t>+</m:t>
                    </m:r>
                    <m:f>
                      <m:fPr>
                        <m:type m:val="skw"/>
                        <m:ctrlPr>
                          <a:rPr lang="en-US" sz="1100" b="1" i="1">
                            <a:solidFill>
                              <a:schemeClr val="tx1"/>
                            </a:solidFill>
                            <a:effectLst/>
                            <a:latin typeface="Cambria Math" panose="02040503050406030204" pitchFamily="18" charset="0"/>
                            <a:ea typeface="+mn-ea"/>
                            <a:cs typeface="+mn-cs"/>
                          </a:rPr>
                        </m:ctrlPr>
                      </m:fPr>
                      <m:num>
                        <m:r>
                          <a:rPr lang="en-US" sz="1100" b="1" i="1">
                            <a:solidFill>
                              <a:schemeClr val="tx1"/>
                            </a:solidFill>
                            <a:effectLst/>
                            <a:latin typeface="Cambria Math" panose="02040503050406030204" pitchFamily="18" charset="0"/>
                            <a:ea typeface="+mn-ea"/>
                            <a:cs typeface="+mn-cs"/>
                          </a:rPr>
                          <m:t>𝒂</m:t>
                        </m:r>
                      </m:num>
                      <m:den>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𝟐</m:t>
                        </m:r>
                      </m:den>
                    </m:f>
                  </m:oMath>
                </m:oMathPara>
              </a14:m>
              <a:endParaRPr lang="en-US" sz="1100" b="1"/>
            </a:p>
          </xdr:txBody>
        </xdr:sp>
      </mc:Choice>
      <mc:Fallback xmlns="">
        <xdr:sp macro="" textlink="">
          <xdr:nvSpPr>
            <xdr:cNvPr id="15" name="TextBox 14"/>
            <xdr:cNvSpPr txBox="1"/>
          </xdr:nvSpPr>
          <xdr:spPr>
            <a:xfrm>
              <a:off x="10883295" y="9428461"/>
              <a:ext cx="1981199" cy="326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1" i="0">
                  <a:latin typeface="Cambria Math"/>
                </a:rPr>
                <a:t>𝑺=𝒂⁄(</a:t>
              </a:r>
              <a:r>
                <a:rPr lang="en-US" sz="1100" b="1" i="0">
                  <a:latin typeface="Cambria Math"/>
                  <a:ea typeface="Cambria Math"/>
                </a:rPr>
                <a:t>√𝟐)</a:t>
              </a:r>
              <a:r>
                <a:rPr lang="en-US" sz="1100" b="1" i="0">
                  <a:latin typeface="Cambria Math"/>
                </a:rPr>
                <a:t>+𝒂+</a:t>
              </a:r>
              <a:r>
                <a:rPr lang="en-US" sz="1100" b="1" i="0">
                  <a:solidFill>
                    <a:schemeClr val="tx1"/>
                  </a:solidFill>
                  <a:effectLst/>
                  <a:latin typeface="Cambria Math" panose="02040503050406030204" pitchFamily="18" charset="0"/>
                  <a:ea typeface="+mn-ea"/>
                  <a:cs typeface="+mn-cs"/>
                </a:rPr>
                <a:t>𝒂</a:t>
              </a:r>
              <a:r>
                <a:rPr lang="en-US" sz="1100" b="1" i="0">
                  <a:solidFill>
                    <a:schemeClr val="tx1"/>
                  </a:solidFill>
                  <a:effectLst/>
                  <a:latin typeface="Cambria Math"/>
                  <a:ea typeface="+mn-ea"/>
                  <a:cs typeface="+mn-cs"/>
                </a:rPr>
                <a:t>⁄(</a:t>
              </a:r>
              <a:r>
                <a:rPr lang="en-US" sz="1100" b="1" i="0">
                  <a:solidFill>
                    <a:schemeClr val="tx1"/>
                  </a:solidFill>
                  <a:effectLst/>
                  <a:latin typeface="Cambria Math" panose="02040503050406030204" pitchFamily="18" charset="0"/>
                  <a:ea typeface="+mn-ea"/>
                  <a:cs typeface="+mn-cs"/>
                </a:rPr>
                <a:t>√𝟐</a:t>
              </a:r>
              <a:r>
                <a:rPr lang="en-US" sz="1100" b="1" i="0">
                  <a:solidFill>
                    <a:schemeClr val="tx1"/>
                  </a:solidFill>
                  <a:effectLst/>
                  <a:latin typeface="Cambria Math"/>
                  <a:ea typeface="+mn-ea"/>
                  <a:cs typeface="+mn-cs"/>
                </a:rPr>
                <a:t>)</a:t>
              </a:r>
              <a:endParaRPr lang="en-US" sz="1100" b="1"/>
            </a:p>
          </xdr:txBody>
        </xdr:sp>
      </mc:Fallback>
    </mc:AlternateContent>
    <xdr:clientData/>
  </xdr:oneCellAnchor>
  <xdr:twoCellAnchor>
    <xdr:from>
      <xdr:col>6</xdr:col>
      <xdr:colOff>240195</xdr:colOff>
      <xdr:row>41</xdr:row>
      <xdr:rowOff>173935</xdr:rowOff>
    </xdr:from>
    <xdr:to>
      <xdr:col>6</xdr:col>
      <xdr:colOff>496956</xdr:colOff>
      <xdr:row>43</xdr:row>
      <xdr:rowOff>74544</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24168652" y="173935"/>
          <a:ext cx="256761" cy="26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b="1">
            <a:solidFill>
              <a:srgbClr val="FF0000"/>
            </a:solidFill>
          </a:endParaRPr>
        </a:p>
      </xdr:txBody>
    </xdr:sp>
    <xdr:clientData/>
  </xdr:twoCellAnchor>
  <xdr:twoCellAnchor>
    <xdr:from>
      <xdr:col>6</xdr:col>
      <xdr:colOff>985629</xdr:colOff>
      <xdr:row>44</xdr:row>
      <xdr:rowOff>41413</xdr:rowOff>
    </xdr:from>
    <xdr:to>
      <xdr:col>6</xdr:col>
      <xdr:colOff>1242390</xdr:colOff>
      <xdr:row>45</xdr:row>
      <xdr:rowOff>115957</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24914086" y="588065"/>
          <a:ext cx="256761" cy="26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b="1">
            <a:solidFill>
              <a:srgbClr val="FF0000"/>
            </a:solidFill>
          </a:endParaRPr>
        </a:p>
      </xdr:txBody>
    </xdr:sp>
    <xdr:clientData/>
  </xdr:twoCellAnchor>
  <xdr:absoluteAnchor>
    <xdr:pos x="0" y="24249529"/>
    <xdr:ext cx="15508941" cy="6096000"/>
    <xdr:graphicFrame macro="">
      <xdr:nvGraphicFramePr>
        <xdr:cNvPr id="33" name="Chart 32">
          <a:extLst>
            <a:ext uri="{FF2B5EF4-FFF2-40B4-BE49-F238E27FC236}">
              <a16:creationId xmlns:a16="http://schemas.microsoft.com/office/drawing/2014/main" id="{00000000-0008-0000-0400-000021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11</xdr:col>
      <xdr:colOff>133350</xdr:colOff>
      <xdr:row>0</xdr:row>
      <xdr:rowOff>23812</xdr:rowOff>
    </xdr:from>
    <xdr:to>
      <xdr:col>27</xdr:col>
      <xdr:colOff>114300</xdr:colOff>
      <xdr:row>17</xdr:row>
      <xdr:rowOff>38100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etwiler/AppData/Local/Microsoft/Windows/Temporary%20Internet%20Files/Content.Outlook/3LXSLB15/Pyramid%20Oper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Pyramid_Raw"/>
      <sheetName val="PyramidData"/>
      <sheetName val="Monthly_Raw"/>
      <sheetName val="MonthlyData"/>
      <sheetName val="Exceedance Charts"/>
      <sheetName val="General_Info"/>
      <sheetName val="Data4DSS"/>
      <sheetName val="Charts"/>
    </sheetNames>
    <sheetDataSet>
      <sheetData sheetId="0"/>
      <sheetData sheetId="1"/>
      <sheetData sheetId="2">
        <row r="10">
          <cell r="K10">
            <v>2349</v>
          </cell>
        </row>
        <row r="11">
          <cell r="K11">
            <v>2151</v>
          </cell>
        </row>
        <row r="12">
          <cell r="K12">
            <v>6516</v>
          </cell>
        </row>
        <row r="13">
          <cell r="K13">
            <v>7138</v>
          </cell>
        </row>
        <row r="14">
          <cell r="K14">
            <v>7164</v>
          </cell>
        </row>
        <row r="15">
          <cell r="K15">
            <v>5276</v>
          </cell>
        </row>
        <row r="16">
          <cell r="K16">
            <v>1200</v>
          </cell>
        </row>
        <row r="17">
          <cell r="K17">
            <v>1991</v>
          </cell>
        </row>
        <row r="18">
          <cell r="K18">
            <v>4654</v>
          </cell>
        </row>
        <row r="19">
          <cell r="K19">
            <v>4511</v>
          </cell>
        </row>
        <row r="20">
          <cell r="K20">
            <v>4717</v>
          </cell>
        </row>
        <row r="21">
          <cell r="K21">
            <v>4329</v>
          </cell>
        </row>
        <row r="22">
          <cell r="K22">
            <v>4424</v>
          </cell>
        </row>
        <row r="23">
          <cell r="K23">
            <v>2780</v>
          </cell>
        </row>
        <row r="24">
          <cell r="K24">
            <v>2256</v>
          </cell>
        </row>
        <row r="25">
          <cell r="K25">
            <v>6400</v>
          </cell>
        </row>
        <row r="26">
          <cell r="K26">
            <v>6890</v>
          </cell>
        </row>
        <row r="27">
          <cell r="K27">
            <v>3329</v>
          </cell>
        </row>
        <row r="28">
          <cell r="K28">
            <v>4853</v>
          </cell>
        </row>
        <row r="29">
          <cell r="K29">
            <v>5300</v>
          </cell>
        </row>
        <row r="30">
          <cell r="K30">
            <v>1095</v>
          </cell>
        </row>
        <row r="31">
          <cell r="K31">
            <v>554</v>
          </cell>
        </row>
        <row r="32">
          <cell r="K32">
            <v>3426</v>
          </cell>
        </row>
        <row r="33">
          <cell r="K33">
            <v>3317</v>
          </cell>
        </row>
        <row r="34">
          <cell r="K34">
            <v>6431</v>
          </cell>
        </row>
        <row r="35">
          <cell r="K35">
            <v>5277</v>
          </cell>
        </row>
        <row r="36">
          <cell r="K36">
            <v>5379</v>
          </cell>
        </row>
        <row r="37">
          <cell r="K37">
            <v>562</v>
          </cell>
        </row>
        <row r="38">
          <cell r="K38">
            <v>236</v>
          </cell>
        </row>
        <row r="39">
          <cell r="K39">
            <v>2189</v>
          </cell>
        </row>
        <row r="40">
          <cell r="K40">
            <v>3043</v>
          </cell>
        </row>
        <row r="41">
          <cell r="K41">
            <v>2108</v>
          </cell>
        </row>
        <row r="42">
          <cell r="K42">
            <v>1626</v>
          </cell>
        </row>
        <row r="43">
          <cell r="K43">
            <v>389</v>
          </cell>
        </row>
        <row r="44">
          <cell r="K44">
            <v>187</v>
          </cell>
        </row>
        <row r="45">
          <cell r="K45">
            <v>771</v>
          </cell>
        </row>
        <row r="46">
          <cell r="K46">
            <v>10726</v>
          </cell>
        </row>
        <row r="47">
          <cell r="K47">
            <v>1023</v>
          </cell>
        </row>
        <row r="48">
          <cell r="K48">
            <v>587</v>
          </cell>
        </row>
        <row r="49">
          <cell r="K49">
            <v>549</v>
          </cell>
        </row>
        <row r="50">
          <cell r="K50">
            <v>181</v>
          </cell>
        </row>
        <row r="51">
          <cell r="K51">
            <v>60</v>
          </cell>
        </row>
        <row r="52">
          <cell r="K52">
            <v>51</v>
          </cell>
        </row>
        <row r="53">
          <cell r="K53">
            <v>1984</v>
          </cell>
        </row>
        <row r="54">
          <cell r="K54">
            <v>2011</v>
          </cell>
        </row>
        <row r="55">
          <cell r="K55">
            <v>1475</v>
          </cell>
        </row>
        <row r="56">
          <cell r="K56">
            <v>2258</v>
          </cell>
        </row>
        <row r="57">
          <cell r="K57">
            <v>3702</v>
          </cell>
        </row>
        <row r="58">
          <cell r="K58">
            <v>53</v>
          </cell>
        </row>
        <row r="59">
          <cell r="K59">
            <v>60</v>
          </cell>
        </row>
        <row r="60">
          <cell r="K60">
            <v>397</v>
          </cell>
        </row>
        <row r="61">
          <cell r="K61">
            <v>597</v>
          </cell>
        </row>
        <row r="62">
          <cell r="K62">
            <v>1335</v>
          </cell>
        </row>
        <row r="63">
          <cell r="K63">
            <v>1663</v>
          </cell>
        </row>
        <row r="64">
          <cell r="K64">
            <v>2706</v>
          </cell>
        </row>
        <row r="65">
          <cell r="K65">
            <v>270</v>
          </cell>
        </row>
        <row r="66">
          <cell r="K66">
            <v>1376</v>
          </cell>
        </row>
        <row r="67">
          <cell r="K67">
            <v>1628</v>
          </cell>
        </row>
        <row r="68">
          <cell r="K68">
            <v>0</v>
          </cell>
        </row>
        <row r="69">
          <cell r="K69">
            <v>259</v>
          </cell>
        </row>
        <row r="70">
          <cell r="K70">
            <v>811</v>
          </cell>
        </row>
        <row r="71">
          <cell r="K71">
            <v>603</v>
          </cell>
        </row>
        <row r="72">
          <cell r="K72">
            <v>0</v>
          </cell>
        </row>
        <row r="73">
          <cell r="K73">
            <v>0</v>
          </cell>
        </row>
        <row r="74">
          <cell r="K74">
            <v>4798</v>
          </cell>
        </row>
        <row r="75">
          <cell r="K75">
            <v>753</v>
          </cell>
        </row>
        <row r="76">
          <cell r="K76">
            <v>973</v>
          </cell>
        </row>
        <row r="77">
          <cell r="K77">
            <v>248</v>
          </cell>
        </row>
        <row r="78">
          <cell r="K78">
            <v>906</v>
          </cell>
        </row>
        <row r="79">
          <cell r="K79">
            <v>92</v>
          </cell>
        </row>
        <row r="80">
          <cell r="K80">
            <v>304</v>
          </cell>
        </row>
        <row r="81">
          <cell r="K81">
            <v>3039</v>
          </cell>
        </row>
        <row r="82">
          <cell r="K82">
            <v>2764</v>
          </cell>
        </row>
        <row r="83">
          <cell r="K83">
            <v>2573</v>
          </cell>
        </row>
        <row r="84">
          <cell r="K84">
            <v>2967</v>
          </cell>
        </row>
        <row r="85">
          <cell r="K85">
            <v>2858</v>
          </cell>
        </row>
        <row r="86">
          <cell r="K86">
            <v>1612</v>
          </cell>
        </row>
        <row r="87">
          <cell r="K87">
            <v>289</v>
          </cell>
        </row>
        <row r="88">
          <cell r="K88">
            <v>4556</v>
          </cell>
        </row>
        <row r="89">
          <cell r="K89">
            <v>3955</v>
          </cell>
        </row>
        <row r="90">
          <cell r="K90">
            <v>4206</v>
          </cell>
        </row>
        <row r="91">
          <cell r="K91">
            <v>2945</v>
          </cell>
        </row>
        <row r="92">
          <cell r="K92">
            <v>3156</v>
          </cell>
        </row>
        <row r="93">
          <cell r="K93">
            <v>0</v>
          </cell>
        </row>
        <row r="94">
          <cell r="K94">
            <v>1638</v>
          </cell>
        </row>
        <row r="95">
          <cell r="K95">
            <v>4490</v>
          </cell>
        </row>
        <row r="96">
          <cell r="K96">
            <v>3020</v>
          </cell>
        </row>
        <row r="97">
          <cell r="K97">
            <v>5297</v>
          </cell>
        </row>
        <row r="98">
          <cell r="K98">
            <v>674</v>
          </cell>
        </row>
        <row r="99">
          <cell r="K99">
            <v>2135</v>
          </cell>
        </row>
        <row r="100">
          <cell r="K100">
            <v>54</v>
          </cell>
        </row>
        <row r="101">
          <cell r="K101">
            <v>0</v>
          </cell>
        </row>
        <row r="102">
          <cell r="K102">
            <v>6833</v>
          </cell>
        </row>
        <row r="103">
          <cell r="K103">
            <v>7955</v>
          </cell>
        </row>
        <row r="104">
          <cell r="K104">
            <v>4245</v>
          </cell>
        </row>
        <row r="105">
          <cell r="K105">
            <v>5329</v>
          </cell>
        </row>
        <row r="106">
          <cell r="K106">
            <v>4573</v>
          </cell>
        </row>
        <row r="107">
          <cell r="K107">
            <v>89</v>
          </cell>
        </row>
        <row r="108">
          <cell r="K108">
            <v>105</v>
          </cell>
        </row>
        <row r="109">
          <cell r="K109">
            <v>4435</v>
          </cell>
        </row>
        <row r="110">
          <cell r="K110">
            <v>3555</v>
          </cell>
        </row>
        <row r="111">
          <cell r="K111">
            <v>5205</v>
          </cell>
        </row>
        <row r="112">
          <cell r="K112">
            <v>3861</v>
          </cell>
        </row>
        <row r="113">
          <cell r="K113">
            <v>4341</v>
          </cell>
        </row>
        <row r="114">
          <cell r="K114">
            <v>187</v>
          </cell>
        </row>
        <row r="115">
          <cell r="K115">
            <v>557</v>
          </cell>
        </row>
        <row r="116">
          <cell r="K116">
            <v>5903</v>
          </cell>
        </row>
        <row r="117">
          <cell r="K117">
            <v>10721</v>
          </cell>
        </row>
        <row r="118">
          <cell r="K118">
            <v>5084</v>
          </cell>
        </row>
        <row r="119">
          <cell r="K119">
            <v>3773</v>
          </cell>
        </row>
        <row r="120">
          <cell r="K120">
            <v>3021</v>
          </cell>
        </row>
        <row r="121">
          <cell r="K121">
            <v>167</v>
          </cell>
        </row>
        <row r="122">
          <cell r="K122">
            <v>650</v>
          </cell>
        </row>
        <row r="123">
          <cell r="K123">
            <v>5137</v>
          </cell>
        </row>
        <row r="124">
          <cell r="K124">
            <v>7722</v>
          </cell>
        </row>
        <row r="125">
          <cell r="K125">
            <v>7932</v>
          </cell>
        </row>
        <row r="126">
          <cell r="K126">
            <v>6577</v>
          </cell>
        </row>
        <row r="127">
          <cell r="K127">
            <v>3792</v>
          </cell>
        </row>
        <row r="128">
          <cell r="K128">
            <v>2828</v>
          </cell>
        </row>
        <row r="129">
          <cell r="K129">
            <v>831</v>
          </cell>
        </row>
        <row r="130">
          <cell r="K130">
            <v>3074</v>
          </cell>
        </row>
        <row r="131">
          <cell r="K131">
            <v>3587</v>
          </cell>
        </row>
        <row r="132">
          <cell r="K132">
            <v>4333</v>
          </cell>
        </row>
        <row r="133">
          <cell r="K133">
            <v>3466</v>
          </cell>
        </row>
        <row r="134">
          <cell r="K134">
            <v>3185</v>
          </cell>
        </row>
        <row r="135">
          <cell r="K135">
            <v>24</v>
          </cell>
        </row>
        <row r="136">
          <cell r="K136">
            <v>425</v>
          </cell>
        </row>
        <row r="137">
          <cell r="K137">
            <v>1762</v>
          </cell>
        </row>
        <row r="138">
          <cell r="K138">
            <v>1774</v>
          </cell>
        </row>
        <row r="139">
          <cell r="K139">
            <v>294</v>
          </cell>
        </row>
        <row r="140">
          <cell r="K140">
            <v>1908</v>
          </cell>
        </row>
        <row r="141">
          <cell r="K141">
            <v>2033</v>
          </cell>
        </row>
        <row r="142">
          <cell r="K142">
            <v>1054</v>
          </cell>
        </row>
        <row r="143">
          <cell r="K143">
            <v>44</v>
          </cell>
        </row>
        <row r="144">
          <cell r="K144">
            <v>1175</v>
          </cell>
        </row>
        <row r="145">
          <cell r="K145">
            <v>1692</v>
          </cell>
        </row>
        <row r="146">
          <cell r="K146">
            <v>1252</v>
          </cell>
        </row>
        <row r="147">
          <cell r="K147">
            <v>2034</v>
          </cell>
        </row>
        <row r="148">
          <cell r="K148">
            <v>2577</v>
          </cell>
        </row>
        <row r="149">
          <cell r="K149">
            <v>14</v>
          </cell>
        </row>
        <row r="150">
          <cell r="K150">
            <v>0</v>
          </cell>
        </row>
        <row r="151">
          <cell r="K151">
            <v>1223</v>
          </cell>
        </row>
        <row r="152">
          <cell r="K152">
            <v>779</v>
          </cell>
        </row>
        <row r="153">
          <cell r="K153">
            <v>3388</v>
          </cell>
        </row>
        <row r="154">
          <cell r="K154">
            <v>2286</v>
          </cell>
        </row>
        <row r="155">
          <cell r="K155">
            <v>1658</v>
          </cell>
        </row>
        <row r="156">
          <cell r="K156">
            <v>410</v>
          </cell>
        </row>
        <row r="157">
          <cell r="K157">
            <v>0</v>
          </cell>
        </row>
        <row r="158">
          <cell r="K158">
            <v>0</v>
          </cell>
        </row>
        <row r="159">
          <cell r="K159">
            <v>744</v>
          </cell>
        </row>
        <row r="160">
          <cell r="K160">
            <v>670</v>
          </cell>
        </row>
        <row r="161">
          <cell r="K161">
            <v>1332</v>
          </cell>
        </row>
        <row r="162">
          <cell r="K162">
            <v>1444</v>
          </cell>
        </row>
        <row r="163">
          <cell r="K163">
            <v>18</v>
          </cell>
        </row>
        <row r="164">
          <cell r="K164">
            <v>0</v>
          </cell>
        </row>
        <row r="165">
          <cell r="K165">
            <v>1001</v>
          </cell>
        </row>
        <row r="166">
          <cell r="K166">
            <v>918</v>
          </cell>
        </row>
        <row r="167">
          <cell r="K167">
            <v>967</v>
          </cell>
        </row>
        <row r="168">
          <cell r="K168">
            <v>1707</v>
          </cell>
        </row>
        <row r="169">
          <cell r="K169">
            <v>1495</v>
          </cell>
        </row>
        <row r="170">
          <cell r="K170">
            <v>0</v>
          </cell>
        </row>
        <row r="171">
          <cell r="K171">
            <v>57</v>
          </cell>
        </row>
        <row r="172">
          <cell r="K172">
            <v>1744</v>
          </cell>
        </row>
        <row r="173">
          <cell r="K173">
            <v>2256</v>
          </cell>
        </row>
        <row r="174">
          <cell r="K174">
            <v>4113</v>
          </cell>
        </row>
        <row r="175">
          <cell r="K175">
            <v>1895</v>
          </cell>
        </row>
        <row r="176">
          <cell r="K176">
            <v>2275</v>
          </cell>
        </row>
        <row r="177">
          <cell r="K177">
            <v>4343</v>
          </cell>
        </row>
        <row r="178">
          <cell r="K178">
            <v>170</v>
          </cell>
        </row>
        <row r="179">
          <cell r="K179">
            <v>5168</v>
          </cell>
        </row>
        <row r="180">
          <cell r="K180">
            <v>3610</v>
          </cell>
        </row>
        <row r="181">
          <cell r="K181">
            <v>2746</v>
          </cell>
        </row>
        <row r="182">
          <cell r="K182">
            <v>3667</v>
          </cell>
        </row>
        <row r="183">
          <cell r="K183">
            <v>3008</v>
          </cell>
        </row>
        <row r="184">
          <cell r="K184">
            <v>2265</v>
          </cell>
        </row>
        <row r="185">
          <cell r="K185">
            <v>57</v>
          </cell>
        </row>
        <row r="186">
          <cell r="K186">
            <v>1708</v>
          </cell>
        </row>
        <row r="187">
          <cell r="K187">
            <v>2553</v>
          </cell>
        </row>
        <row r="188">
          <cell r="K188">
            <v>2053</v>
          </cell>
        </row>
        <row r="189">
          <cell r="K189">
            <v>1715</v>
          </cell>
        </row>
        <row r="190">
          <cell r="K190">
            <v>3239</v>
          </cell>
        </row>
        <row r="191">
          <cell r="K191">
            <v>118</v>
          </cell>
        </row>
        <row r="192">
          <cell r="K192">
            <v>25</v>
          </cell>
        </row>
        <row r="193">
          <cell r="K193">
            <v>3691</v>
          </cell>
        </row>
        <row r="194">
          <cell r="K194">
            <v>1705</v>
          </cell>
        </row>
        <row r="195">
          <cell r="K195">
            <v>6406</v>
          </cell>
        </row>
        <row r="196">
          <cell r="K196">
            <v>3261</v>
          </cell>
        </row>
        <row r="197">
          <cell r="K197">
            <v>4320</v>
          </cell>
        </row>
        <row r="198">
          <cell r="K198">
            <v>0</v>
          </cell>
        </row>
        <row r="199">
          <cell r="K199">
            <v>48</v>
          </cell>
        </row>
        <row r="200">
          <cell r="K200">
            <v>3914</v>
          </cell>
        </row>
        <row r="201">
          <cell r="K201">
            <v>2599</v>
          </cell>
        </row>
        <row r="202">
          <cell r="K202">
            <v>2408</v>
          </cell>
        </row>
        <row r="203">
          <cell r="K203">
            <v>1752</v>
          </cell>
        </row>
        <row r="204">
          <cell r="K204">
            <v>1860</v>
          </cell>
        </row>
        <row r="205">
          <cell r="K205">
            <v>1296</v>
          </cell>
        </row>
        <row r="206">
          <cell r="K206">
            <v>286</v>
          </cell>
        </row>
        <row r="207">
          <cell r="K207">
            <v>2310</v>
          </cell>
        </row>
        <row r="208">
          <cell r="K208">
            <v>1970</v>
          </cell>
        </row>
        <row r="209">
          <cell r="K209">
            <v>6667</v>
          </cell>
        </row>
        <row r="210">
          <cell r="K210">
            <v>6303</v>
          </cell>
        </row>
        <row r="211">
          <cell r="K211">
            <v>6315</v>
          </cell>
        </row>
        <row r="212">
          <cell r="K212">
            <v>914</v>
          </cell>
        </row>
        <row r="213">
          <cell r="K213">
            <v>440</v>
          </cell>
        </row>
        <row r="214">
          <cell r="K214">
            <v>3095</v>
          </cell>
        </row>
        <row r="215">
          <cell r="K215">
            <v>2563</v>
          </cell>
        </row>
        <row r="216">
          <cell r="K216">
            <v>4380</v>
          </cell>
        </row>
        <row r="217">
          <cell r="K217">
            <v>4404</v>
          </cell>
        </row>
        <row r="218">
          <cell r="K218">
            <v>3186</v>
          </cell>
        </row>
        <row r="219">
          <cell r="K219">
            <v>237</v>
          </cell>
        </row>
        <row r="220">
          <cell r="K220">
            <v>1928</v>
          </cell>
        </row>
        <row r="221">
          <cell r="K221">
            <v>2516</v>
          </cell>
        </row>
        <row r="222">
          <cell r="K222">
            <v>1297</v>
          </cell>
        </row>
        <row r="223">
          <cell r="K223">
            <v>1052</v>
          </cell>
        </row>
        <row r="224">
          <cell r="K224">
            <v>965</v>
          </cell>
        </row>
        <row r="225">
          <cell r="K225">
            <v>1452</v>
          </cell>
        </row>
        <row r="226">
          <cell r="K226">
            <v>29</v>
          </cell>
        </row>
        <row r="227">
          <cell r="K227">
            <v>301</v>
          </cell>
        </row>
        <row r="228">
          <cell r="K228">
            <v>1129</v>
          </cell>
        </row>
        <row r="229">
          <cell r="K229">
            <v>751</v>
          </cell>
        </row>
        <row r="230">
          <cell r="K230">
            <v>1403</v>
          </cell>
        </row>
        <row r="231">
          <cell r="K231">
            <v>1294</v>
          </cell>
        </row>
        <row r="232">
          <cell r="K232">
            <v>1663</v>
          </cell>
        </row>
        <row r="233">
          <cell r="K233">
            <v>0</v>
          </cell>
        </row>
        <row r="234">
          <cell r="K234">
            <v>18</v>
          </cell>
        </row>
        <row r="235">
          <cell r="K235">
            <v>1657</v>
          </cell>
        </row>
        <row r="236">
          <cell r="K236">
            <v>101</v>
          </cell>
        </row>
        <row r="237">
          <cell r="K237">
            <v>0</v>
          </cell>
        </row>
        <row r="238">
          <cell r="K238">
            <v>331</v>
          </cell>
        </row>
        <row r="239">
          <cell r="K239">
            <v>109</v>
          </cell>
        </row>
        <row r="240">
          <cell r="K240">
            <v>360</v>
          </cell>
        </row>
        <row r="241">
          <cell r="K241">
            <v>488</v>
          </cell>
        </row>
        <row r="242">
          <cell r="K242">
            <v>6067</v>
          </cell>
        </row>
        <row r="243">
          <cell r="K243">
            <v>2971</v>
          </cell>
        </row>
        <row r="244">
          <cell r="K244">
            <v>2235</v>
          </cell>
        </row>
        <row r="245">
          <cell r="K245">
            <v>2332</v>
          </cell>
        </row>
        <row r="246">
          <cell r="K246">
            <v>1197</v>
          </cell>
        </row>
        <row r="247">
          <cell r="K247">
            <v>559</v>
          </cell>
        </row>
        <row r="248">
          <cell r="K248">
            <v>0</v>
          </cell>
        </row>
        <row r="249">
          <cell r="K249">
            <v>4198</v>
          </cell>
        </row>
        <row r="250">
          <cell r="K250">
            <v>4757</v>
          </cell>
        </row>
        <row r="251">
          <cell r="K251">
            <v>4397</v>
          </cell>
        </row>
        <row r="252">
          <cell r="K252">
            <v>4596</v>
          </cell>
        </row>
        <row r="253">
          <cell r="K253">
            <v>2899</v>
          </cell>
        </row>
        <row r="254">
          <cell r="K254">
            <v>854</v>
          </cell>
        </row>
        <row r="255">
          <cell r="K255">
            <v>233</v>
          </cell>
        </row>
        <row r="256">
          <cell r="K256">
            <v>215</v>
          </cell>
        </row>
        <row r="257">
          <cell r="K257">
            <v>5662</v>
          </cell>
        </row>
        <row r="258">
          <cell r="K258">
            <v>3400</v>
          </cell>
        </row>
        <row r="259">
          <cell r="K259">
            <v>3077</v>
          </cell>
        </row>
        <row r="260">
          <cell r="K260">
            <v>3183</v>
          </cell>
        </row>
        <row r="261">
          <cell r="K261">
            <v>0</v>
          </cell>
        </row>
        <row r="262">
          <cell r="K262">
            <v>24</v>
          </cell>
        </row>
        <row r="263">
          <cell r="K263">
            <v>2935</v>
          </cell>
        </row>
        <row r="264">
          <cell r="K264">
            <v>2787</v>
          </cell>
        </row>
        <row r="265">
          <cell r="K265">
            <v>11389</v>
          </cell>
        </row>
        <row r="266">
          <cell r="K266">
            <v>4876</v>
          </cell>
        </row>
        <row r="267">
          <cell r="K267">
            <v>5781</v>
          </cell>
        </row>
        <row r="268">
          <cell r="K268">
            <v>118</v>
          </cell>
        </row>
        <row r="269">
          <cell r="K269">
            <v>0</v>
          </cell>
        </row>
        <row r="270">
          <cell r="K270">
            <v>5629</v>
          </cell>
        </row>
        <row r="271">
          <cell r="K271">
            <v>185</v>
          </cell>
        </row>
        <row r="272">
          <cell r="K272">
            <v>3497</v>
          </cell>
        </row>
        <row r="273">
          <cell r="K273">
            <v>6471</v>
          </cell>
        </row>
        <row r="274">
          <cell r="K274">
            <v>7309</v>
          </cell>
        </row>
        <row r="275">
          <cell r="K275">
            <v>301</v>
          </cell>
        </row>
        <row r="276">
          <cell r="K276">
            <v>233</v>
          </cell>
        </row>
        <row r="277">
          <cell r="K277">
            <v>4292</v>
          </cell>
        </row>
        <row r="278">
          <cell r="K278">
            <v>7797</v>
          </cell>
        </row>
        <row r="279">
          <cell r="K279">
            <v>4647</v>
          </cell>
        </row>
        <row r="280">
          <cell r="K280">
            <v>1804</v>
          </cell>
        </row>
        <row r="281">
          <cell r="K281">
            <v>5261</v>
          </cell>
        </row>
        <row r="282">
          <cell r="K282">
            <v>208</v>
          </cell>
        </row>
        <row r="283">
          <cell r="K283">
            <v>39</v>
          </cell>
        </row>
        <row r="284">
          <cell r="K284">
            <v>3608</v>
          </cell>
        </row>
        <row r="285">
          <cell r="K285">
            <v>3506</v>
          </cell>
        </row>
        <row r="286">
          <cell r="K286">
            <v>2861</v>
          </cell>
        </row>
        <row r="287">
          <cell r="K287">
            <v>4602</v>
          </cell>
        </row>
        <row r="288">
          <cell r="K288">
            <v>2389</v>
          </cell>
        </row>
        <row r="289">
          <cell r="K289">
            <v>37</v>
          </cell>
        </row>
        <row r="290">
          <cell r="K290">
            <v>0</v>
          </cell>
        </row>
        <row r="291">
          <cell r="K291">
            <v>3785</v>
          </cell>
        </row>
        <row r="292">
          <cell r="K292">
            <v>3293</v>
          </cell>
        </row>
        <row r="293">
          <cell r="K293">
            <v>3662</v>
          </cell>
        </row>
        <row r="294">
          <cell r="K294">
            <v>2850</v>
          </cell>
        </row>
        <row r="295">
          <cell r="K295">
            <v>2577</v>
          </cell>
        </row>
        <row r="296">
          <cell r="K296">
            <v>116</v>
          </cell>
        </row>
        <row r="297">
          <cell r="K297">
            <v>0</v>
          </cell>
        </row>
        <row r="298">
          <cell r="K298">
            <v>3891</v>
          </cell>
        </row>
        <row r="299">
          <cell r="K299">
            <v>4031</v>
          </cell>
        </row>
        <row r="300">
          <cell r="K300">
            <v>3506</v>
          </cell>
        </row>
        <row r="301">
          <cell r="K301">
            <v>2785</v>
          </cell>
        </row>
        <row r="302">
          <cell r="K302">
            <v>1771</v>
          </cell>
        </row>
        <row r="303">
          <cell r="K303">
            <v>350</v>
          </cell>
        </row>
        <row r="304">
          <cell r="K304">
            <v>804</v>
          </cell>
        </row>
        <row r="305">
          <cell r="K305">
            <v>3094</v>
          </cell>
        </row>
        <row r="306">
          <cell r="K306">
            <v>5427</v>
          </cell>
        </row>
        <row r="307">
          <cell r="K307">
            <v>2545</v>
          </cell>
        </row>
        <row r="308">
          <cell r="K308">
            <v>2916</v>
          </cell>
        </row>
        <row r="309">
          <cell r="K309">
            <v>3208</v>
          </cell>
        </row>
        <row r="310">
          <cell r="K310">
            <v>159</v>
          </cell>
        </row>
        <row r="311">
          <cell r="K311">
            <v>28</v>
          </cell>
        </row>
        <row r="312">
          <cell r="K312">
            <v>1137</v>
          </cell>
        </row>
        <row r="313">
          <cell r="K313">
            <v>987</v>
          </cell>
        </row>
        <row r="314">
          <cell r="K314">
            <v>3969</v>
          </cell>
        </row>
        <row r="315">
          <cell r="K315">
            <v>3539</v>
          </cell>
        </row>
        <row r="316">
          <cell r="K316">
            <v>4426</v>
          </cell>
        </row>
        <row r="317">
          <cell r="K317">
            <v>462</v>
          </cell>
        </row>
        <row r="318">
          <cell r="K318">
            <v>587</v>
          </cell>
        </row>
        <row r="319">
          <cell r="K319">
            <v>6478</v>
          </cell>
        </row>
        <row r="320">
          <cell r="K320">
            <v>4927</v>
          </cell>
        </row>
        <row r="321">
          <cell r="K321">
            <v>4638</v>
          </cell>
        </row>
        <row r="322">
          <cell r="K322">
            <v>3561</v>
          </cell>
        </row>
        <row r="323">
          <cell r="K323">
            <v>1044</v>
          </cell>
        </row>
        <row r="324">
          <cell r="K324">
            <v>35</v>
          </cell>
        </row>
        <row r="325">
          <cell r="K325">
            <v>0</v>
          </cell>
        </row>
        <row r="326">
          <cell r="K326">
            <v>2947</v>
          </cell>
        </row>
        <row r="327">
          <cell r="K327">
            <v>4383</v>
          </cell>
        </row>
        <row r="328">
          <cell r="K328">
            <v>5215</v>
          </cell>
        </row>
        <row r="329">
          <cell r="K329">
            <v>3837</v>
          </cell>
        </row>
        <row r="330">
          <cell r="K330">
            <v>5138</v>
          </cell>
        </row>
        <row r="331">
          <cell r="K331">
            <v>1472</v>
          </cell>
        </row>
        <row r="332">
          <cell r="K332">
            <v>13</v>
          </cell>
        </row>
        <row r="333">
          <cell r="K333">
            <v>6586</v>
          </cell>
        </row>
        <row r="334">
          <cell r="K334">
            <v>6853</v>
          </cell>
        </row>
        <row r="335">
          <cell r="K335">
            <v>5050</v>
          </cell>
        </row>
        <row r="336">
          <cell r="K336">
            <v>0</v>
          </cell>
        </row>
        <row r="337">
          <cell r="K337">
            <v>3399</v>
          </cell>
        </row>
        <row r="338">
          <cell r="K338">
            <v>67</v>
          </cell>
        </row>
        <row r="339">
          <cell r="K339">
            <v>421</v>
          </cell>
        </row>
        <row r="340">
          <cell r="K340">
            <v>4802</v>
          </cell>
        </row>
        <row r="341">
          <cell r="K341">
            <v>4657</v>
          </cell>
        </row>
        <row r="342">
          <cell r="K342">
            <v>4828</v>
          </cell>
        </row>
        <row r="343">
          <cell r="K343">
            <v>6472</v>
          </cell>
        </row>
        <row r="344">
          <cell r="K344">
            <v>3114</v>
          </cell>
        </row>
        <row r="345">
          <cell r="K345">
            <v>521</v>
          </cell>
        </row>
        <row r="346">
          <cell r="K346">
            <v>383</v>
          </cell>
        </row>
        <row r="347">
          <cell r="K347">
            <v>4291</v>
          </cell>
        </row>
        <row r="348">
          <cell r="K348">
            <v>5694</v>
          </cell>
        </row>
        <row r="349">
          <cell r="K349">
            <v>5541</v>
          </cell>
        </row>
        <row r="350">
          <cell r="K350">
            <v>5457</v>
          </cell>
        </row>
        <row r="351">
          <cell r="K351">
            <v>5094</v>
          </cell>
        </row>
        <row r="352">
          <cell r="K352">
            <v>129</v>
          </cell>
        </row>
        <row r="353">
          <cell r="K353">
            <v>710</v>
          </cell>
        </row>
        <row r="354">
          <cell r="K354">
            <v>6390</v>
          </cell>
        </row>
        <row r="355">
          <cell r="K355">
            <v>7052</v>
          </cell>
        </row>
        <row r="356">
          <cell r="K356">
            <v>4722</v>
          </cell>
        </row>
        <row r="357">
          <cell r="K357">
            <v>4576</v>
          </cell>
        </row>
        <row r="358">
          <cell r="K358">
            <v>4542</v>
          </cell>
        </row>
        <row r="359">
          <cell r="K359">
            <v>71</v>
          </cell>
        </row>
        <row r="360">
          <cell r="K360">
            <v>1122</v>
          </cell>
        </row>
        <row r="361">
          <cell r="K361">
            <v>5767</v>
          </cell>
        </row>
        <row r="362">
          <cell r="K362">
            <v>5756</v>
          </cell>
        </row>
        <row r="363">
          <cell r="K363">
            <v>5968</v>
          </cell>
        </row>
        <row r="364">
          <cell r="K364">
            <v>5712</v>
          </cell>
        </row>
        <row r="365">
          <cell r="K365">
            <v>3157</v>
          </cell>
        </row>
        <row r="366">
          <cell r="K366">
            <v>535</v>
          </cell>
        </row>
        <row r="367">
          <cell r="K367">
            <v>499</v>
          </cell>
        </row>
        <row r="368">
          <cell r="K368">
            <v>1786</v>
          </cell>
        </row>
        <row r="369">
          <cell r="K369">
            <v>8691</v>
          </cell>
        </row>
        <row r="370">
          <cell r="K370">
            <v>7641</v>
          </cell>
        </row>
        <row r="371">
          <cell r="K371">
            <v>8063</v>
          </cell>
        </row>
        <row r="372">
          <cell r="K372">
            <v>6647</v>
          </cell>
        </row>
        <row r="373">
          <cell r="K373">
            <v>1449</v>
          </cell>
        </row>
        <row r="374">
          <cell r="K374">
            <v>1193</v>
          </cell>
        </row>
        <row r="375">
          <cell r="K375" t="str">
            <v>Missing</v>
          </cell>
        </row>
        <row r="376">
          <cell r="K376" t="str">
            <v>Missing</v>
          </cell>
        </row>
        <row r="377">
          <cell r="K377" t="str">
            <v>Missing</v>
          </cell>
        </row>
        <row r="378">
          <cell r="K378" t="str">
            <v>Missing</v>
          </cell>
        </row>
        <row r="379">
          <cell r="K379" t="str">
            <v>Missing</v>
          </cell>
        </row>
        <row r="380">
          <cell r="K380" t="str">
            <v>Missing</v>
          </cell>
        </row>
        <row r="381">
          <cell r="K381" t="str">
            <v>Missing</v>
          </cell>
        </row>
        <row r="382">
          <cell r="K382" t="str">
            <v>Missing</v>
          </cell>
        </row>
        <row r="383">
          <cell r="K383" t="str">
            <v>Missing</v>
          </cell>
        </row>
        <row r="384">
          <cell r="K384" t="str">
            <v>Missing</v>
          </cell>
        </row>
        <row r="385">
          <cell r="K385" t="str">
            <v>Missing</v>
          </cell>
        </row>
        <row r="386">
          <cell r="K386" t="str">
            <v>Missing</v>
          </cell>
        </row>
        <row r="387">
          <cell r="K387" t="str">
            <v>Missing</v>
          </cell>
        </row>
        <row r="388">
          <cell r="K388" t="str">
            <v>Missing</v>
          </cell>
        </row>
        <row r="389">
          <cell r="K389" t="str">
            <v>Missing</v>
          </cell>
        </row>
        <row r="390">
          <cell r="K390" t="str">
            <v>Missing</v>
          </cell>
        </row>
        <row r="391">
          <cell r="K391" t="str">
            <v>Missing</v>
          </cell>
        </row>
        <row r="392">
          <cell r="K392" t="str">
            <v>Missing</v>
          </cell>
        </row>
        <row r="393">
          <cell r="K393" t="str">
            <v>Missing</v>
          </cell>
        </row>
        <row r="394">
          <cell r="K394" t="str">
            <v>Missing</v>
          </cell>
        </row>
        <row r="395">
          <cell r="K395" t="str">
            <v>Missing</v>
          </cell>
        </row>
        <row r="396">
          <cell r="K396" t="str">
            <v>Missing</v>
          </cell>
        </row>
        <row r="397">
          <cell r="K397" t="str">
            <v>Missing</v>
          </cell>
        </row>
        <row r="398">
          <cell r="K398" t="str">
            <v>Missing</v>
          </cell>
        </row>
        <row r="399">
          <cell r="K399" t="str">
            <v>Missing</v>
          </cell>
        </row>
        <row r="400">
          <cell r="K400" t="str">
            <v>Missing</v>
          </cell>
        </row>
        <row r="401">
          <cell r="K401" t="str">
            <v>Missing</v>
          </cell>
        </row>
        <row r="402">
          <cell r="K402" t="str">
            <v>Missing</v>
          </cell>
        </row>
        <row r="403">
          <cell r="K403" t="str">
            <v>Missing</v>
          </cell>
        </row>
        <row r="404">
          <cell r="K404" t="str">
            <v>Missing</v>
          </cell>
        </row>
        <row r="405">
          <cell r="K405" t="str">
            <v>Missing</v>
          </cell>
        </row>
        <row r="406">
          <cell r="K406" t="str">
            <v>Missing</v>
          </cell>
        </row>
        <row r="407">
          <cell r="K407" t="str">
            <v>Missing</v>
          </cell>
        </row>
        <row r="408">
          <cell r="K408" t="str">
            <v>Missing</v>
          </cell>
        </row>
        <row r="409">
          <cell r="K409" t="str">
            <v>Missing</v>
          </cell>
        </row>
        <row r="410">
          <cell r="K410" t="str">
            <v>Missing</v>
          </cell>
        </row>
        <row r="411">
          <cell r="K411" t="str">
            <v>Missing</v>
          </cell>
        </row>
        <row r="412">
          <cell r="K412" t="str">
            <v>Missing</v>
          </cell>
        </row>
        <row r="413">
          <cell r="K413" t="str">
            <v>Missing</v>
          </cell>
        </row>
        <row r="414">
          <cell r="K414" t="str">
            <v>Missing</v>
          </cell>
        </row>
        <row r="415">
          <cell r="K415" t="str">
            <v>Missing</v>
          </cell>
        </row>
        <row r="416">
          <cell r="K416" t="str">
            <v>Missing</v>
          </cell>
        </row>
        <row r="417">
          <cell r="K417" t="str">
            <v>Missing</v>
          </cell>
        </row>
        <row r="418">
          <cell r="K418" t="str">
            <v>Missing</v>
          </cell>
        </row>
        <row r="419">
          <cell r="K419" t="str">
            <v>Missing</v>
          </cell>
        </row>
        <row r="420">
          <cell r="K420" t="str">
            <v>Missing</v>
          </cell>
        </row>
        <row r="421">
          <cell r="K421" t="str">
            <v>Missing</v>
          </cell>
        </row>
        <row r="422">
          <cell r="K422" t="str">
            <v>Missing</v>
          </cell>
        </row>
        <row r="423">
          <cell r="K423" t="str">
            <v>Missing</v>
          </cell>
        </row>
        <row r="424">
          <cell r="K424" t="str">
            <v>Missing</v>
          </cell>
        </row>
        <row r="425">
          <cell r="K425" t="str">
            <v>Missing</v>
          </cell>
        </row>
        <row r="426">
          <cell r="K426" t="str">
            <v>Missing</v>
          </cell>
        </row>
        <row r="427">
          <cell r="K427" t="str">
            <v>Missing</v>
          </cell>
        </row>
        <row r="428">
          <cell r="K428" t="str">
            <v>Missing</v>
          </cell>
        </row>
        <row r="429">
          <cell r="K429" t="str">
            <v>Missing</v>
          </cell>
        </row>
        <row r="430">
          <cell r="K430" t="str">
            <v>Missing</v>
          </cell>
        </row>
        <row r="431">
          <cell r="K431" t="str">
            <v>Missing</v>
          </cell>
        </row>
        <row r="432">
          <cell r="K432" t="str">
            <v>Missing</v>
          </cell>
        </row>
        <row r="433">
          <cell r="K433" t="str">
            <v>Missing</v>
          </cell>
        </row>
        <row r="434">
          <cell r="K434" t="str">
            <v>Missing</v>
          </cell>
        </row>
        <row r="435">
          <cell r="K435" t="str">
            <v>Missing</v>
          </cell>
        </row>
        <row r="436">
          <cell r="K436" t="str">
            <v>Missing</v>
          </cell>
        </row>
        <row r="437">
          <cell r="K437" t="str">
            <v>Missing</v>
          </cell>
        </row>
        <row r="438">
          <cell r="K438" t="str">
            <v>Missing</v>
          </cell>
        </row>
        <row r="439">
          <cell r="K439" t="str">
            <v>Missing</v>
          </cell>
        </row>
        <row r="440">
          <cell r="K440" t="str">
            <v>Missing</v>
          </cell>
        </row>
        <row r="441">
          <cell r="K441" t="str">
            <v>Missing</v>
          </cell>
        </row>
        <row r="442">
          <cell r="K442" t="str">
            <v>Missing</v>
          </cell>
        </row>
        <row r="443">
          <cell r="K443" t="str">
            <v>Missing</v>
          </cell>
        </row>
        <row r="444">
          <cell r="K444" t="str">
            <v>Missing</v>
          </cell>
        </row>
        <row r="445">
          <cell r="K445" t="str">
            <v>Missing</v>
          </cell>
        </row>
        <row r="446">
          <cell r="K446" t="str">
            <v>Missing</v>
          </cell>
        </row>
        <row r="447">
          <cell r="K447" t="str">
            <v>Missing</v>
          </cell>
        </row>
        <row r="448">
          <cell r="K448" t="str">
            <v>Missing</v>
          </cell>
        </row>
        <row r="449">
          <cell r="K449" t="str">
            <v>Missing</v>
          </cell>
        </row>
        <row r="450">
          <cell r="K450" t="str">
            <v>Missing</v>
          </cell>
        </row>
        <row r="451">
          <cell r="K451" t="str">
            <v>Missing</v>
          </cell>
        </row>
        <row r="452">
          <cell r="K452" t="str">
            <v>Missing</v>
          </cell>
        </row>
        <row r="453">
          <cell r="K453" t="str">
            <v>Missing</v>
          </cell>
        </row>
        <row r="454">
          <cell r="K454" t="str">
            <v>Missing</v>
          </cell>
        </row>
        <row r="455">
          <cell r="K455" t="str">
            <v>Missing</v>
          </cell>
        </row>
        <row r="456">
          <cell r="K456" t="str">
            <v>Missing</v>
          </cell>
        </row>
        <row r="457">
          <cell r="K457" t="str">
            <v>Missing</v>
          </cell>
        </row>
        <row r="458">
          <cell r="K458" t="str">
            <v>Missing</v>
          </cell>
        </row>
        <row r="459">
          <cell r="K459" t="str">
            <v>Missing</v>
          </cell>
        </row>
        <row r="460">
          <cell r="K460" t="str">
            <v>Missing</v>
          </cell>
        </row>
        <row r="461">
          <cell r="K461" t="str">
            <v>Missing</v>
          </cell>
        </row>
        <row r="462">
          <cell r="K462" t="str">
            <v>Missing</v>
          </cell>
        </row>
        <row r="463">
          <cell r="K463" t="str">
            <v>Missing</v>
          </cell>
        </row>
        <row r="464">
          <cell r="K464" t="str">
            <v>Missing</v>
          </cell>
        </row>
        <row r="465">
          <cell r="K465" t="str">
            <v>Missing</v>
          </cell>
        </row>
        <row r="466">
          <cell r="K466" t="str">
            <v>Missing</v>
          </cell>
        </row>
        <row r="467">
          <cell r="K467" t="str">
            <v>Missing</v>
          </cell>
        </row>
        <row r="468">
          <cell r="K468" t="str">
            <v>Missing</v>
          </cell>
        </row>
        <row r="469">
          <cell r="K469" t="str">
            <v>Missing</v>
          </cell>
        </row>
        <row r="470">
          <cell r="K470" t="str">
            <v>Missing</v>
          </cell>
        </row>
        <row r="471">
          <cell r="K471" t="str">
            <v>Missing</v>
          </cell>
        </row>
        <row r="472">
          <cell r="K472" t="str">
            <v>Missing</v>
          </cell>
        </row>
        <row r="473">
          <cell r="K473" t="str">
            <v>Missing</v>
          </cell>
        </row>
        <row r="474">
          <cell r="K474" t="str">
            <v>Missing</v>
          </cell>
        </row>
        <row r="475">
          <cell r="K475" t="str">
            <v>Missing</v>
          </cell>
        </row>
        <row r="476">
          <cell r="K476" t="str">
            <v>Missing</v>
          </cell>
        </row>
        <row r="477">
          <cell r="K477" t="str">
            <v>Missing</v>
          </cell>
        </row>
        <row r="478">
          <cell r="K478" t="str">
            <v>Missing</v>
          </cell>
        </row>
        <row r="479">
          <cell r="K479" t="str">
            <v>Missing</v>
          </cell>
        </row>
        <row r="480">
          <cell r="K480" t="str">
            <v>Missing</v>
          </cell>
        </row>
        <row r="481">
          <cell r="K481" t="str">
            <v>Missing</v>
          </cell>
        </row>
        <row r="482">
          <cell r="K482" t="str">
            <v>Missing</v>
          </cell>
        </row>
        <row r="483">
          <cell r="K483" t="str">
            <v>Missing</v>
          </cell>
        </row>
        <row r="484">
          <cell r="K484" t="str">
            <v>Missing</v>
          </cell>
        </row>
        <row r="485">
          <cell r="K485" t="str">
            <v>Missing</v>
          </cell>
        </row>
        <row r="486">
          <cell r="K486" t="str">
            <v>Missing</v>
          </cell>
        </row>
        <row r="487">
          <cell r="K487" t="str">
            <v>Missing</v>
          </cell>
        </row>
        <row r="488">
          <cell r="K488" t="str">
            <v>Missing</v>
          </cell>
        </row>
        <row r="489">
          <cell r="K489" t="str">
            <v>Missing</v>
          </cell>
        </row>
        <row r="490">
          <cell r="K490" t="str">
            <v>Missing</v>
          </cell>
        </row>
        <row r="491">
          <cell r="K491" t="str">
            <v>Missing</v>
          </cell>
        </row>
        <row r="492">
          <cell r="K492" t="str">
            <v>Missing</v>
          </cell>
        </row>
        <row r="493">
          <cell r="K493" t="str">
            <v>Missing</v>
          </cell>
        </row>
        <row r="494">
          <cell r="K494" t="str">
            <v>Missing</v>
          </cell>
        </row>
        <row r="495">
          <cell r="K495" t="str">
            <v>Missing</v>
          </cell>
        </row>
        <row r="496">
          <cell r="K496" t="str">
            <v>Missing</v>
          </cell>
        </row>
        <row r="497">
          <cell r="K497" t="str">
            <v>Missing</v>
          </cell>
        </row>
        <row r="498">
          <cell r="K498" t="str">
            <v>Missing</v>
          </cell>
        </row>
        <row r="499">
          <cell r="K499" t="str">
            <v>Missing</v>
          </cell>
        </row>
        <row r="500">
          <cell r="K500" t="str">
            <v>Missing</v>
          </cell>
        </row>
        <row r="501">
          <cell r="K501" t="str">
            <v>Missing</v>
          </cell>
        </row>
        <row r="502">
          <cell r="K502" t="str">
            <v>Missing</v>
          </cell>
        </row>
        <row r="503">
          <cell r="K503" t="str">
            <v>Missing</v>
          </cell>
        </row>
        <row r="504">
          <cell r="K504" t="str">
            <v>Missing</v>
          </cell>
        </row>
        <row r="505">
          <cell r="K505" t="str">
            <v>Missing</v>
          </cell>
        </row>
        <row r="506">
          <cell r="K506" t="str">
            <v>Missing</v>
          </cell>
        </row>
        <row r="507">
          <cell r="K507" t="str">
            <v>Missing</v>
          </cell>
        </row>
        <row r="508">
          <cell r="K508" t="str">
            <v>Missing</v>
          </cell>
        </row>
        <row r="509">
          <cell r="K509" t="str">
            <v>Missing</v>
          </cell>
        </row>
        <row r="510">
          <cell r="K510" t="str">
            <v>Missing</v>
          </cell>
        </row>
        <row r="511">
          <cell r="K511" t="str">
            <v>Missing</v>
          </cell>
        </row>
        <row r="512">
          <cell r="K512" t="str">
            <v>Missing</v>
          </cell>
        </row>
        <row r="513">
          <cell r="K513" t="str">
            <v>Missing</v>
          </cell>
        </row>
        <row r="514">
          <cell r="K514" t="str">
            <v>Missing</v>
          </cell>
        </row>
        <row r="515">
          <cell r="K515" t="str">
            <v>Missing</v>
          </cell>
        </row>
        <row r="516">
          <cell r="K516" t="str">
            <v>Missing</v>
          </cell>
        </row>
        <row r="517">
          <cell r="K517" t="str">
            <v>Missing</v>
          </cell>
        </row>
        <row r="518">
          <cell r="K518" t="str">
            <v>Missing</v>
          </cell>
        </row>
        <row r="519">
          <cell r="K519" t="str">
            <v>Missing</v>
          </cell>
        </row>
        <row r="520">
          <cell r="K520" t="str">
            <v>Missing</v>
          </cell>
        </row>
        <row r="521">
          <cell r="K521" t="str">
            <v>Missing</v>
          </cell>
        </row>
        <row r="522">
          <cell r="K522" t="str">
            <v>Missing</v>
          </cell>
        </row>
        <row r="523">
          <cell r="K523" t="str">
            <v>Missing</v>
          </cell>
        </row>
        <row r="524">
          <cell r="K524" t="str">
            <v>Missing</v>
          </cell>
        </row>
        <row r="525">
          <cell r="K525" t="str">
            <v>Missing</v>
          </cell>
        </row>
        <row r="526">
          <cell r="K526" t="str">
            <v>Missing</v>
          </cell>
        </row>
        <row r="527">
          <cell r="K527" t="str">
            <v>Missing</v>
          </cell>
        </row>
        <row r="528">
          <cell r="K528" t="str">
            <v>Missing</v>
          </cell>
        </row>
        <row r="529">
          <cell r="K529" t="str">
            <v>Missing</v>
          </cell>
        </row>
        <row r="530">
          <cell r="K530" t="str">
            <v>Missing</v>
          </cell>
        </row>
        <row r="531">
          <cell r="K531" t="str">
            <v>Missing</v>
          </cell>
        </row>
        <row r="532">
          <cell r="K532" t="str">
            <v>Missing</v>
          </cell>
        </row>
        <row r="533">
          <cell r="K533" t="str">
            <v>Missing</v>
          </cell>
        </row>
        <row r="534">
          <cell r="K534" t="str">
            <v>Missing</v>
          </cell>
        </row>
        <row r="535">
          <cell r="K535" t="str">
            <v>Missing</v>
          </cell>
        </row>
        <row r="536">
          <cell r="K536" t="str">
            <v>Missing</v>
          </cell>
        </row>
        <row r="537">
          <cell r="K537" t="str">
            <v>Missing</v>
          </cell>
        </row>
        <row r="538">
          <cell r="K538" t="str">
            <v>Missing</v>
          </cell>
        </row>
        <row r="539">
          <cell r="K539" t="str">
            <v>Missing</v>
          </cell>
        </row>
        <row r="540">
          <cell r="K540" t="str">
            <v>Missing</v>
          </cell>
        </row>
        <row r="541">
          <cell r="K541" t="str">
            <v>Missing</v>
          </cell>
        </row>
        <row r="542">
          <cell r="K542" t="str">
            <v>Missing</v>
          </cell>
        </row>
        <row r="543">
          <cell r="K543" t="str">
            <v>Missing</v>
          </cell>
        </row>
        <row r="544">
          <cell r="K544" t="str">
            <v>Missing</v>
          </cell>
        </row>
        <row r="545">
          <cell r="K545" t="str">
            <v>Missing</v>
          </cell>
        </row>
        <row r="546">
          <cell r="K546" t="str">
            <v>Missing</v>
          </cell>
        </row>
        <row r="547">
          <cell r="K547" t="str">
            <v>Missing</v>
          </cell>
        </row>
        <row r="548">
          <cell r="K548" t="str">
            <v>Missing</v>
          </cell>
        </row>
        <row r="549">
          <cell r="K549" t="str">
            <v>Missing</v>
          </cell>
        </row>
        <row r="550">
          <cell r="K550" t="str">
            <v>Missing</v>
          </cell>
        </row>
        <row r="551">
          <cell r="K551" t="str">
            <v>Missing</v>
          </cell>
        </row>
        <row r="552">
          <cell r="K552" t="str">
            <v>Missing</v>
          </cell>
        </row>
        <row r="553">
          <cell r="K553" t="str">
            <v>Missing</v>
          </cell>
        </row>
        <row r="554">
          <cell r="K554" t="str">
            <v>Missing</v>
          </cell>
        </row>
        <row r="555">
          <cell r="K555" t="str">
            <v>Missing</v>
          </cell>
        </row>
        <row r="556">
          <cell r="K556" t="str">
            <v>Missing</v>
          </cell>
        </row>
        <row r="557">
          <cell r="K557" t="str">
            <v>Missing</v>
          </cell>
        </row>
        <row r="558">
          <cell r="K558" t="str">
            <v>Missing</v>
          </cell>
        </row>
        <row r="559">
          <cell r="K559" t="str">
            <v>Missing</v>
          </cell>
        </row>
        <row r="560">
          <cell r="K560" t="str">
            <v>Missing</v>
          </cell>
        </row>
        <row r="561">
          <cell r="K561" t="str">
            <v>Missing</v>
          </cell>
        </row>
        <row r="562">
          <cell r="K562" t="str">
            <v>Missing</v>
          </cell>
        </row>
        <row r="563">
          <cell r="K563" t="str">
            <v>Missing</v>
          </cell>
        </row>
        <row r="564">
          <cell r="K564" t="str">
            <v>Missing</v>
          </cell>
        </row>
        <row r="565">
          <cell r="K565" t="str">
            <v>Missing</v>
          </cell>
        </row>
        <row r="566">
          <cell r="K566" t="str">
            <v>Missing</v>
          </cell>
        </row>
        <row r="567">
          <cell r="K567" t="str">
            <v>Missing</v>
          </cell>
        </row>
        <row r="568">
          <cell r="K568" t="str">
            <v>Missing</v>
          </cell>
        </row>
        <row r="569">
          <cell r="K569" t="str">
            <v>Missing</v>
          </cell>
        </row>
        <row r="570">
          <cell r="K570" t="str">
            <v>Missing</v>
          </cell>
        </row>
        <row r="571">
          <cell r="K571" t="str">
            <v>Missing</v>
          </cell>
        </row>
        <row r="572">
          <cell r="K572" t="str">
            <v>Missing</v>
          </cell>
        </row>
        <row r="573">
          <cell r="K573" t="str">
            <v>Missing</v>
          </cell>
        </row>
        <row r="574">
          <cell r="K574" t="str">
            <v>Missing</v>
          </cell>
        </row>
        <row r="575">
          <cell r="K575" t="str">
            <v>Missing</v>
          </cell>
        </row>
        <row r="576">
          <cell r="K576" t="str">
            <v>Missing</v>
          </cell>
        </row>
        <row r="577">
          <cell r="K577" t="str">
            <v>Missing</v>
          </cell>
        </row>
        <row r="578">
          <cell r="K578" t="str">
            <v>Missing</v>
          </cell>
        </row>
        <row r="579">
          <cell r="K579" t="str">
            <v>Missing</v>
          </cell>
        </row>
        <row r="580">
          <cell r="K580" t="str">
            <v>Missing</v>
          </cell>
        </row>
        <row r="581">
          <cell r="K581" t="str">
            <v>Missing</v>
          </cell>
        </row>
        <row r="582">
          <cell r="K582" t="str">
            <v>Missing</v>
          </cell>
        </row>
        <row r="583">
          <cell r="K583" t="str">
            <v>Missing</v>
          </cell>
        </row>
        <row r="584">
          <cell r="K584" t="str">
            <v>Missing</v>
          </cell>
        </row>
        <row r="585">
          <cell r="K585" t="str">
            <v>Missing</v>
          </cell>
        </row>
        <row r="586">
          <cell r="K586" t="str">
            <v>Missing</v>
          </cell>
        </row>
        <row r="587">
          <cell r="K587" t="str">
            <v>Missing</v>
          </cell>
        </row>
        <row r="588">
          <cell r="K588" t="str">
            <v>Missing</v>
          </cell>
        </row>
        <row r="589">
          <cell r="K589" t="str">
            <v>Missing</v>
          </cell>
        </row>
        <row r="590">
          <cell r="K590" t="str">
            <v>Missing</v>
          </cell>
        </row>
        <row r="591">
          <cell r="K591" t="str">
            <v>Missing</v>
          </cell>
        </row>
        <row r="592">
          <cell r="K592" t="str">
            <v>Missing</v>
          </cell>
        </row>
        <row r="593">
          <cell r="K593" t="str">
            <v>Missing</v>
          </cell>
        </row>
        <row r="594">
          <cell r="K594" t="str">
            <v>Missing</v>
          </cell>
        </row>
        <row r="595">
          <cell r="K595" t="str">
            <v>Missing</v>
          </cell>
        </row>
        <row r="596">
          <cell r="K596" t="str">
            <v>Missing</v>
          </cell>
        </row>
        <row r="597">
          <cell r="K597" t="str">
            <v>Missing</v>
          </cell>
        </row>
        <row r="598">
          <cell r="K598" t="str">
            <v>Missing</v>
          </cell>
        </row>
        <row r="599">
          <cell r="K599" t="str">
            <v>Missing</v>
          </cell>
        </row>
        <row r="600">
          <cell r="K600" t="str">
            <v>Missing</v>
          </cell>
        </row>
        <row r="601">
          <cell r="K601" t="str">
            <v>Missing</v>
          </cell>
        </row>
        <row r="602">
          <cell r="K602" t="str">
            <v>Missing</v>
          </cell>
        </row>
        <row r="603">
          <cell r="K603" t="str">
            <v>Missing</v>
          </cell>
        </row>
        <row r="604">
          <cell r="K604" t="str">
            <v>Missing</v>
          </cell>
        </row>
        <row r="605">
          <cell r="K605" t="str">
            <v>Missing</v>
          </cell>
        </row>
        <row r="606">
          <cell r="K606" t="str">
            <v>Missing</v>
          </cell>
        </row>
        <row r="607">
          <cell r="K607" t="str">
            <v>Missing</v>
          </cell>
        </row>
        <row r="608">
          <cell r="K608" t="str">
            <v>Missing</v>
          </cell>
        </row>
        <row r="609">
          <cell r="K609" t="str">
            <v>Missing</v>
          </cell>
        </row>
        <row r="610">
          <cell r="K610" t="str">
            <v>Missing</v>
          </cell>
        </row>
        <row r="611">
          <cell r="K611" t="str">
            <v>Missing</v>
          </cell>
        </row>
        <row r="612">
          <cell r="K612" t="str">
            <v>Missing</v>
          </cell>
        </row>
        <row r="613">
          <cell r="K613" t="str">
            <v>Missing</v>
          </cell>
        </row>
        <row r="614">
          <cell r="K614" t="str">
            <v>Missing</v>
          </cell>
        </row>
        <row r="615">
          <cell r="K615" t="str">
            <v>Missing</v>
          </cell>
        </row>
        <row r="616">
          <cell r="K616" t="str">
            <v>Missing</v>
          </cell>
        </row>
        <row r="617">
          <cell r="K617" t="str">
            <v>Missing</v>
          </cell>
        </row>
        <row r="618">
          <cell r="K618" t="str">
            <v>Missing</v>
          </cell>
        </row>
        <row r="619">
          <cell r="K619" t="str">
            <v>Missing</v>
          </cell>
        </row>
        <row r="620">
          <cell r="K620" t="str">
            <v>Missing</v>
          </cell>
        </row>
        <row r="621">
          <cell r="K621" t="str">
            <v>Missing</v>
          </cell>
        </row>
        <row r="622">
          <cell r="K622" t="str">
            <v>Missing</v>
          </cell>
        </row>
        <row r="623">
          <cell r="K623" t="str">
            <v>Missing</v>
          </cell>
        </row>
        <row r="624">
          <cell r="K624" t="str">
            <v>Missing</v>
          </cell>
        </row>
        <row r="625">
          <cell r="K625" t="str">
            <v>Missing</v>
          </cell>
        </row>
        <row r="626">
          <cell r="K626" t="str">
            <v>Missing</v>
          </cell>
        </row>
        <row r="627">
          <cell r="K627" t="str">
            <v>Missing</v>
          </cell>
        </row>
        <row r="628">
          <cell r="K628" t="str">
            <v>Missing</v>
          </cell>
        </row>
        <row r="629">
          <cell r="K629" t="str">
            <v>Missing</v>
          </cell>
        </row>
        <row r="630">
          <cell r="K630" t="str">
            <v>Missing</v>
          </cell>
        </row>
        <row r="631">
          <cell r="K631" t="str">
            <v>Missing</v>
          </cell>
        </row>
        <row r="632">
          <cell r="K632" t="str">
            <v>Missing</v>
          </cell>
        </row>
        <row r="633">
          <cell r="K633" t="str">
            <v>Missing</v>
          </cell>
        </row>
        <row r="634">
          <cell r="K634" t="str">
            <v>Missing</v>
          </cell>
        </row>
        <row r="635">
          <cell r="K635" t="str">
            <v>Missing</v>
          </cell>
        </row>
        <row r="636">
          <cell r="K636" t="str">
            <v>Missing</v>
          </cell>
        </row>
        <row r="637">
          <cell r="K637" t="str">
            <v>Missing</v>
          </cell>
        </row>
        <row r="638">
          <cell r="K638" t="str">
            <v>Missing</v>
          </cell>
        </row>
        <row r="639">
          <cell r="K639" t="str">
            <v>Missing</v>
          </cell>
        </row>
        <row r="640">
          <cell r="K640" t="str">
            <v>Missing</v>
          </cell>
        </row>
        <row r="641">
          <cell r="K641" t="str">
            <v>Missing</v>
          </cell>
        </row>
        <row r="642">
          <cell r="K642" t="str">
            <v>Missing</v>
          </cell>
        </row>
        <row r="643">
          <cell r="K643" t="str">
            <v>Missing</v>
          </cell>
        </row>
        <row r="644">
          <cell r="K644" t="str">
            <v>Missing</v>
          </cell>
        </row>
        <row r="645">
          <cell r="K645" t="str">
            <v>Missing</v>
          </cell>
        </row>
        <row r="646">
          <cell r="K646" t="str">
            <v>Missing</v>
          </cell>
        </row>
        <row r="647">
          <cell r="K647" t="str">
            <v>Missing</v>
          </cell>
        </row>
        <row r="648">
          <cell r="K648" t="str">
            <v>Missing</v>
          </cell>
        </row>
        <row r="649">
          <cell r="K649" t="str">
            <v>Missing</v>
          </cell>
        </row>
        <row r="650">
          <cell r="K650" t="str">
            <v>Missing</v>
          </cell>
        </row>
        <row r="651">
          <cell r="K651" t="str">
            <v>Missing</v>
          </cell>
        </row>
        <row r="652">
          <cell r="K652" t="str">
            <v>Missing</v>
          </cell>
        </row>
        <row r="653">
          <cell r="K653" t="str">
            <v>Missing</v>
          </cell>
        </row>
        <row r="654">
          <cell r="K654" t="str">
            <v>Missing</v>
          </cell>
        </row>
        <row r="655">
          <cell r="K655" t="str">
            <v>Missing</v>
          </cell>
        </row>
        <row r="656">
          <cell r="K656" t="str">
            <v>Missing</v>
          </cell>
        </row>
        <row r="657">
          <cell r="K657" t="str">
            <v>Missing</v>
          </cell>
        </row>
        <row r="658">
          <cell r="K658" t="str">
            <v>Missing</v>
          </cell>
        </row>
        <row r="659">
          <cell r="K659" t="str">
            <v>Missing</v>
          </cell>
        </row>
        <row r="660">
          <cell r="K660" t="str">
            <v>Missing</v>
          </cell>
        </row>
        <row r="661">
          <cell r="K661" t="str">
            <v>Missing</v>
          </cell>
        </row>
        <row r="662">
          <cell r="K662" t="str">
            <v>Missing</v>
          </cell>
        </row>
        <row r="663">
          <cell r="K663" t="str">
            <v>Missing</v>
          </cell>
        </row>
        <row r="664">
          <cell r="K664" t="str">
            <v>Missing</v>
          </cell>
        </row>
        <row r="665">
          <cell r="K665" t="str">
            <v>Missing</v>
          </cell>
        </row>
        <row r="666">
          <cell r="K666" t="str">
            <v>Missing</v>
          </cell>
        </row>
        <row r="667">
          <cell r="K667" t="str">
            <v>Missing</v>
          </cell>
        </row>
        <row r="668">
          <cell r="K668" t="str">
            <v>Missing</v>
          </cell>
        </row>
        <row r="669">
          <cell r="K669" t="str">
            <v>Missing</v>
          </cell>
        </row>
        <row r="670">
          <cell r="K670" t="str">
            <v>Missing</v>
          </cell>
        </row>
        <row r="671">
          <cell r="K671" t="str">
            <v>Missing</v>
          </cell>
        </row>
        <row r="672">
          <cell r="K672" t="str">
            <v>Missing</v>
          </cell>
        </row>
        <row r="673">
          <cell r="K673" t="str">
            <v>Missing</v>
          </cell>
        </row>
        <row r="674">
          <cell r="K674" t="str">
            <v>Missing</v>
          </cell>
        </row>
        <row r="675">
          <cell r="K675" t="str">
            <v>Missing</v>
          </cell>
        </row>
        <row r="676">
          <cell r="K676" t="str">
            <v>Missing</v>
          </cell>
        </row>
        <row r="677">
          <cell r="K677" t="str">
            <v>Missing</v>
          </cell>
        </row>
        <row r="678">
          <cell r="K678" t="str">
            <v>Missing</v>
          </cell>
        </row>
        <row r="679">
          <cell r="K679" t="str">
            <v>Missing</v>
          </cell>
        </row>
        <row r="680">
          <cell r="K680" t="str">
            <v>Missing</v>
          </cell>
        </row>
        <row r="681">
          <cell r="K681" t="str">
            <v>Missing</v>
          </cell>
        </row>
        <row r="682">
          <cell r="K682" t="str">
            <v>Missing</v>
          </cell>
        </row>
        <row r="683">
          <cell r="K683" t="str">
            <v>Missing</v>
          </cell>
        </row>
        <row r="684">
          <cell r="K684" t="str">
            <v>Missing</v>
          </cell>
        </row>
        <row r="685">
          <cell r="K685" t="str">
            <v>Missing</v>
          </cell>
        </row>
        <row r="686">
          <cell r="K686" t="str">
            <v>Missing</v>
          </cell>
        </row>
        <row r="687">
          <cell r="K687" t="str">
            <v>Missing</v>
          </cell>
        </row>
        <row r="688">
          <cell r="K688" t="str">
            <v>Missing</v>
          </cell>
        </row>
        <row r="689">
          <cell r="K689" t="str">
            <v>Missing</v>
          </cell>
        </row>
        <row r="690">
          <cell r="K690" t="str">
            <v>Missing</v>
          </cell>
        </row>
        <row r="691">
          <cell r="K691" t="str">
            <v>Missing</v>
          </cell>
        </row>
        <row r="692">
          <cell r="K692" t="str">
            <v>Missing</v>
          </cell>
        </row>
        <row r="693">
          <cell r="K693" t="str">
            <v>Missing</v>
          </cell>
        </row>
        <row r="694">
          <cell r="K694" t="str">
            <v>Missing</v>
          </cell>
        </row>
        <row r="695">
          <cell r="K695" t="str">
            <v>Missing</v>
          </cell>
        </row>
        <row r="696">
          <cell r="K696" t="str">
            <v>Missing</v>
          </cell>
        </row>
        <row r="697">
          <cell r="K697" t="str">
            <v>Missing</v>
          </cell>
        </row>
        <row r="698">
          <cell r="K698" t="str">
            <v>Missing</v>
          </cell>
        </row>
        <row r="699">
          <cell r="K699" t="str">
            <v>Missing</v>
          </cell>
        </row>
        <row r="700">
          <cell r="K700" t="str">
            <v>Missing</v>
          </cell>
        </row>
        <row r="701">
          <cell r="K701" t="str">
            <v>Missing</v>
          </cell>
        </row>
        <row r="702">
          <cell r="K702" t="str">
            <v>Missing</v>
          </cell>
        </row>
        <row r="703">
          <cell r="K703" t="str">
            <v>Missing</v>
          </cell>
        </row>
        <row r="704">
          <cell r="K704" t="str">
            <v>Missing</v>
          </cell>
        </row>
        <row r="705">
          <cell r="K705" t="str">
            <v>Missing</v>
          </cell>
        </row>
        <row r="706">
          <cell r="K706" t="str">
            <v>Missing</v>
          </cell>
        </row>
        <row r="707">
          <cell r="K707" t="str">
            <v>Missing</v>
          </cell>
        </row>
        <row r="708">
          <cell r="K708" t="str">
            <v>Missing</v>
          </cell>
        </row>
        <row r="709">
          <cell r="K709" t="str">
            <v>Missing</v>
          </cell>
        </row>
        <row r="710">
          <cell r="K710" t="str">
            <v>Missing</v>
          </cell>
        </row>
        <row r="711">
          <cell r="K711" t="str">
            <v>Missing</v>
          </cell>
        </row>
        <row r="712">
          <cell r="K712" t="str">
            <v>Missing</v>
          </cell>
        </row>
        <row r="713">
          <cell r="K713" t="str">
            <v>Missing</v>
          </cell>
        </row>
        <row r="714">
          <cell r="K714" t="str">
            <v>Missing</v>
          </cell>
        </row>
        <row r="715">
          <cell r="K715" t="str">
            <v>Missing</v>
          </cell>
        </row>
        <row r="716">
          <cell r="K716" t="str">
            <v>Missing</v>
          </cell>
        </row>
        <row r="717">
          <cell r="K717" t="str">
            <v>Missing</v>
          </cell>
        </row>
        <row r="718">
          <cell r="K718" t="str">
            <v>Missing</v>
          </cell>
        </row>
        <row r="719">
          <cell r="K719" t="str">
            <v>Missing</v>
          </cell>
        </row>
        <row r="720">
          <cell r="K720" t="str">
            <v>Missing</v>
          </cell>
        </row>
        <row r="721">
          <cell r="K721" t="str">
            <v>Missing</v>
          </cell>
        </row>
        <row r="722">
          <cell r="K722" t="str">
            <v>Missing</v>
          </cell>
        </row>
        <row r="723">
          <cell r="K723" t="str">
            <v>Missing</v>
          </cell>
        </row>
        <row r="724">
          <cell r="K724" t="str">
            <v>Missing</v>
          </cell>
        </row>
        <row r="725">
          <cell r="K725" t="str">
            <v>Missing</v>
          </cell>
        </row>
        <row r="726">
          <cell r="K726" t="str">
            <v>Missing</v>
          </cell>
        </row>
        <row r="727">
          <cell r="K727" t="str">
            <v>Missing</v>
          </cell>
        </row>
        <row r="728">
          <cell r="K728" t="str">
            <v>Missing</v>
          </cell>
        </row>
        <row r="729">
          <cell r="K729" t="str">
            <v>Missing</v>
          </cell>
        </row>
        <row r="730">
          <cell r="K730" t="str">
            <v>Missing</v>
          </cell>
        </row>
        <row r="731">
          <cell r="K731" t="str">
            <v>Missing</v>
          </cell>
        </row>
        <row r="732">
          <cell r="K732" t="str">
            <v>Missing</v>
          </cell>
        </row>
        <row r="733">
          <cell r="K733" t="str">
            <v>Missing</v>
          </cell>
        </row>
        <row r="734">
          <cell r="K734" t="str">
            <v>Missing</v>
          </cell>
        </row>
        <row r="735">
          <cell r="K735" t="str">
            <v>Missing</v>
          </cell>
        </row>
        <row r="736">
          <cell r="K736" t="str">
            <v>Missing</v>
          </cell>
        </row>
        <row r="737">
          <cell r="K737" t="str">
            <v>Missing</v>
          </cell>
        </row>
        <row r="738">
          <cell r="K738" t="str">
            <v>Missing</v>
          </cell>
        </row>
        <row r="739">
          <cell r="K739" t="str">
            <v>Missing</v>
          </cell>
        </row>
        <row r="740">
          <cell r="K740">
            <v>1383</v>
          </cell>
        </row>
        <row r="741">
          <cell r="K741">
            <v>4839</v>
          </cell>
        </row>
        <row r="742">
          <cell r="K742">
            <v>5762</v>
          </cell>
        </row>
        <row r="743">
          <cell r="K743">
            <v>3674</v>
          </cell>
        </row>
        <row r="744">
          <cell r="K744">
            <v>1346</v>
          </cell>
        </row>
        <row r="745">
          <cell r="K745">
            <v>2261</v>
          </cell>
        </row>
        <row r="746">
          <cell r="K746">
            <v>5830</v>
          </cell>
        </row>
        <row r="747">
          <cell r="K747">
            <v>3258</v>
          </cell>
        </row>
        <row r="748">
          <cell r="K748">
            <v>4641</v>
          </cell>
        </row>
        <row r="749">
          <cell r="K749">
            <v>3949</v>
          </cell>
        </row>
        <row r="750">
          <cell r="K750">
            <v>4367</v>
          </cell>
        </row>
        <row r="751">
          <cell r="K751">
            <v>3747</v>
          </cell>
        </row>
        <row r="752">
          <cell r="K752">
            <v>1682</v>
          </cell>
        </row>
        <row r="753">
          <cell r="K753">
            <v>4258</v>
          </cell>
        </row>
        <row r="754">
          <cell r="K754">
            <v>3414</v>
          </cell>
        </row>
        <row r="755">
          <cell r="K755">
            <v>3141</v>
          </cell>
        </row>
        <row r="756">
          <cell r="K756">
            <v>3291</v>
          </cell>
        </row>
        <row r="757">
          <cell r="K757">
            <v>5072</v>
          </cell>
        </row>
        <row r="758">
          <cell r="K758">
            <v>1417</v>
          </cell>
        </row>
        <row r="759">
          <cell r="K759">
            <v>919</v>
          </cell>
        </row>
        <row r="760">
          <cell r="K760">
            <v>1491</v>
          </cell>
        </row>
        <row r="761">
          <cell r="K761">
            <v>3895</v>
          </cell>
        </row>
        <row r="762">
          <cell r="K762">
            <v>4140</v>
          </cell>
        </row>
        <row r="763">
          <cell r="K763">
            <v>4927</v>
          </cell>
        </row>
        <row r="764">
          <cell r="K764">
            <v>5318</v>
          </cell>
        </row>
        <row r="765">
          <cell r="K765">
            <v>639</v>
          </cell>
        </row>
        <row r="766">
          <cell r="K766">
            <v>249</v>
          </cell>
        </row>
        <row r="767">
          <cell r="K767">
            <v>2560</v>
          </cell>
        </row>
        <row r="768">
          <cell r="K768">
            <v>3335</v>
          </cell>
        </row>
        <row r="769">
          <cell r="K769">
            <v>2035</v>
          </cell>
        </row>
        <row r="770">
          <cell r="K770">
            <v>2197</v>
          </cell>
        </row>
        <row r="771">
          <cell r="K771">
            <v>0</v>
          </cell>
        </row>
        <row r="772">
          <cell r="K772">
            <v>1582</v>
          </cell>
        </row>
        <row r="773">
          <cell r="K773">
            <v>1872</v>
          </cell>
        </row>
        <row r="774">
          <cell r="K774">
            <v>4248</v>
          </cell>
        </row>
        <row r="775">
          <cell r="K775">
            <v>3125</v>
          </cell>
        </row>
        <row r="776">
          <cell r="K776">
            <v>4298</v>
          </cell>
        </row>
        <row r="777">
          <cell r="K777">
            <v>2346</v>
          </cell>
        </row>
        <row r="778">
          <cell r="K778">
            <v>3960</v>
          </cell>
        </row>
        <row r="779">
          <cell r="K779">
            <v>903</v>
          </cell>
        </row>
        <row r="780">
          <cell r="K780">
            <v>50</v>
          </cell>
        </row>
        <row r="781">
          <cell r="K781">
            <v>2222</v>
          </cell>
        </row>
        <row r="782">
          <cell r="K782">
            <v>476</v>
          </cell>
        </row>
        <row r="783">
          <cell r="K783">
            <v>768</v>
          </cell>
        </row>
        <row r="784">
          <cell r="K784">
            <v>400</v>
          </cell>
        </row>
        <row r="785">
          <cell r="K785">
            <v>0</v>
          </cell>
        </row>
        <row r="786">
          <cell r="K786">
            <v>395</v>
          </cell>
        </row>
        <row r="787">
          <cell r="K787">
            <v>542</v>
          </cell>
        </row>
        <row r="788">
          <cell r="K788">
            <v>864</v>
          </cell>
        </row>
        <row r="789">
          <cell r="K789">
            <v>2748</v>
          </cell>
        </row>
        <row r="790">
          <cell r="K790">
            <v>2313</v>
          </cell>
        </row>
        <row r="791">
          <cell r="K791">
            <v>247</v>
          </cell>
        </row>
        <row r="792">
          <cell r="K792">
            <v>537</v>
          </cell>
        </row>
        <row r="793">
          <cell r="K793">
            <v>423</v>
          </cell>
        </row>
        <row r="794">
          <cell r="K794">
            <v>261</v>
          </cell>
        </row>
        <row r="795">
          <cell r="K795">
            <v>1264</v>
          </cell>
        </row>
        <row r="796">
          <cell r="K796">
            <v>0</v>
          </cell>
        </row>
        <row r="797">
          <cell r="K797">
            <v>90</v>
          </cell>
        </row>
        <row r="798">
          <cell r="K798">
            <v>794</v>
          </cell>
        </row>
        <row r="799">
          <cell r="K799">
            <v>27</v>
          </cell>
        </row>
        <row r="800">
          <cell r="K800">
            <v>531</v>
          </cell>
        </row>
        <row r="801">
          <cell r="K801">
            <v>125</v>
          </cell>
        </row>
        <row r="802">
          <cell r="K802">
            <v>1647</v>
          </cell>
        </row>
        <row r="803">
          <cell r="K803">
            <v>460</v>
          </cell>
        </row>
        <row r="804">
          <cell r="K804">
            <v>801</v>
          </cell>
        </row>
        <row r="805">
          <cell r="K805">
            <v>191</v>
          </cell>
        </row>
        <row r="806">
          <cell r="K806">
            <v>0</v>
          </cell>
        </row>
        <row r="807">
          <cell r="K807">
            <v>550</v>
          </cell>
        </row>
        <row r="808">
          <cell r="K808">
            <v>489</v>
          </cell>
        </row>
        <row r="809">
          <cell r="K809">
            <v>64</v>
          </cell>
        </row>
        <row r="810">
          <cell r="K810">
            <v>310</v>
          </cell>
        </row>
        <row r="811">
          <cell r="K811">
            <v>2770</v>
          </cell>
        </row>
        <row r="812">
          <cell r="K812">
            <v>26</v>
          </cell>
        </row>
        <row r="813">
          <cell r="K813">
            <v>0</v>
          </cell>
        </row>
        <row r="814">
          <cell r="K814">
            <v>120</v>
          </cell>
        </row>
        <row r="815">
          <cell r="K815">
            <v>216</v>
          </cell>
        </row>
        <row r="816">
          <cell r="K816">
            <v>1039</v>
          </cell>
        </row>
        <row r="817">
          <cell r="K817">
            <v>1036</v>
          </cell>
        </row>
        <row r="818">
          <cell r="K818">
            <v>495</v>
          </cell>
        </row>
        <row r="819">
          <cell r="K819">
            <v>1200</v>
          </cell>
        </row>
        <row r="820">
          <cell r="K820">
            <v>505</v>
          </cell>
        </row>
        <row r="821">
          <cell r="K821">
            <v>3524</v>
          </cell>
        </row>
        <row r="822">
          <cell r="K822">
            <v>69</v>
          </cell>
        </row>
        <row r="823">
          <cell r="K823">
            <v>364</v>
          </cell>
        </row>
        <row r="824">
          <cell r="K824">
            <v>101</v>
          </cell>
        </row>
        <row r="825">
          <cell r="K825">
            <v>2968</v>
          </cell>
        </row>
        <row r="826">
          <cell r="K826">
            <v>435</v>
          </cell>
        </row>
        <row r="827">
          <cell r="K827">
            <v>0</v>
          </cell>
        </row>
        <row r="828">
          <cell r="K828">
            <v>267</v>
          </cell>
        </row>
        <row r="829">
          <cell r="K829">
            <v>1429</v>
          </cell>
        </row>
        <row r="830">
          <cell r="K830">
            <v>2901</v>
          </cell>
        </row>
        <row r="831">
          <cell r="K831">
            <v>2908</v>
          </cell>
        </row>
        <row r="832">
          <cell r="K832">
            <v>3117</v>
          </cell>
        </row>
        <row r="833">
          <cell r="K833">
            <v>2976</v>
          </cell>
        </row>
        <row r="834">
          <cell r="K834">
            <v>4197</v>
          </cell>
        </row>
        <row r="835">
          <cell r="K835">
            <v>546</v>
          </cell>
        </row>
        <row r="836">
          <cell r="K836">
            <v>156</v>
          </cell>
        </row>
        <row r="837">
          <cell r="K837">
            <v>4262</v>
          </cell>
        </row>
        <row r="838">
          <cell r="K838">
            <v>2637</v>
          </cell>
        </row>
        <row r="839">
          <cell r="K839">
            <v>2007</v>
          </cell>
        </row>
        <row r="840">
          <cell r="K840">
            <v>2621</v>
          </cell>
        </row>
        <row r="841">
          <cell r="K841">
            <v>2493</v>
          </cell>
        </row>
        <row r="842">
          <cell r="K842">
            <v>165</v>
          </cell>
        </row>
        <row r="843">
          <cell r="K843">
            <v>263</v>
          </cell>
        </row>
        <row r="844">
          <cell r="K844">
            <v>2326</v>
          </cell>
        </row>
        <row r="845">
          <cell r="K845">
            <v>1234</v>
          </cell>
        </row>
        <row r="846">
          <cell r="K846">
            <v>0</v>
          </cell>
        </row>
        <row r="847">
          <cell r="K847">
            <v>0</v>
          </cell>
        </row>
        <row r="848">
          <cell r="K848">
            <v>20</v>
          </cell>
        </row>
        <row r="849">
          <cell r="K849">
            <v>175</v>
          </cell>
        </row>
        <row r="850">
          <cell r="K850">
            <v>701</v>
          </cell>
        </row>
        <row r="851">
          <cell r="K851">
            <v>1481</v>
          </cell>
        </row>
        <row r="852">
          <cell r="K852">
            <v>153</v>
          </cell>
        </row>
        <row r="853">
          <cell r="K853">
            <v>135</v>
          </cell>
        </row>
        <row r="854">
          <cell r="K854">
            <v>1152</v>
          </cell>
        </row>
        <row r="855">
          <cell r="K855">
            <v>880</v>
          </cell>
        </row>
        <row r="856">
          <cell r="K856">
            <v>95</v>
          </cell>
        </row>
        <row r="857">
          <cell r="K857">
            <v>319</v>
          </cell>
        </row>
        <row r="858">
          <cell r="K858">
            <v>1914</v>
          </cell>
        </row>
        <row r="859">
          <cell r="K859">
            <v>746</v>
          </cell>
        </row>
        <row r="860">
          <cell r="K860">
            <v>0</v>
          </cell>
        </row>
        <row r="861">
          <cell r="K861">
            <v>0</v>
          </cell>
        </row>
        <row r="862">
          <cell r="K862">
            <v>0</v>
          </cell>
        </row>
        <row r="863">
          <cell r="K863">
            <v>0</v>
          </cell>
        </row>
        <row r="864">
          <cell r="K864">
            <v>0</v>
          </cell>
        </row>
        <row r="865">
          <cell r="K865">
            <v>3330</v>
          </cell>
        </row>
        <row r="866">
          <cell r="K866">
            <v>1991</v>
          </cell>
        </row>
        <row r="867">
          <cell r="K867">
            <v>0</v>
          </cell>
        </row>
        <row r="868">
          <cell r="K868">
            <v>0</v>
          </cell>
        </row>
        <row r="869">
          <cell r="K869">
            <v>0</v>
          </cell>
        </row>
        <row r="870">
          <cell r="K870">
            <v>0</v>
          </cell>
        </row>
        <row r="871">
          <cell r="K871">
            <v>0</v>
          </cell>
        </row>
        <row r="872">
          <cell r="K872">
            <v>2597</v>
          </cell>
        </row>
        <row r="873">
          <cell r="K873">
            <v>3719</v>
          </cell>
        </row>
        <row r="874">
          <cell r="K874">
            <v>3540</v>
          </cell>
        </row>
        <row r="875">
          <cell r="K875">
            <v>5723</v>
          </cell>
        </row>
        <row r="876">
          <cell r="K876">
            <v>4992</v>
          </cell>
        </row>
        <row r="877">
          <cell r="K877">
            <v>1132</v>
          </cell>
        </row>
        <row r="878">
          <cell r="K878">
            <v>26</v>
          </cell>
        </row>
        <row r="879">
          <cell r="K879">
            <v>2838</v>
          </cell>
        </row>
        <row r="880">
          <cell r="K880">
            <v>4749</v>
          </cell>
        </row>
        <row r="881">
          <cell r="K881">
            <v>3261</v>
          </cell>
        </row>
        <row r="882">
          <cell r="K882">
            <v>3072</v>
          </cell>
        </row>
        <row r="883">
          <cell r="K883">
            <v>2171</v>
          </cell>
        </row>
        <row r="884">
          <cell r="K884">
            <v>0</v>
          </cell>
        </row>
        <row r="885">
          <cell r="K885">
            <v>49</v>
          </cell>
        </row>
        <row r="886">
          <cell r="K886">
            <v>0</v>
          </cell>
        </row>
        <row r="887">
          <cell r="K887">
            <v>1804</v>
          </cell>
        </row>
        <row r="888">
          <cell r="K888">
            <v>9560</v>
          </cell>
        </row>
        <row r="889">
          <cell r="K889">
            <v>4946</v>
          </cell>
        </row>
        <row r="890">
          <cell r="K890">
            <v>2151</v>
          </cell>
        </row>
        <row r="891">
          <cell r="K891" t="str">
            <v>Missing</v>
          </cell>
        </row>
        <row r="892">
          <cell r="K892" t="str">
            <v>Missing</v>
          </cell>
        </row>
        <row r="893">
          <cell r="K893" t="str">
            <v>Missing</v>
          </cell>
        </row>
        <row r="894">
          <cell r="K894" t="str">
            <v>Missing</v>
          </cell>
        </row>
        <row r="895">
          <cell r="K895" t="str">
            <v>Missing</v>
          </cell>
        </row>
        <row r="896">
          <cell r="K896" t="str">
            <v>Missing</v>
          </cell>
        </row>
        <row r="897">
          <cell r="K897" t="str">
            <v>Missing</v>
          </cell>
        </row>
        <row r="898">
          <cell r="K898" t="str">
            <v>Missing</v>
          </cell>
        </row>
        <row r="899">
          <cell r="K899" t="str">
            <v>Missing</v>
          </cell>
        </row>
        <row r="900">
          <cell r="K900" t="str">
            <v>Missing</v>
          </cell>
        </row>
        <row r="901">
          <cell r="K901" t="str">
            <v>Missing</v>
          </cell>
        </row>
        <row r="902">
          <cell r="K902" t="str">
            <v>Missing</v>
          </cell>
        </row>
        <row r="903">
          <cell r="K903" t="str">
            <v>Missing</v>
          </cell>
        </row>
        <row r="904">
          <cell r="K904" t="str">
            <v>Missing</v>
          </cell>
        </row>
        <row r="905">
          <cell r="K905" t="str">
            <v>Missing</v>
          </cell>
        </row>
        <row r="906">
          <cell r="K906" t="str">
            <v>Missing</v>
          </cell>
        </row>
        <row r="907">
          <cell r="K907" t="str">
            <v>Missing</v>
          </cell>
        </row>
        <row r="908">
          <cell r="K908" t="str">
            <v>Missing</v>
          </cell>
        </row>
        <row r="909">
          <cell r="K909" t="str">
            <v>Missing</v>
          </cell>
        </row>
        <row r="910">
          <cell r="K910" t="str">
            <v>Missing</v>
          </cell>
        </row>
        <row r="911">
          <cell r="K911" t="str">
            <v>Missing</v>
          </cell>
        </row>
        <row r="912">
          <cell r="K912" t="str">
            <v>Missing</v>
          </cell>
        </row>
        <row r="913">
          <cell r="K913" t="str">
            <v>Missing</v>
          </cell>
        </row>
        <row r="914">
          <cell r="K914" t="str">
            <v>Missing</v>
          </cell>
        </row>
        <row r="915">
          <cell r="K915" t="str">
            <v>Missing</v>
          </cell>
        </row>
        <row r="916">
          <cell r="K916" t="str">
            <v>Missing</v>
          </cell>
        </row>
        <row r="917">
          <cell r="K917" t="str">
            <v>Missing</v>
          </cell>
        </row>
        <row r="918">
          <cell r="K918" t="str">
            <v>Missing</v>
          </cell>
        </row>
        <row r="919">
          <cell r="K919" t="str">
            <v>Missing</v>
          </cell>
        </row>
        <row r="920">
          <cell r="K920" t="str">
            <v>Missing</v>
          </cell>
        </row>
        <row r="921">
          <cell r="K921">
            <v>5758</v>
          </cell>
        </row>
        <row r="922">
          <cell r="K922">
            <v>5020</v>
          </cell>
        </row>
        <row r="923">
          <cell r="K923">
            <v>4523</v>
          </cell>
        </row>
        <row r="924">
          <cell r="K924">
            <v>102</v>
          </cell>
        </row>
        <row r="925">
          <cell r="K925">
            <v>8534</v>
          </cell>
        </row>
        <row r="926">
          <cell r="K926">
            <v>340</v>
          </cell>
        </row>
        <row r="927">
          <cell r="K927">
            <v>154</v>
          </cell>
        </row>
        <row r="928">
          <cell r="K928">
            <v>4581</v>
          </cell>
        </row>
        <row r="929">
          <cell r="K929">
            <v>5629</v>
          </cell>
        </row>
        <row r="930">
          <cell r="K930">
            <v>4981</v>
          </cell>
        </row>
        <row r="931">
          <cell r="K931">
            <v>5148</v>
          </cell>
        </row>
        <row r="932">
          <cell r="K932">
            <v>5507</v>
          </cell>
        </row>
        <row r="933">
          <cell r="K933">
            <v>1605</v>
          </cell>
        </row>
        <row r="934">
          <cell r="K934">
            <v>1538</v>
          </cell>
        </row>
        <row r="935">
          <cell r="K935">
            <v>6452</v>
          </cell>
        </row>
        <row r="936">
          <cell r="K936">
            <v>2811</v>
          </cell>
        </row>
        <row r="937">
          <cell r="K937">
            <v>663</v>
          </cell>
        </row>
        <row r="938">
          <cell r="K938">
            <v>636</v>
          </cell>
        </row>
        <row r="939">
          <cell r="K939">
            <v>414</v>
          </cell>
        </row>
        <row r="940">
          <cell r="K940">
            <v>343</v>
          </cell>
        </row>
        <row r="941">
          <cell r="K941">
            <v>381</v>
          </cell>
        </row>
        <row r="942">
          <cell r="K942">
            <v>2982</v>
          </cell>
        </row>
        <row r="943">
          <cell r="K943">
            <v>2794</v>
          </cell>
        </row>
        <row r="944">
          <cell r="K944">
            <v>2839</v>
          </cell>
        </row>
        <row r="945">
          <cell r="K945">
            <v>2783</v>
          </cell>
        </row>
        <row r="946">
          <cell r="K946">
            <v>2588</v>
          </cell>
        </row>
        <row r="947">
          <cell r="K947">
            <v>0</v>
          </cell>
        </row>
        <row r="948">
          <cell r="K948">
            <v>326</v>
          </cell>
        </row>
        <row r="949">
          <cell r="K949">
            <v>1855</v>
          </cell>
        </row>
        <row r="950">
          <cell r="K950">
            <v>2403</v>
          </cell>
        </row>
        <row r="951">
          <cell r="K951">
            <v>4015</v>
          </cell>
        </row>
        <row r="952">
          <cell r="K952">
            <v>3447</v>
          </cell>
        </row>
        <row r="953">
          <cell r="K953">
            <v>3033</v>
          </cell>
        </row>
        <row r="954">
          <cell r="K954">
            <v>509</v>
          </cell>
        </row>
        <row r="955">
          <cell r="K955">
            <v>1289</v>
          </cell>
        </row>
        <row r="956">
          <cell r="K956">
            <v>6533</v>
          </cell>
        </row>
        <row r="957">
          <cell r="K957">
            <v>5558</v>
          </cell>
        </row>
        <row r="958">
          <cell r="K958">
            <v>5548</v>
          </cell>
        </row>
        <row r="959">
          <cell r="K959">
            <v>10092</v>
          </cell>
        </row>
        <row r="960">
          <cell r="K960">
            <v>7282</v>
          </cell>
        </row>
        <row r="961">
          <cell r="K961">
            <v>191</v>
          </cell>
        </row>
        <row r="962">
          <cell r="K962">
            <v>528</v>
          </cell>
        </row>
        <row r="963">
          <cell r="K963">
            <v>6413</v>
          </cell>
        </row>
        <row r="964">
          <cell r="K964">
            <v>9561</v>
          </cell>
        </row>
        <row r="965">
          <cell r="K965">
            <v>2663</v>
          </cell>
        </row>
        <row r="966">
          <cell r="K966">
            <v>5767</v>
          </cell>
        </row>
        <row r="967">
          <cell r="K967">
            <v>5055</v>
          </cell>
        </row>
        <row r="968">
          <cell r="K968">
            <v>232</v>
          </cell>
        </row>
        <row r="969">
          <cell r="K969">
            <v>0</v>
          </cell>
        </row>
        <row r="970">
          <cell r="K970">
            <v>3866</v>
          </cell>
        </row>
        <row r="971">
          <cell r="K971">
            <v>5238</v>
          </cell>
        </row>
        <row r="972">
          <cell r="K972">
            <v>4863</v>
          </cell>
        </row>
        <row r="973">
          <cell r="K973">
            <v>5350</v>
          </cell>
        </row>
        <row r="974">
          <cell r="K974">
            <v>7013</v>
          </cell>
        </row>
        <row r="975">
          <cell r="K975">
            <v>437</v>
          </cell>
        </row>
        <row r="976">
          <cell r="K976">
            <v>160</v>
          </cell>
        </row>
        <row r="977">
          <cell r="K977">
            <v>2712</v>
          </cell>
        </row>
        <row r="978">
          <cell r="K978">
            <v>1991</v>
          </cell>
        </row>
        <row r="979">
          <cell r="K979">
            <v>2789</v>
          </cell>
        </row>
        <row r="980">
          <cell r="K980">
            <v>3958</v>
          </cell>
        </row>
        <row r="981">
          <cell r="K981">
            <v>3308</v>
          </cell>
        </row>
        <row r="982">
          <cell r="K982">
            <v>100</v>
          </cell>
        </row>
        <row r="983">
          <cell r="K983">
            <v>486</v>
          </cell>
        </row>
        <row r="984">
          <cell r="K984">
            <v>1282</v>
          </cell>
        </row>
        <row r="985">
          <cell r="K985">
            <v>4856</v>
          </cell>
        </row>
        <row r="986">
          <cell r="K986">
            <v>3227</v>
          </cell>
        </row>
        <row r="987">
          <cell r="K987">
            <v>2397</v>
          </cell>
        </row>
        <row r="988">
          <cell r="K988">
            <v>3991</v>
          </cell>
        </row>
        <row r="989">
          <cell r="K989">
            <v>151</v>
          </cell>
        </row>
        <row r="990">
          <cell r="K990">
            <v>269</v>
          </cell>
        </row>
        <row r="991">
          <cell r="K991">
            <v>1251</v>
          </cell>
        </row>
        <row r="992">
          <cell r="K992">
            <v>1642</v>
          </cell>
        </row>
        <row r="993">
          <cell r="K993">
            <v>1884</v>
          </cell>
        </row>
        <row r="994">
          <cell r="K994">
            <v>1163</v>
          </cell>
        </row>
        <row r="995">
          <cell r="K995">
            <v>2190</v>
          </cell>
        </row>
        <row r="996">
          <cell r="K996">
            <v>4152</v>
          </cell>
        </row>
        <row r="997">
          <cell r="K997">
            <v>59</v>
          </cell>
        </row>
        <row r="998">
          <cell r="K998">
            <v>2998</v>
          </cell>
        </row>
        <row r="999">
          <cell r="K999">
            <v>3621</v>
          </cell>
        </row>
        <row r="1000">
          <cell r="K1000">
            <v>2841</v>
          </cell>
        </row>
        <row r="1001">
          <cell r="K1001">
            <v>4206</v>
          </cell>
        </row>
        <row r="1002">
          <cell r="K1002">
            <v>6792</v>
          </cell>
        </row>
        <row r="1003">
          <cell r="K1003">
            <v>903</v>
          </cell>
        </row>
        <row r="1004">
          <cell r="K1004">
            <v>147</v>
          </cell>
        </row>
        <row r="1005">
          <cell r="K1005">
            <v>9290</v>
          </cell>
        </row>
        <row r="1006">
          <cell r="K1006">
            <v>5553</v>
          </cell>
        </row>
        <row r="1007">
          <cell r="K1007">
            <v>762</v>
          </cell>
        </row>
        <row r="1008">
          <cell r="K1008">
            <v>3572</v>
          </cell>
        </row>
        <row r="1009">
          <cell r="K1009">
            <v>2601</v>
          </cell>
        </row>
        <row r="1010">
          <cell r="K1010">
            <v>357</v>
          </cell>
        </row>
        <row r="1011">
          <cell r="K1011">
            <v>516</v>
          </cell>
        </row>
        <row r="1012">
          <cell r="K1012">
            <v>3117</v>
          </cell>
        </row>
        <row r="1013">
          <cell r="K1013">
            <v>7828</v>
          </cell>
        </row>
        <row r="1014">
          <cell r="K1014">
            <v>3368</v>
          </cell>
        </row>
        <row r="1015">
          <cell r="K1015">
            <v>5198</v>
          </cell>
        </row>
        <row r="1016">
          <cell r="K1016">
            <v>3456</v>
          </cell>
        </row>
        <row r="1017">
          <cell r="K1017">
            <v>181</v>
          </cell>
        </row>
        <row r="1018">
          <cell r="K1018">
            <v>257</v>
          </cell>
        </row>
        <row r="1019">
          <cell r="K1019">
            <v>4985</v>
          </cell>
        </row>
        <row r="1020">
          <cell r="K1020">
            <v>5723</v>
          </cell>
        </row>
        <row r="1021">
          <cell r="K1021">
            <v>5428</v>
          </cell>
        </row>
        <row r="1022">
          <cell r="K1022">
            <v>6427</v>
          </cell>
        </row>
        <row r="1023">
          <cell r="K1023">
            <v>573</v>
          </cell>
        </row>
        <row r="1024">
          <cell r="K1024">
            <v>0</v>
          </cell>
        </row>
        <row r="1025">
          <cell r="K1025">
            <v>413</v>
          </cell>
        </row>
        <row r="1026">
          <cell r="K1026">
            <v>2091</v>
          </cell>
        </row>
        <row r="1027">
          <cell r="K1027">
            <v>2029</v>
          </cell>
        </row>
        <row r="1028">
          <cell r="K1028">
            <v>3813</v>
          </cell>
        </row>
        <row r="1029">
          <cell r="K1029">
            <v>5085</v>
          </cell>
        </row>
        <row r="1030">
          <cell r="K1030">
            <v>6283</v>
          </cell>
        </row>
        <row r="1031">
          <cell r="K1031">
            <v>4892</v>
          </cell>
        </row>
        <row r="1032">
          <cell r="K1032">
            <v>456</v>
          </cell>
        </row>
        <row r="1033">
          <cell r="K1033">
            <v>2502</v>
          </cell>
        </row>
        <row r="1034">
          <cell r="K1034">
            <v>1954</v>
          </cell>
        </row>
        <row r="1035">
          <cell r="K1035">
            <v>1639</v>
          </cell>
        </row>
        <row r="1036">
          <cell r="K1036">
            <v>1643</v>
          </cell>
        </row>
        <row r="1037">
          <cell r="K1037">
            <v>900</v>
          </cell>
        </row>
        <row r="1038">
          <cell r="K1038">
            <v>2748</v>
          </cell>
        </row>
        <row r="1039">
          <cell r="K1039">
            <v>180</v>
          </cell>
        </row>
        <row r="1040">
          <cell r="K1040">
            <v>2371</v>
          </cell>
        </row>
        <row r="1041">
          <cell r="K1041">
            <v>2239</v>
          </cell>
        </row>
        <row r="1042">
          <cell r="K1042">
            <v>930</v>
          </cell>
        </row>
        <row r="1043">
          <cell r="K1043">
            <v>2465</v>
          </cell>
        </row>
        <row r="1044">
          <cell r="K1044">
            <v>4076</v>
          </cell>
        </row>
        <row r="1045">
          <cell r="K1045">
            <v>2235</v>
          </cell>
        </row>
        <row r="1046">
          <cell r="K1046">
            <v>3216</v>
          </cell>
        </row>
        <row r="1047">
          <cell r="K1047">
            <v>2897</v>
          </cell>
        </row>
        <row r="1048">
          <cell r="K1048">
            <v>3933</v>
          </cell>
        </row>
        <row r="1049">
          <cell r="K1049">
            <v>4673</v>
          </cell>
        </row>
        <row r="1050">
          <cell r="K1050">
            <v>5679</v>
          </cell>
        </row>
        <row r="1051">
          <cell r="K1051">
            <v>5928</v>
          </cell>
        </row>
        <row r="1052">
          <cell r="K1052">
            <v>2781</v>
          </cell>
        </row>
        <row r="1053">
          <cell r="K1053">
            <v>2244</v>
          </cell>
        </row>
        <row r="1054">
          <cell r="K1054">
            <v>10684</v>
          </cell>
        </row>
        <row r="1055">
          <cell r="K1055">
            <v>10240</v>
          </cell>
        </row>
        <row r="1056">
          <cell r="K1056">
            <v>8251</v>
          </cell>
        </row>
        <row r="1057">
          <cell r="K1057">
            <v>8637</v>
          </cell>
        </row>
        <row r="1058">
          <cell r="K1058">
            <v>9110</v>
          </cell>
        </row>
        <row r="1059">
          <cell r="K1059">
            <v>1114</v>
          </cell>
        </row>
        <row r="1060">
          <cell r="K1060">
            <v>744</v>
          </cell>
        </row>
        <row r="1061">
          <cell r="K1061">
            <v>7159</v>
          </cell>
        </row>
        <row r="1062">
          <cell r="K1062">
            <v>8914</v>
          </cell>
        </row>
        <row r="1063">
          <cell r="K1063">
            <v>2958</v>
          </cell>
        </row>
        <row r="1064">
          <cell r="K1064">
            <v>4089</v>
          </cell>
        </row>
        <row r="1065">
          <cell r="K1065">
            <v>2327</v>
          </cell>
        </row>
        <row r="1066">
          <cell r="K1066">
            <v>497</v>
          </cell>
        </row>
        <row r="1067">
          <cell r="K1067">
            <v>372</v>
          </cell>
        </row>
        <row r="1068">
          <cell r="K1068">
            <v>5387</v>
          </cell>
        </row>
        <row r="1069">
          <cell r="K1069">
            <v>10825</v>
          </cell>
        </row>
        <row r="1070">
          <cell r="K1070">
            <v>2328</v>
          </cell>
        </row>
        <row r="1071">
          <cell r="K1071">
            <v>1646</v>
          </cell>
        </row>
        <row r="1072">
          <cell r="K1072">
            <v>4352</v>
          </cell>
        </row>
        <row r="1073">
          <cell r="K1073">
            <v>1405</v>
          </cell>
        </row>
        <row r="1074">
          <cell r="K1074">
            <v>3634</v>
          </cell>
        </row>
        <row r="1075">
          <cell r="K1075">
            <v>6304</v>
          </cell>
        </row>
        <row r="1076">
          <cell r="K1076">
            <v>5784</v>
          </cell>
        </row>
        <row r="1077">
          <cell r="K1077">
            <v>3562</v>
          </cell>
        </row>
        <row r="1078">
          <cell r="K1078">
            <v>5025</v>
          </cell>
        </row>
        <row r="1079">
          <cell r="K1079">
            <v>5092</v>
          </cell>
        </row>
        <row r="1080">
          <cell r="K1080">
            <v>3367</v>
          </cell>
        </row>
        <row r="1081">
          <cell r="K1081">
            <v>4300</v>
          </cell>
        </row>
        <row r="1082">
          <cell r="K1082">
            <v>5660</v>
          </cell>
        </row>
        <row r="1083">
          <cell r="K1083">
            <v>6522</v>
          </cell>
        </row>
        <row r="1084">
          <cell r="K1084">
            <v>5987</v>
          </cell>
        </row>
        <row r="1085">
          <cell r="K1085">
            <v>5564</v>
          </cell>
        </row>
        <row r="1086">
          <cell r="K1086">
            <v>7020</v>
          </cell>
        </row>
        <row r="1087">
          <cell r="K1087">
            <v>2358</v>
          </cell>
        </row>
        <row r="1088">
          <cell r="K1088">
            <v>4450</v>
          </cell>
        </row>
        <row r="1089">
          <cell r="K1089">
            <v>4850</v>
          </cell>
        </row>
        <row r="1090">
          <cell r="K1090">
            <v>4875</v>
          </cell>
        </row>
        <row r="1091">
          <cell r="K1091">
            <v>4218</v>
          </cell>
        </row>
        <row r="1092">
          <cell r="K1092">
            <v>7516</v>
          </cell>
        </row>
        <row r="1093">
          <cell r="K1093">
            <v>7026</v>
          </cell>
        </row>
        <row r="1094">
          <cell r="K1094">
            <v>2578</v>
          </cell>
        </row>
        <row r="1095">
          <cell r="K1095">
            <v>2798</v>
          </cell>
        </row>
        <row r="1096">
          <cell r="K1096">
            <v>5942</v>
          </cell>
        </row>
        <row r="1097">
          <cell r="K1097">
            <v>4107</v>
          </cell>
        </row>
        <row r="1098">
          <cell r="K1098">
            <v>220</v>
          </cell>
        </row>
        <row r="1099">
          <cell r="K1099">
            <v>4928</v>
          </cell>
        </row>
        <row r="1100">
          <cell r="K1100">
            <v>6293</v>
          </cell>
        </row>
        <row r="1101">
          <cell r="K1101">
            <v>866</v>
          </cell>
        </row>
        <row r="1102">
          <cell r="K1102">
            <v>2037</v>
          </cell>
        </row>
        <row r="1103">
          <cell r="K1103">
            <v>5998</v>
          </cell>
        </row>
        <row r="1104">
          <cell r="K1104">
            <v>4274</v>
          </cell>
        </row>
        <row r="1105">
          <cell r="K1105">
            <v>823</v>
          </cell>
        </row>
        <row r="1106">
          <cell r="K1106">
            <v>9407</v>
          </cell>
        </row>
        <row r="1107">
          <cell r="K1107">
            <v>7156</v>
          </cell>
        </row>
        <row r="1108">
          <cell r="K1108">
            <v>1730</v>
          </cell>
        </row>
        <row r="1109">
          <cell r="K1109">
            <v>2506</v>
          </cell>
        </row>
        <row r="1110">
          <cell r="K1110">
            <v>6924</v>
          </cell>
        </row>
        <row r="1111">
          <cell r="K1111">
            <v>5786</v>
          </cell>
        </row>
        <row r="1112">
          <cell r="K1112">
            <v>6183</v>
          </cell>
        </row>
        <row r="1113">
          <cell r="K1113">
            <v>5346</v>
          </cell>
        </row>
        <row r="1114">
          <cell r="K1114">
            <v>5288</v>
          </cell>
        </row>
        <row r="1115">
          <cell r="K1115">
            <v>3392</v>
          </cell>
        </row>
        <row r="1116">
          <cell r="K1116">
            <v>2931</v>
          </cell>
        </row>
        <row r="1117">
          <cell r="K1117">
            <v>3775</v>
          </cell>
        </row>
        <row r="1118">
          <cell r="K1118">
            <v>2963</v>
          </cell>
        </row>
        <row r="1119">
          <cell r="K1119">
            <v>3763</v>
          </cell>
        </row>
        <row r="1120">
          <cell r="K1120">
            <v>5216</v>
          </cell>
        </row>
        <row r="1121">
          <cell r="K1121">
            <v>3719</v>
          </cell>
        </row>
        <row r="1122">
          <cell r="K1122">
            <v>3439</v>
          </cell>
        </row>
        <row r="1123">
          <cell r="K1123">
            <v>2020</v>
          </cell>
        </row>
        <row r="1124">
          <cell r="K1124">
            <v>6598</v>
          </cell>
        </row>
        <row r="1125">
          <cell r="K1125">
            <v>5111</v>
          </cell>
        </row>
        <row r="1126">
          <cell r="K1126">
            <v>6013</v>
          </cell>
        </row>
        <row r="1127">
          <cell r="K1127">
            <v>6240</v>
          </cell>
        </row>
        <row r="1128">
          <cell r="K1128">
            <v>7270</v>
          </cell>
        </row>
        <row r="1129">
          <cell r="K1129">
            <v>2582</v>
          </cell>
        </row>
        <row r="1130">
          <cell r="K1130">
            <v>892</v>
          </cell>
        </row>
        <row r="1131">
          <cell r="K1131">
            <v>3427</v>
          </cell>
        </row>
        <row r="1132">
          <cell r="K1132">
            <v>3706</v>
          </cell>
        </row>
        <row r="1133">
          <cell r="K1133">
            <v>3855</v>
          </cell>
        </row>
        <row r="1134">
          <cell r="K1134">
            <v>4347</v>
          </cell>
        </row>
        <row r="1135">
          <cell r="K1135">
            <v>3336</v>
          </cell>
        </row>
        <row r="1136">
          <cell r="K1136">
            <v>1943</v>
          </cell>
        </row>
        <row r="1137">
          <cell r="K1137">
            <v>2361</v>
          </cell>
        </row>
        <row r="1138">
          <cell r="K1138">
            <v>6090</v>
          </cell>
        </row>
        <row r="1139">
          <cell r="K1139">
            <v>1630</v>
          </cell>
        </row>
        <row r="1140">
          <cell r="K1140">
            <v>2706</v>
          </cell>
        </row>
        <row r="1141">
          <cell r="K1141">
            <v>2669</v>
          </cell>
        </row>
        <row r="1142">
          <cell r="K1142">
            <v>2392</v>
          </cell>
        </row>
        <row r="1143">
          <cell r="K1143">
            <v>1205</v>
          </cell>
        </row>
        <row r="1144">
          <cell r="K1144">
            <v>2207</v>
          </cell>
        </row>
        <row r="1145">
          <cell r="K1145">
            <v>2235</v>
          </cell>
        </row>
        <row r="1146">
          <cell r="K1146">
            <v>2217</v>
          </cell>
        </row>
        <row r="1147">
          <cell r="K1147">
            <v>4124</v>
          </cell>
        </row>
        <row r="1148">
          <cell r="K1148">
            <v>2102</v>
          </cell>
        </row>
        <row r="1149">
          <cell r="K1149">
            <v>1074</v>
          </cell>
        </row>
        <row r="1150">
          <cell r="K1150">
            <v>612</v>
          </cell>
        </row>
        <row r="1151">
          <cell r="K1151">
            <v>572</v>
          </cell>
        </row>
        <row r="1152">
          <cell r="K1152">
            <v>1911</v>
          </cell>
        </row>
        <row r="1153">
          <cell r="K1153">
            <v>2023</v>
          </cell>
        </row>
        <row r="1154">
          <cell r="K1154">
            <v>1801</v>
          </cell>
        </row>
        <row r="1155">
          <cell r="K1155">
            <v>1690</v>
          </cell>
        </row>
        <row r="1156">
          <cell r="K1156">
            <v>2348</v>
          </cell>
        </row>
        <row r="1157">
          <cell r="K1157">
            <v>2025</v>
          </cell>
        </row>
        <row r="1158">
          <cell r="K1158">
            <v>1446</v>
          </cell>
        </row>
        <row r="1159">
          <cell r="K1159">
            <v>1593</v>
          </cell>
        </row>
        <row r="1160">
          <cell r="K1160">
            <v>2186</v>
          </cell>
        </row>
        <row r="1161">
          <cell r="K1161">
            <v>1874</v>
          </cell>
        </row>
        <row r="1162">
          <cell r="K1162">
            <v>1424</v>
          </cell>
        </row>
        <row r="1163">
          <cell r="K1163">
            <v>1487</v>
          </cell>
        </row>
        <row r="1164">
          <cell r="K1164">
            <v>558</v>
          </cell>
        </row>
        <row r="1165">
          <cell r="K1165">
            <v>1553</v>
          </cell>
        </row>
        <row r="1166">
          <cell r="K1166">
            <v>1699</v>
          </cell>
        </row>
        <row r="1167">
          <cell r="K1167">
            <v>1602</v>
          </cell>
        </row>
        <row r="1168">
          <cell r="K1168">
            <v>1984</v>
          </cell>
        </row>
        <row r="1169">
          <cell r="K1169">
            <v>2182</v>
          </cell>
        </row>
        <row r="1170">
          <cell r="K1170">
            <v>2741</v>
          </cell>
        </row>
        <row r="1171">
          <cell r="K1171">
            <v>1292</v>
          </cell>
        </row>
        <row r="1172">
          <cell r="K1172">
            <v>997</v>
          </cell>
        </row>
        <row r="1173">
          <cell r="K1173">
            <v>1624</v>
          </cell>
        </row>
        <row r="1174">
          <cell r="K1174">
            <v>2406</v>
          </cell>
        </row>
        <row r="1175">
          <cell r="K1175">
            <v>2027</v>
          </cell>
        </row>
        <row r="1176">
          <cell r="K1176">
            <v>2737</v>
          </cell>
        </row>
        <row r="1177">
          <cell r="K1177">
            <v>2657</v>
          </cell>
        </row>
        <row r="1178">
          <cell r="K1178">
            <v>1455</v>
          </cell>
        </row>
        <row r="1179">
          <cell r="K1179">
            <v>1190</v>
          </cell>
        </row>
        <row r="1180">
          <cell r="K1180">
            <v>3493</v>
          </cell>
        </row>
        <row r="1181">
          <cell r="K1181">
            <v>1968</v>
          </cell>
        </row>
        <row r="1182">
          <cell r="K1182">
            <v>2239</v>
          </cell>
        </row>
        <row r="1183">
          <cell r="K1183">
            <v>1954</v>
          </cell>
        </row>
        <row r="1184">
          <cell r="K1184">
            <v>1984</v>
          </cell>
        </row>
        <row r="1185">
          <cell r="K1185">
            <v>1551</v>
          </cell>
        </row>
        <row r="1186">
          <cell r="K1186">
            <v>1232</v>
          </cell>
        </row>
        <row r="1187">
          <cell r="K1187">
            <v>3012</v>
          </cell>
        </row>
        <row r="1188">
          <cell r="K1188">
            <v>1683</v>
          </cell>
        </row>
        <row r="1189">
          <cell r="K1189">
            <v>1617</v>
          </cell>
        </row>
        <row r="1190">
          <cell r="K1190">
            <v>1457</v>
          </cell>
        </row>
        <row r="1191">
          <cell r="K1191">
            <v>1742</v>
          </cell>
        </row>
        <row r="1192">
          <cell r="K1192">
            <v>1371</v>
          </cell>
        </row>
        <row r="1193">
          <cell r="K1193">
            <v>1834</v>
          </cell>
        </row>
        <row r="1194">
          <cell r="K1194">
            <v>3200</v>
          </cell>
        </row>
        <row r="1195">
          <cell r="K1195">
            <v>4217</v>
          </cell>
        </row>
        <row r="1196">
          <cell r="K1196">
            <v>2465</v>
          </cell>
        </row>
        <row r="1197">
          <cell r="K1197">
            <v>2386</v>
          </cell>
        </row>
        <row r="1198">
          <cell r="K1198">
            <v>2915</v>
          </cell>
        </row>
        <row r="1199">
          <cell r="K1199">
            <v>1375</v>
          </cell>
        </row>
        <row r="1200">
          <cell r="K1200">
            <v>1377</v>
          </cell>
        </row>
        <row r="1201">
          <cell r="K1201">
            <v>2747</v>
          </cell>
        </row>
        <row r="1202">
          <cell r="K1202">
            <v>2348</v>
          </cell>
        </row>
        <row r="1203">
          <cell r="K1203">
            <v>2407</v>
          </cell>
        </row>
        <row r="1204">
          <cell r="K1204">
            <v>1773</v>
          </cell>
        </row>
        <row r="1205">
          <cell r="K1205">
            <v>1893</v>
          </cell>
        </row>
        <row r="1206">
          <cell r="K1206">
            <v>2060</v>
          </cell>
        </row>
        <row r="1207">
          <cell r="K1207">
            <v>1104</v>
          </cell>
        </row>
        <row r="1208">
          <cell r="K1208">
            <v>2430</v>
          </cell>
        </row>
        <row r="1209">
          <cell r="K1209">
            <v>2774</v>
          </cell>
        </row>
        <row r="1210">
          <cell r="K1210">
            <v>2875</v>
          </cell>
        </row>
        <row r="1211">
          <cell r="K1211">
            <v>2960</v>
          </cell>
        </row>
        <row r="1212">
          <cell r="K1212">
            <v>2301</v>
          </cell>
        </row>
        <row r="1213">
          <cell r="K1213">
            <v>2751</v>
          </cell>
        </row>
        <row r="1214">
          <cell r="K1214">
            <v>1256</v>
          </cell>
        </row>
        <row r="1215">
          <cell r="K1215">
            <v>2286</v>
          </cell>
        </row>
        <row r="1216">
          <cell r="K1216">
            <v>2056</v>
          </cell>
        </row>
        <row r="1217">
          <cell r="K1217">
            <v>3809</v>
          </cell>
        </row>
        <row r="1218">
          <cell r="K1218">
            <v>3593</v>
          </cell>
        </row>
        <row r="1219">
          <cell r="K1219">
            <v>4494</v>
          </cell>
        </row>
        <row r="1220">
          <cell r="K1220">
            <v>1882</v>
          </cell>
        </row>
        <row r="1221">
          <cell r="K1221">
            <v>1004</v>
          </cell>
        </row>
        <row r="1222">
          <cell r="K1222">
            <v>4811</v>
          </cell>
        </row>
        <row r="1223">
          <cell r="K1223">
            <v>4413</v>
          </cell>
        </row>
        <row r="1224">
          <cell r="K1224">
            <v>4942</v>
          </cell>
        </row>
        <row r="1225">
          <cell r="K1225">
            <v>3097</v>
          </cell>
        </row>
        <row r="1226">
          <cell r="K1226">
            <v>3548</v>
          </cell>
        </row>
        <row r="1227">
          <cell r="K1227">
            <v>882</v>
          </cell>
        </row>
        <row r="1228">
          <cell r="K1228">
            <v>1037</v>
          </cell>
        </row>
        <row r="1229">
          <cell r="K1229">
            <v>3956</v>
          </cell>
        </row>
        <row r="1230">
          <cell r="K1230">
            <v>2101</v>
          </cell>
        </row>
        <row r="1231">
          <cell r="K1231">
            <v>2608</v>
          </cell>
        </row>
        <row r="1232">
          <cell r="K1232">
            <v>2712</v>
          </cell>
        </row>
        <row r="1233">
          <cell r="K1233">
            <v>3041</v>
          </cell>
        </row>
        <row r="1234">
          <cell r="K1234">
            <v>664</v>
          </cell>
        </row>
        <row r="1235">
          <cell r="K1235">
            <v>1434</v>
          </cell>
        </row>
        <row r="1236">
          <cell r="K1236">
            <v>2252</v>
          </cell>
        </row>
        <row r="1237">
          <cell r="K1237">
            <v>2201</v>
          </cell>
        </row>
        <row r="1238">
          <cell r="K1238">
            <v>2677</v>
          </cell>
        </row>
        <row r="1239">
          <cell r="K1239">
            <v>2193</v>
          </cell>
        </row>
        <row r="1240">
          <cell r="K1240">
            <v>2530</v>
          </cell>
        </row>
        <row r="1241">
          <cell r="K1241">
            <v>1288</v>
          </cell>
        </row>
        <row r="1242">
          <cell r="K1242">
            <v>1082</v>
          </cell>
        </row>
        <row r="1243">
          <cell r="K1243">
            <v>3424</v>
          </cell>
        </row>
        <row r="1244">
          <cell r="K1244">
            <v>2315</v>
          </cell>
        </row>
        <row r="1245">
          <cell r="K1245">
            <v>2580</v>
          </cell>
        </row>
        <row r="1246">
          <cell r="K1246">
            <v>3004</v>
          </cell>
        </row>
        <row r="1247">
          <cell r="K1247">
            <v>2892</v>
          </cell>
        </row>
        <row r="1248">
          <cell r="K1248">
            <v>0</v>
          </cell>
        </row>
        <row r="1249">
          <cell r="K1249">
            <v>273</v>
          </cell>
        </row>
        <row r="1250">
          <cell r="K1250">
            <v>298</v>
          </cell>
        </row>
        <row r="1251">
          <cell r="K1251">
            <v>2646</v>
          </cell>
        </row>
        <row r="1252">
          <cell r="K1252">
            <v>2563</v>
          </cell>
        </row>
        <row r="1253">
          <cell r="K1253">
            <v>2715</v>
          </cell>
        </row>
        <row r="1254">
          <cell r="K1254">
            <v>2891</v>
          </cell>
        </row>
        <row r="1255">
          <cell r="K1255">
            <v>20</v>
          </cell>
        </row>
        <row r="1256">
          <cell r="K1256">
            <v>116</v>
          </cell>
        </row>
        <row r="1257">
          <cell r="K1257">
            <v>4004</v>
          </cell>
        </row>
        <row r="1258">
          <cell r="K1258">
            <v>3581</v>
          </cell>
        </row>
        <row r="1259">
          <cell r="K1259">
            <v>4169</v>
          </cell>
        </row>
        <row r="1260">
          <cell r="K1260">
            <v>3436</v>
          </cell>
        </row>
        <row r="1261">
          <cell r="K1261">
            <v>2909</v>
          </cell>
        </row>
        <row r="1262">
          <cell r="K1262">
            <v>82</v>
          </cell>
        </row>
        <row r="1263">
          <cell r="K1263">
            <v>182</v>
          </cell>
        </row>
        <row r="1264">
          <cell r="K1264">
            <v>2677</v>
          </cell>
        </row>
        <row r="1265">
          <cell r="K1265">
            <v>2862</v>
          </cell>
        </row>
        <row r="1266">
          <cell r="K1266">
            <v>2966</v>
          </cell>
        </row>
        <row r="1267">
          <cell r="K1267">
            <v>2495</v>
          </cell>
        </row>
        <row r="1268">
          <cell r="K1268">
            <v>3653</v>
          </cell>
        </row>
        <row r="1269">
          <cell r="K1269">
            <v>714</v>
          </cell>
        </row>
        <row r="1270">
          <cell r="K1270">
            <v>2626</v>
          </cell>
        </row>
        <row r="1271">
          <cell r="K1271">
            <v>3889</v>
          </cell>
        </row>
        <row r="1272">
          <cell r="K1272">
            <v>3815</v>
          </cell>
        </row>
        <row r="1273">
          <cell r="K1273">
            <v>3733</v>
          </cell>
        </row>
        <row r="1274">
          <cell r="K1274">
            <v>3133</v>
          </cell>
        </row>
        <row r="1275">
          <cell r="K1275">
            <v>2499</v>
          </cell>
        </row>
        <row r="1276">
          <cell r="K1276">
            <v>61</v>
          </cell>
        </row>
        <row r="1277">
          <cell r="K1277">
            <v>123</v>
          </cell>
        </row>
        <row r="1278">
          <cell r="K1278">
            <v>4281</v>
          </cell>
        </row>
        <row r="1279">
          <cell r="K1279">
            <v>4924</v>
          </cell>
        </row>
        <row r="1280">
          <cell r="K1280">
            <v>4119</v>
          </cell>
        </row>
        <row r="1281">
          <cell r="K1281">
            <v>2947</v>
          </cell>
        </row>
        <row r="1282">
          <cell r="K1282">
            <v>2358</v>
          </cell>
        </row>
        <row r="1283">
          <cell r="K1283">
            <v>773</v>
          </cell>
        </row>
        <row r="1284">
          <cell r="K1284">
            <v>2496</v>
          </cell>
        </row>
        <row r="1285">
          <cell r="K1285">
            <v>3069</v>
          </cell>
        </row>
        <row r="1286">
          <cell r="K1286">
            <v>2489</v>
          </cell>
        </row>
        <row r="1287">
          <cell r="K1287">
            <v>3406</v>
          </cell>
        </row>
        <row r="1288">
          <cell r="K1288">
            <v>2585</v>
          </cell>
        </row>
        <row r="1289">
          <cell r="K1289">
            <v>145</v>
          </cell>
        </row>
        <row r="1290">
          <cell r="K1290">
            <v>51</v>
          </cell>
        </row>
        <row r="1291">
          <cell r="K1291">
            <v>642</v>
          </cell>
        </row>
        <row r="1292">
          <cell r="K1292">
            <v>4504</v>
          </cell>
        </row>
        <row r="1293">
          <cell r="K1293">
            <v>2870</v>
          </cell>
        </row>
        <row r="1294">
          <cell r="K1294">
            <v>5296</v>
          </cell>
        </row>
        <row r="1295">
          <cell r="K1295">
            <v>6909</v>
          </cell>
        </row>
        <row r="1296">
          <cell r="K1296">
            <v>3634</v>
          </cell>
        </row>
        <row r="1297">
          <cell r="K1297">
            <v>427</v>
          </cell>
        </row>
        <row r="1298">
          <cell r="K1298">
            <v>543</v>
          </cell>
        </row>
        <row r="1299">
          <cell r="K1299">
            <v>2353</v>
          </cell>
        </row>
        <row r="1300">
          <cell r="K1300">
            <v>4350</v>
          </cell>
        </row>
        <row r="1301">
          <cell r="K1301">
            <v>5244</v>
          </cell>
        </row>
        <row r="1302">
          <cell r="K1302">
            <v>5124</v>
          </cell>
        </row>
        <row r="1303">
          <cell r="K1303">
            <v>6625</v>
          </cell>
        </row>
        <row r="1304">
          <cell r="K1304">
            <v>2601</v>
          </cell>
        </row>
        <row r="1305">
          <cell r="K1305">
            <v>1058</v>
          </cell>
        </row>
        <row r="1306">
          <cell r="K1306">
            <v>2293</v>
          </cell>
        </row>
        <row r="1307">
          <cell r="K1307">
            <v>3742</v>
          </cell>
        </row>
        <row r="1308">
          <cell r="K1308">
            <v>2972</v>
          </cell>
        </row>
        <row r="1309">
          <cell r="K1309">
            <v>3138</v>
          </cell>
        </row>
        <row r="1310">
          <cell r="K1310">
            <v>3313</v>
          </cell>
        </row>
        <row r="1311">
          <cell r="K1311">
            <v>1282</v>
          </cell>
        </row>
        <row r="1312">
          <cell r="K1312">
            <v>1389</v>
          </cell>
        </row>
        <row r="1313">
          <cell r="K1313">
            <v>2857</v>
          </cell>
        </row>
        <row r="1314">
          <cell r="K1314">
            <v>2691</v>
          </cell>
        </row>
        <row r="1315">
          <cell r="K1315">
            <v>3400</v>
          </cell>
        </row>
        <row r="1316">
          <cell r="K1316">
            <v>3447</v>
          </cell>
        </row>
        <row r="1317">
          <cell r="K1317">
            <v>3493</v>
          </cell>
        </row>
        <row r="1318">
          <cell r="K1318">
            <v>2474</v>
          </cell>
        </row>
        <row r="1319">
          <cell r="K1319">
            <v>842</v>
          </cell>
        </row>
        <row r="1320">
          <cell r="K1320">
            <v>4142</v>
          </cell>
        </row>
        <row r="1321">
          <cell r="K1321">
            <v>3842</v>
          </cell>
        </row>
        <row r="1322">
          <cell r="K1322">
            <v>3959</v>
          </cell>
        </row>
        <row r="1323">
          <cell r="K1323">
            <v>2990</v>
          </cell>
        </row>
        <row r="1324">
          <cell r="K1324">
            <v>4300</v>
          </cell>
        </row>
        <row r="1325">
          <cell r="K1325">
            <v>727</v>
          </cell>
        </row>
        <row r="1326">
          <cell r="K1326">
            <v>507</v>
          </cell>
        </row>
        <row r="1327">
          <cell r="K1327">
            <v>4575</v>
          </cell>
        </row>
        <row r="1328">
          <cell r="K1328">
            <v>4768</v>
          </cell>
        </row>
        <row r="1329">
          <cell r="K1329">
            <v>4961</v>
          </cell>
        </row>
        <row r="1330">
          <cell r="K1330">
            <v>4584</v>
          </cell>
        </row>
        <row r="1331">
          <cell r="K1331">
            <v>4189</v>
          </cell>
        </row>
        <row r="1332">
          <cell r="K1332">
            <v>2164</v>
          </cell>
        </row>
        <row r="1333">
          <cell r="K1333">
            <v>1877</v>
          </cell>
        </row>
        <row r="1334">
          <cell r="K1334">
            <v>2703</v>
          </cell>
        </row>
        <row r="1335">
          <cell r="K1335">
            <v>2589</v>
          </cell>
        </row>
        <row r="1336">
          <cell r="K1336">
            <v>2766</v>
          </cell>
        </row>
        <row r="1337">
          <cell r="K1337">
            <v>2161</v>
          </cell>
        </row>
        <row r="1338">
          <cell r="K1338">
            <v>2220</v>
          </cell>
        </row>
        <row r="1339">
          <cell r="K1339">
            <v>798</v>
          </cell>
        </row>
        <row r="1340">
          <cell r="K1340">
            <v>1014</v>
          </cell>
        </row>
        <row r="1341">
          <cell r="K1341">
            <v>2174</v>
          </cell>
        </row>
        <row r="1342">
          <cell r="K1342">
            <v>1446</v>
          </cell>
        </row>
        <row r="1343">
          <cell r="K1343">
            <v>2030</v>
          </cell>
        </row>
        <row r="1344">
          <cell r="K1344">
            <v>2075</v>
          </cell>
        </row>
        <row r="1345">
          <cell r="K1345">
            <v>2674</v>
          </cell>
        </row>
        <row r="1346">
          <cell r="K1346">
            <v>802</v>
          </cell>
        </row>
        <row r="1347">
          <cell r="K1347">
            <v>999</v>
          </cell>
        </row>
        <row r="1348">
          <cell r="K1348">
            <v>3759</v>
          </cell>
        </row>
        <row r="1349">
          <cell r="K1349">
            <v>2479</v>
          </cell>
        </row>
        <row r="1350">
          <cell r="K1350">
            <v>2840</v>
          </cell>
        </row>
        <row r="1351">
          <cell r="K1351">
            <v>3999</v>
          </cell>
        </row>
        <row r="1352">
          <cell r="K1352">
            <v>2611</v>
          </cell>
        </row>
        <row r="1353">
          <cell r="K1353">
            <v>1458</v>
          </cell>
        </row>
        <row r="1354">
          <cell r="K1354">
            <v>1200</v>
          </cell>
        </row>
        <row r="1355">
          <cell r="K1355">
            <v>1258</v>
          </cell>
        </row>
        <row r="1356">
          <cell r="K1356">
            <v>2438</v>
          </cell>
        </row>
        <row r="1357">
          <cell r="K1357">
            <v>3739</v>
          </cell>
        </row>
        <row r="1358">
          <cell r="K1358">
            <v>3979</v>
          </cell>
        </row>
        <row r="1359">
          <cell r="K1359">
            <v>2682</v>
          </cell>
        </row>
        <row r="1360">
          <cell r="K1360">
            <v>1974</v>
          </cell>
        </row>
        <row r="1361">
          <cell r="K1361">
            <v>1857</v>
          </cell>
        </row>
        <row r="1362">
          <cell r="K1362">
            <v>2197</v>
          </cell>
        </row>
        <row r="1363">
          <cell r="K1363">
            <v>2110</v>
          </cell>
        </row>
        <row r="1364">
          <cell r="K1364">
            <v>3729</v>
          </cell>
        </row>
        <row r="1365">
          <cell r="K1365">
            <v>4633</v>
          </cell>
        </row>
        <row r="1366">
          <cell r="K1366">
            <v>3318</v>
          </cell>
        </row>
        <row r="1367">
          <cell r="K1367">
            <v>742</v>
          </cell>
        </row>
        <row r="1368">
          <cell r="K1368">
            <v>814</v>
          </cell>
        </row>
        <row r="1369">
          <cell r="K1369">
            <v>3212</v>
          </cell>
        </row>
        <row r="1370">
          <cell r="K1370">
            <v>3559</v>
          </cell>
        </row>
        <row r="1371">
          <cell r="K1371">
            <v>2571</v>
          </cell>
        </row>
        <row r="1372">
          <cell r="K1372">
            <v>5042</v>
          </cell>
        </row>
        <row r="1373">
          <cell r="K1373">
            <v>1412</v>
          </cell>
        </row>
        <row r="1374">
          <cell r="K1374">
            <v>308</v>
          </cell>
        </row>
        <row r="1375">
          <cell r="K1375">
            <v>368</v>
          </cell>
        </row>
        <row r="1376">
          <cell r="K1376">
            <v>2581</v>
          </cell>
        </row>
        <row r="1377">
          <cell r="K1377">
            <v>2904</v>
          </cell>
        </row>
        <row r="1378">
          <cell r="K1378">
            <v>3231</v>
          </cell>
        </row>
        <row r="1379">
          <cell r="K1379">
            <v>2312</v>
          </cell>
        </row>
        <row r="1380">
          <cell r="K1380">
            <v>2377</v>
          </cell>
        </row>
        <row r="1381">
          <cell r="K1381">
            <v>331</v>
          </cell>
        </row>
        <row r="1382">
          <cell r="K1382">
            <v>1211</v>
          </cell>
        </row>
        <row r="1383">
          <cell r="K1383">
            <v>1888</v>
          </cell>
        </row>
        <row r="1384">
          <cell r="K1384">
            <v>3796</v>
          </cell>
        </row>
        <row r="1385">
          <cell r="K1385">
            <v>3217</v>
          </cell>
        </row>
        <row r="1386">
          <cell r="K1386">
            <v>4156</v>
          </cell>
        </row>
        <row r="1387">
          <cell r="K1387">
            <v>2428</v>
          </cell>
        </row>
        <row r="1388">
          <cell r="K1388">
            <v>743</v>
          </cell>
        </row>
        <row r="1389">
          <cell r="K1389">
            <v>681</v>
          </cell>
        </row>
        <row r="1390">
          <cell r="K1390">
            <v>3762</v>
          </cell>
        </row>
        <row r="1391">
          <cell r="K1391">
            <v>2622</v>
          </cell>
        </row>
        <row r="1392">
          <cell r="K1392">
            <v>2915</v>
          </cell>
        </row>
        <row r="1393">
          <cell r="K1393">
            <v>6246</v>
          </cell>
        </row>
        <row r="1394">
          <cell r="K1394">
            <v>5694</v>
          </cell>
        </row>
        <row r="1395">
          <cell r="K1395">
            <v>621</v>
          </cell>
        </row>
        <row r="1396">
          <cell r="K1396">
            <v>1046</v>
          </cell>
        </row>
        <row r="1397">
          <cell r="K1397">
            <v>6155</v>
          </cell>
        </row>
        <row r="1398">
          <cell r="K1398">
            <v>5683</v>
          </cell>
        </row>
        <row r="1399">
          <cell r="K1399">
            <v>4340</v>
          </cell>
        </row>
        <row r="1400">
          <cell r="K1400">
            <v>5592</v>
          </cell>
        </row>
        <row r="1401">
          <cell r="K1401">
            <v>4197</v>
          </cell>
        </row>
        <row r="1402">
          <cell r="K1402">
            <v>1486</v>
          </cell>
        </row>
        <row r="1403">
          <cell r="K1403">
            <v>1221</v>
          </cell>
        </row>
        <row r="1404">
          <cell r="K1404">
            <v>3496</v>
          </cell>
        </row>
        <row r="1405">
          <cell r="K1405">
            <v>3354</v>
          </cell>
        </row>
        <row r="1406">
          <cell r="K1406">
            <v>2965</v>
          </cell>
        </row>
        <row r="1407">
          <cell r="K1407">
            <v>2788</v>
          </cell>
        </row>
        <row r="1408">
          <cell r="K1408">
            <v>2885</v>
          </cell>
        </row>
        <row r="1409">
          <cell r="K1409">
            <v>574</v>
          </cell>
        </row>
        <row r="1410">
          <cell r="K1410">
            <v>426</v>
          </cell>
        </row>
        <row r="1411">
          <cell r="K1411">
            <v>3963</v>
          </cell>
        </row>
        <row r="1412">
          <cell r="K1412">
            <v>4024</v>
          </cell>
        </row>
        <row r="1413">
          <cell r="K1413">
            <v>2669</v>
          </cell>
        </row>
        <row r="1414">
          <cell r="K1414">
            <v>3216</v>
          </cell>
        </row>
        <row r="1415">
          <cell r="K1415">
            <v>4287</v>
          </cell>
        </row>
        <row r="1416">
          <cell r="K1416">
            <v>1880</v>
          </cell>
        </row>
        <row r="1417">
          <cell r="K1417">
            <v>1361</v>
          </cell>
        </row>
        <row r="1418">
          <cell r="K1418">
            <v>2833</v>
          </cell>
        </row>
        <row r="1419">
          <cell r="K1419">
            <v>2967</v>
          </cell>
        </row>
        <row r="1420">
          <cell r="K1420">
            <v>2350</v>
          </cell>
        </row>
        <row r="1421">
          <cell r="K1421">
            <v>3712</v>
          </cell>
        </row>
        <row r="1422">
          <cell r="K1422">
            <v>3258</v>
          </cell>
        </row>
        <row r="1423">
          <cell r="K1423">
            <v>2176</v>
          </cell>
        </row>
        <row r="1424">
          <cell r="K1424">
            <v>1200</v>
          </cell>
        </row>
        <row r="1425">
          <cell r="K1425">
            <v>4666</v>
          </cell>
        </row>
        <row r="1426">
          <cell r="K1426">
            <v>3184</v>
          </cell>
        </row>
        <row r="1427">
          <cell r="K1427">
            <v>3214</v>
          </cell>
        </row>
        <row r="1428">
          <cell r="K1428">
            <v>3371</v>
          </cell>
        </row>
        <row r="1429">
          <cell r="K1429">
            <v>3056</v>
          </cell>
        </row>
        <row r="1430">
          <cell r="K1430">
            <v>2542</v>
          </cell>
        </row>
        <row r="1431">
          <cell r="K1431">
            <v>2094</v>
          </cell>
        </row>
        <row r="1432">
          <cell r="K1432">
            <v>2591</v>
          </cell>
        </row>
        <row r="1433">
          <cell r="K1433">
            <v>3758</v>
          </cell>
        </row>
        <row r="1434">
          <cell r="K1434">
            <v>2744</v>
          </cell>
        </row>
        <row r="1435">
          <cell r="K1435">
            <v>1849</v>
          </cell>
        </row>
        <row r="1436">
          <cell r="K1436">
            <v>2262</v>
          </cell>
        </row>
        <row r="1437">
          <cell r="K1437">
            <v>2149</v>
          </cell>
        </row>
        <row r="1438">
          <cell r="K1438">
            <v>2133</v>
          </cell>
        </row>
        <row r="1439">
          <cell r="K1439">
            <v>2510</v>
          </cell>
        </row>
        <row r="1440">
          <cell r="K1440">
            <v>3875</v>
          </cell>
        </row>
        <row r="1441">
          <cell r="K1441">
            <v>3963</v>
          </cell>
        </row>
        <row r="1442">
          <cell r="K1442">
            <v>3084</v>
          </cell>
        </row>
        <row r="1443">
          <cell r="K1443">
            <v>7900</v>
          </cell>
        </row>
        <row r="1444">
          <cell r="K1444">
            <v>2042</v>
          </cell>
        </row>
        <row r="1445">
          <cell r="K1445">
            <v>1911</v>
          </cell>
        </row>
        <row r="1446">
          <cell r="K1446">
            <v>4385</v>
          </cell>
        </row>
        <row r="1447">
          <cell r="K1447">
            <v>3612</v>
          </cell>
        </row>
        <row r="1448">
          <cell r="K1448">
            <v>4331</v>
          </cell>
        </row>
        <row r="1449">
          <cell r="K1449">
            <v>3391</v>
          </cell>
        </row>
        <row r="1450">
          <cell r="K1450">
            <v>3333</v>
          </cell>
        </row>
        <row r="1451">
          <cell r="K1451">
            <v>1948</v>
          </cell>
        </row>
        <row r="1452">
          <cell r="K1452">
            <v>1960</v>
          </cell>
        </row>
        <row r="1453">
          <cell r="K1453">
            <v>3777</v>
          </cell>
        </row>
        <row r="1454">
          <cell r="K1454">
            <v>3855</v>
          </cell>
        </row>
        <row r="1455">
          <cell r="K1455">
            <v>4379</v>
          </cell>
        </row>
        <row r="1456">
          <cell r="K1456">
            <v>3597</v>
          </cell>
        </row>
        <row r="1457">
          <cell r="K1457">
            <v>7105</v>
          </cell>
        </row>
        <row r="1458">
          <cell r="K1458">
            <v>2289</v>
          </cell>
        </row>
        <row r="1459">
          <cell r="K1459">
            <v>2790</v>
          </cell>
        </row>
        <row r="1460">
          <cell r="K1460">
            <v>2471</v>
          </cell>
        </row>
        <row r="1461">
          <cell r="K1461">
            <v>2623</v>
          </cell>
        </row>
        <row r="1462">
          <cell r="K1462">
            <v>2432</v>
          </cell>
        </row>
        <row r="1463">
          <cell r="K1463">
            <v>3474</v>
          </cell>
        </row>
        <row r="1464">
          <cell r="K1464">
            <v>1751</v>
          </cell>
        </row>
        <row r="1465">
          <cell r="K1465">
            <v>2010</v>
          </cell>
        </row>
        <row r="1466">
          <cell r="K1466">
            <v>2037</v>
          </cell>
        </row>
        <row r="1467">
          <cell r="K1467">
            <v>3604</v>
          </cell>
        </row>
        <row r="1468">
          <cell r="K1468">
            <v>4857</v>
          </cell>
        </row>
        <row r="1469">
          <cell r="K1469">
            <v>5142</v>
          </cell>
        </row>
        <row r="1470">
          <cell r="K1470">
            <v>5943</v>
          </cell>
        </row>
        <row r="1471">
          <cell r="K1471">
            <v>1556</v>
          </cell>
        </row>
        <row r="1472">
          <cell r="K1472">
            <v>109</v>
          </cell>
        </row>
        <row r="1473">
          <cell r="K1473">
            <v>1721</v>
          </cell>
        </row>
        <row r="1474">
          <cell r="K1474">
            <v>4854</v>
          </cell>
        </row>
        <row r="1475">
          <cell r="K1475">
            <v>4071</v>
          </cell>
        </row>
        <row r="1476">
          <cell r="K1476">
            <v>5721</v>
          </cell>
        </row>
        <row r="1477">
          <cell r="K1477">
            <v>3419</v>
          </cell>
        </row>
        <row r="1478">
          <cell r="K1478">
            <v>3713</v>
          </cell>
        </row>
        <row r="1479">
          <cell r="K1479">
            <v>2744</v>
          </cell>
        </row>
        <row r="1480">
          <cell r="K1480">
            <v>1953</v>
          </cell>
        </row>
        <row r="1481">
          <cell r="K1481">
            <v>3028</v>
          </cell>
        </row>
        <row r="1482">
          <cell r="K1482">
            <v>3308</v>
          </cell>
        </row>
        <row r="1483">
          <cell r="K1483">
            <v>2878</v>
          </cell>
        </row>
        <row r="1484">
          <cell r="K1484">
            <v>4699</v>
          </cell>
        </row>
        <row r="1485">
          <cell r="K1485">
            <v>3958</v>
          </cell>
        </row>
        <row r="1486">
          <cell r="K1486">
            <v>2120</v>
          </cell>
        </row>
        <row r="1487">
          <cell r="K1487">
            <v>1928</v>
          </cell>
        </row>
        <row r="1488">
          <cell r="K1488">
            <v>3937</v>
          </cell>
        </row>
        <row r="1489">
          <cell r="K1489">
            <v>5797</v>
          </cell>
        </row>
        <row r="1490">
          <cell r="K1490">
            <v>2650</v>
          </cell>
        </row>
        <row r="1491">
          <cell r="K1491">
            <v>2289</v>
          </cell>
        </row>
        <row r="1492">
          <cell r="K1492">
            <v>2289</v>
          </cell>
        </row>
        <row r="1493">
          <cell r="K1493">
            <v>1338</v>
          </cell>
        </row>
        <row r="1494">
          <cell r="K1494">
            <v>717</v>
          </cell>
        </row>
        <row r="1495">
          <cell r="K1495">
            <v>4055</v>
          </cell>
        </row>
        <row r="1496">
          <cell r="K1496">
            <v>3233</v>
          </cell>
        </row>
        <row r="1497">
          <cell r="K1497">
            <v>3724</v>
          </cell>
        </row>
        <row r="1498">
          <cell r="K1498">
            <v>5094</v>
          </cell>
        </row>
        <row r="1499">
          <cell r="K1499">
            <v>6313</v>
          </cell>
        </row>
        <row r="1500">
          <cell r="K1500">
            <v>2004</v>
          </cell>
        </row>
        <row r="1501">
          <cell r="K1501">
            <v>2006</v>
          </cell>
        </row>
        <row r="1502">
          <cell r="K1502">
            <v>4558</v>
          </cell>
        </row>
        <row r="1503">
          <cell r="K1503">
            <v>3642</v>
          </cell>
        </row>
        <row r="1504">
          <cell r="K1504">
            <v>4241</v>
          </cell>
        </row>
        <row r="1505">
          <cell r="K1505">
            <v>4227</v>
          </cell>
        </row>
        <row r="1506">
          <cell r="K1506">
            <v>3798</v>
          </cell>
        </row>
        <row r="1507">
          <cell r="K1507">
            <v>1820</v>
          </cell>
        </row>
        <row r="1508">
          <cell r="K1508">
            <v>1831</v>
          </cell>
        </row>
        <row r="1509">
          <cell r="K1509">
            <v>9946</v>
          </cell>
        </row>
        <row r="1510">
          <cell r="K1510">
            <v>3934</v>
          </cell>
        </row>
        <row r="1511">
          <cell r="K1511">
            <v>4549</v>
          </cell>
        </row>
        <row r="1512">
          <cell r="K1512">
            <v>3629</v>
          </cell>
        </row>
        <row r="1513">
          <cell r="K1513">
            <v>3403</v>
          </cell>
        </row>
        <row r="1514">
          <cell r="K1514">
            <v>2281</v>
          </cell>
        </row>
        <row r="1515">
          <cell r="K1515">
            <v>2124</v>
          </cell>
        </row>
        <row r="1516">
          <cell r="K1516">
            <v>3027</v>
          </cell>
        </row>
        <row r="1517">
          <cell r="K1517">
            <v>5366</v>
          </cell>
        </row>
        <row r="1518">
          <cell r="K1518">
            <v>6084</v>
          </cell>
        </row>
        <row r="1519">
          <cell r="K1519">
            <v>6544</v>
          </cell>
        </row>
        <row r="1520">
          <cell r="K1520">
            <v>4167</v>
          </cell>
        </row>
        <row r="1521">
          <cell r="K1521">
            <v>2085</v>
          </cell>
        </row>
        <row r="1522">
          <cell r="K1522">
            <v>3249</v>
          </cell>
        </row>
        <row r="1523">
          <cell r="K1523">
            <v>2308</v>
          </cell>
        </row>
        <row r="1524">
          <cell r="K1524">
            <v>2645</v>
          </cell>
        </row>
        <row r="1525">
          <cell r="K1525">
            <v>3264</v>
          </cell>
        </row>
        <row r="1526">
          <cell r="K1526">
            <v>4063</v>
          </cell>
        </row>
        <row r="1527">
          <cell r="K1527">
            <v>3565</v>
          </cell>
        </row>
        <row r="1528">
          <cell r="K1528">
            <v>1785</v>
          </cell>
        </row>
        <row r="1529">
          <cell r="K1529">
            <v>1992</v>
          </cell>
        </row>
        <row r="1530">
          <cell r="K1530">
            <v>2859</v>
          </cell>
        </row>
        <row r="1531">
          <cell r="K1531">
            <v>2729</v>
          </cell>
        </row>
        <row r="1532">
          <cell r="K1532">
            <v>2681</v>
          </cell>
        </row>
        <row r="1533">
          <cell r="K1533">
            <v>5082</v>
          </cell>
        </row>
        <row r="1534">
          <cell r="K1534">
            <v>2944</v>
          </cell>
        </row>
        <row r="1535">
          <cell r="K1535">
            <v>2244</v>
          </cell>
        </row>
        <row r="1536">
          <cell r="K1536">
            <v>2211</v>
          </cell>
        </row>
        <row r="1537">
          <cell r="K1537">
            <v>1885</v>
          </cell>
        </row>
        <row r="1538">
          <cell r="K1538">
            <v>2370</v>
          </cell>
        </row>
        <row r="1539">
          <cell r="K1539">
            <v>2532</v>
          </cell>
        </row>
        <row r="1540">
          <cell r="K1540">
            <v>2060</v>
          </cell>
        </row>
        <row r="1541">
          <cell r="K1541">
            <v>2571</v>
          </cell>
        </row>
        <row r="1542">
          <cell r="K1542">
            <v>1933</v>
          </cell>
        </row>
        <row r="1543">
          <cell r="K1543">
            <v>1954</v>
          </cell>
        </row>
        <row r="1544">
          <cell r="K1544">
            <v>2537</v>
          </cell>
        </row>
        <row r="1545">
          <cell r="K1545">
            <v>2355</v>
          </cell>
        </row>
        <row r="1546">
          <cell r="K1546">
            <v>2048</v>
          </cell>
        </row>
        <row r="1547">
          <cell r="K1547">
            <v>2556</v>
          </cell>
        </row>
        <row r="1548">
          <cell r="K1548">
            <v>1385</v>
          </cell>
        </row>
        <row r="1549">
          <cell r="K1549">
            <v>1367</v>
          </cell>
        </row>
        <row r="1550">
          <cell r="K1550">
            <v>1861</v>
          </cell>
        </row>
        <row r="1551">
          <cell r="K1551">
            <v>2220</v>
          </cell>
        </row>
        <row r="1552">
          <cell r="K1552">
            <v>2411</v>
          </cell>
        </row>
        <row r="1553">
          <cell r="K1553">
            <v>3215</v>
          </cell>
        </row>
        <row r="1554">
          <cell r="K1554">
            <v>2833</v>
          </cell>
        </row>
        <row r="1555">
          <cell r="K1555">
            <v>2833</v>
          </cell>
        </row>
        <row r="1556">
          <cell r="K1556">
            <v>2626</v>
          </cell>
        </row>
        <row r="1557">
          <cell r="K1557">
            <v>3029</v>
          </cell>
        </row>
        <row r="1558">
          <cell r="K1558">
            <v>3098</v>
          </cell>
        </row>
        <row r="1559">
          <cell r="K1559">
            <v>1966</v>
          </cell>
        </row>
        <row r="1560">
          <cell r="K1560">
            <v>2248</v>
          </cell>
        </row>
        <row r="1561">
          <cell r="K1561">
            <v>2652</v>
          </cell>
        </row>
        <row r="1562">
          <cell r="K1562">
            <v>3708</v>
          </cell>
        </row>
        <row r="1563">
          <cell r="K1563">
            <v>2046</v>
          </cell>
        </row>
        <row r="1564">
          <cell r="K1564">
            <v>2262</v>
          </cell>
        </row>
        <row r="1565">
          <cell r="K1565">
            <v>2910</v>
          </cell>
        </row>
        <row r="1566">
          <cell r="K1566">
            <v>2615</v>
          </cell>
        </row>
        <row r="1567">
          <cell r="K1567">
            <v>2540</v>
          </cell>
        </row>
        <row r="1568">
          <cell r="K1568">
            <v>3198</v>
          </cell>
        </row>
        <row r="1569">
          <cell r="K1569">
            <v>3236</v>
          </cell>
        </row>
        <row r="1570">
          <cell r="K1570">
            <v>1941</v>
          </cell>
        </row>
        <row r="1571">
          <cell r="K1571">
            <v>1625</v>
          </cell>
        </row>
        <row r="1572">
          <cell r="K1572">
            <v>3739</v>
          </cell>
        </row>
        <row r="1573">
          <cell r="K1573">
            <v>3720</v>
          </cell>
        </row>
        <row r="1574">
          <cell r="K1574">
            <v>3538</v>
          </cell>
        </row>
        <row r="1575">
          <cell r="K1575">
            <v>3233</v>
          </cell>
        </row>
        <row r="1576">
          <cell r="K1576">
            <v>4220</v>
          </cell>
        </row>
        <row r="1577">
          <cell r="K1577">
            <v>2247</v>
          </cell>
        </row>
        <row r="1578">
          <cell r="K1578">
            <v>2144</v>
          </cell>
        </row>
        <row r="1579">
          <cell r="K1579">
            <v>3622</v>
          </cell>
        </row>
        <row r="1580">
          <cell r="K1580">
            <v>2787</v>
          </cell>
        </row>
        <row r="1581">
          <cell r="K1581">
            <v>3653</v>
          </cell>
        </row>
        <row r="1582">
          <cell r="K1582">
            <v>2334</v>
          </cell>
        </row>
        <row r="1583">
          <cell r="K1583">
            <v>2400</v>
          </cell>
        </row>
        <row r="1584">
          <cell r="K1584">
            <v>2203</v>
          </cell>
        </row>
        <row r="1585">
          <cell r="K1585">
            <v>2050</v>
          </cell>
        </row>
        <row r="1586">
          <cell r="K1586">
            <v>1732</v>
          </cell>
        </row>
        <row r="1587">
          <cell r="K1587">
            <v>1992</v>
          </cell>
        </row>
        <row r="1588">
          <cell r="K1588">
            <v>2168</v>
          </cell>
        </row>
        <row r="1589">
          <cell r="K1589">
            <v>2064</v>
          </cell>
        </row>
        <row r="1590">
          <cell r="K1590">
            <v>1990</v>
          </cell>
        </row>
        <row r="1591">
          <cell r="K1591">
            <v>556</v>
          </cell>
        </row>
        <row r="1592">
          <cell r="K1592">
            <v>280</v>
          </cell>
        </row>
        <row r="1593">
          <cell r="K1593">
            <v>5133</v>
          </cell>
        </row>
        <row r="1594">
          <cell r="K1594">
            <v>4470</v>
          </cell>
        </row>
        <row r="1595">
          <cell r="K1595">
            <v>4539</v>
          </cell>
        </row>
        <row r="1596">
          <cell r="K1596">
            <v>4777</v>
          </cell>
        </row>
        <row r="1597">
          <cell r="K1597">
            <v>4884</v>
          </cell>
        </row>
        <row r="1598">
          <cell r="K1598">
            <v>2253</v>
          </cell>
        </row>
        <row r="1599">
          <cell r="K1599">
            <v>2648</v>
          </cell>
        </row>
        <row r="1600">
          <cell r="K1600">
            <v>3562</v>
          </cell>
        </row>
        <row r="1601">
          <cell r="K1601">
            <v>3654</v>
          </cell>
        </row>
        <row r="1602">
          <cell r="K1602">
            <v>3582</v>
          </cell>
        </row>
        <row r="1603">
          <cell r="K1603">
            <v>4091</v>
          </cell>
        </row>
        <row r="1604">
          <cell r="K1604">
            <v>4571</v>
          </cell>
        </row>
        <row r="1605">
          <cell r="K1605">
            <v>2509</v>
          </cell>
        </row>
        <row r="1606">
          <cell r="K1606">
            <v>2509</v>
          </cell>
        </row>
        <row r="1607">
          <cell r="K1607">
            <v>3693</v>
          </cell>
        </row>
        <row r="1608">
          <cell r="K1608">
            <v>2403</v>
          </cell>
        </row>
        <row r="1609">
          <cell r="K1609">
            <v>2943</v>
          </cell>
        </row>
        <row r="1610">
          <cell r="K1610">
            <v>3243</v>
          </cell>
        </row>
        <row r="1611">
          <cell r="K1611">
            <v>2934</v>
          </cell>
        </row>
        <row r="1612">
          <cell r="K1612">
            <v>3209</v>
          </cell>
        </row>
        <row r="1613">
          <cell r="K1613">
            <v>2554</v>
          </cell>
        </row>
        <row r="1614">
          <cell r="K1614">
            <v>3484</v>
          </cell>
        </row>
        <row r="1615">
          <cell r="K1615">
            <v>3053</v>
          </cell>
        </row>
        <row r="1616">
          <cell r="K1616">
            <v>3166</v>
          </cell>
        </row>
        <row r="1617">
          <cell r="K1617">
            <v>3561</v>
          </cell>
        </row>
        <row r="1618">
          <cell r="K1618">
            <v>2689</v>
          </cell>
        </row>
        <row r="1619">
          <cell r="K1619">
            <v>2269</v>
          </cell>
        </row>
        <row r="1620">
          <cell r="K1620">
            <v>1971</v>
          </cell>
        </row>
        <row r="1621">
          <cell r="K1621">
            <v>2293</v>
          </cell>
        </row>
        <row r="1622">
          <cell r="K1622">
            <v>2907</v>
          </cell>
        </row>
        <row r="1623">
          <cell r="K1623">
            <v>2493</v>
          </cell>
        </row>
        <row r="1624">
          <cell r="K1624">
            <v>2844</v>
          </cell>
        </row>
        <row r="1625">
          <cell r="K1625">
            <v>2355</v>
          </cell>
        </row>
        <row r="1626">
          <cell r="K1626">
            <v>2429</v>
          </cell>
        </row>
        <row r="1627">
          <cell r="K1627">
            <v>2319</v>
          </cell>
        </row>
        <row r="1628">
          <cell r="K1628">
            <v>2804</v>
          </cell>
        </row>
        <row r="1629">
          <cell r="K1629">
            <v>2946</v>
          </cell>
        </row>
        <row r="1630">
          <cell r="K1630">
            <v>4664</v>
          </cell>
        </row>
        <row r="1631">
          <cell r="K1631">
            <v>4835</v>
          </cell>
        </row>
        <row r="1632">
          <cell r="K1632">
            <v>3518</v>
          </cell>
        </row>
        <row r="1633">
          <cell r="K1633">
            <v>3951</v>
          </cell>
        </row>
        <row r="1634">
          <cell r="K1634">
            <v>2713</v>
          </cell>
        </row>
        <row r="1635">
          <cell r="K1635">
            <v>6180</v>
          </cell>
        </row>
        <row r="1636">
          <cell r="K1636">
            <v>5928</v>
          </cell>
        </row>
        <row r="1637">
          <cell r="K1637">
            <v>6605</v>
          </cell>
        </row>
        <row r="1638">
          <cell r="K1638">
            <v>5560</v>
          </cell>
        </row>
        <row r="1639">
          <cell r="K1639">
            <v>4851</v>
          </cell>
        </row>
        <row r="1640">
          <cell r="K1640">
            <v>1778</v>
          </cell>
        </row>
        <row r="1641">
          <cell r="K1641">
            <v>1920</v>
          </cell>
        </row>
        <row r="1642">
          <cell r="K1642">
            <v>4918</v>
          </cell>
        </row>
        <row r="1643">
          <cell r="K1643">
            <v>4541</v>
          </cell>
        </row>
        <row r="1644">
          <cell r="K1644">
            <v>6798</v>
          </cell>
        </row>
        <row r="1645">
          <cell r="K1645">
            <v>5127</v>
          </cell>
        </row>
        <row r="1646">
          <cell r="K1646">
            <v>5481</v>
          </cell>
        </row>
        <row r="1647">
          <cell r="K1647">
            <v>2242</v>
          </cell>
        </row>
        <row r="1648">
          <cell r="K1648">
            <v>2464</v>
          </cell>
        </row>
        <row r="1649">
          <cell r="K1649">
            <v>3716</v>
          </cell>
        </row>
        <row r="1650">
          <cell r="K1650">
            <v>4831</v>
          </cell>
        </row>
        <row r="1651">
          <cell r="K1651">
            <v>5210</v>
          </cell>
        </row>
        <row r="1652">
          <cell r="K1652">
            <v>6014</v>
          </cell>
        </row>
        <row r="1653">
          <cell r="K1653">
            <v>8082</v>
          </cell>
        </row>
        <row r="1654">
          <cell r="K1654">
            <v>2313</v>
          </cell>
        </row>
        <row r="1655">
          <cell r="K1655">
            <v>2014</v>
          </cell>
        </row>
        <row r="1656">
          <cell r="K1656">
            <v>2259</v>
          </cell>
        </row>
        <row r="1657">
          <cell r="K1657">
            <v>5448</v>
          </cell>
        </row>
        <row r="1658">
          <cell r="K1658">
            <v>5492</v>
          </cell>
        </row>
        <row r="1659">
          <cell r="K1659">
            <v>5232</v>
          </cell>
        </row>
        <row r="1660">
          <cell r="K1660">
            <v>5698</v>
          </cell>
        </row>
        <row r="1661">
          <cell r="K1661">
            <v>2662</v>
          </cell>
        </row>
        <row r="1662">
          <cell r="K1662">
            <v>2548</v>
          </cell>
        </row>
        <row r="1663">
          <cell r="K1663">
            <v>5157</v>
          </cell>
        </row>
        <row r="1664">
          <cell r="K1664">
            <v>2469</v>
          </cell>
        </row>
        <row r="1665">
          <cell r="K1665">
            <v>2727</v>
          </cell>
        </row>
        <row r="1666">
          <cell r="K1666">
            <v>3618</v>
          </cell>
        </row>
        <row r="1667">
          <cell r="K1667">
            <v>3121</v>
          </cell>
        </row>
        <row r="1668">
          <cell r="K1668">
            <v>1899</v>
          </cell>
        </row>
        <row r="1669">
          <cell r="K1669">
            <v>2050</v>
          </cell>
        </row>
        <row r="1670">
          <cell r="K1670">
            <v>3919</v>
          </cell>
        </row>
        <row r="1671">
          <cell r="K1671">
            <v>4419</v>
          </cell>
        </row>
        <row r="1672">
          <cell r="K1672">
            <v>4242</v>
          </cell>
        </row>
        <row r="1673">
          <cell r="K1673">
            <v>5602</v>
          </cell>
        </row>
        <row r="1674">
          <cell r="K1674">
            <v>3180</v>
          </cell>
        </row>
        <row r="1675">
          <cell r="K1675">
            <v>1965</v>
          </cell>
        </row>
        <row r="1676">
          <cell r="K1676">
            <v>1548</v>
          </cell>
        </row>
        <row r="1677">
          <cell r="K1677">
            <v>3826</v>
          </cell>
        </row>
        <row r="1678">
          <cell r="K1678">
            <v>3099</v>
          </cell>
        </row>
        <row r="1679">
          <cell r="K1679">
            <v>2571</v>
          </cell>
        </row>
        <row r="1680">
          <cell r="K1680">
            <v>2958</v>
          </cell>
        </row>
        <row r="1681">
          <cell r="K1681">
            <v>3348</v>
          </cell>
        </row>
        <row r="1682">
          <cell r="K1682">
            <v>2108</v>
          </cell>
        </row>
        <row r="1683">
          <cell r="K1683">
            <v>4409</v>
          </cell>
        </row>
        <row r="1684">
          <cell r="K1684">
            <v>3191</v>
          </cell>
        </row>
        <row r="1685">
          <cell r="K1685">
            <v>3847</v>
          </cell>
        </row>
        <row r="1686">
          <cell r="K1686">
            <v>3747</v>
          </cell>
        </row>
        <row r="1687">
          <cell r="K1687">
            <v>3776</v>
          </cell>
        </row>
        <row r="1688">
          <cell r="K1688">
            <v>4058</v>
          </cell>
        </row>
        <row r="1689">
          <cell r="K1689">
            <v>1576</v>
          </cell>
        </row>
        <row r="1690">
          <cell r="K1690">
            <v>2337</v>
          </cell>
        </row>
        <row r="1691">
          <cell r="K1691">
            <v>3648</v>
          </cell>
        </row>
        <row r="1692">
          <cell r="K1692">
            <v>2780</v>
          </cell>
        </row>
        <row r="1693">
          <cell r="K1693">
            <v>3939</v>
          </cell>
        </row>
        <row r="1694">
          <cell r="K1694">
            <v>4623</v>
          </cell>
        </row>
        <row r="1695">
          <cell r="K1695">
            <v>5128</v>
          </cell>
        </row>
        <row r="1696">
          <cell r="K1696">
            <v>3105</v>
          </cell>
        </row>
        <row r="1697">
          <cell r="K1697">
            <v>2262</v>
          </cell>
        </row>
        <row r="1698">
          <cell r="K1698">
            <v>3609</v>
          </cell>
        </row>
        <row r="1699">
          <cell r="K1699">
            <v>4869</v>
          </cell>
        </row>
        <row r="1700">
          <cell r="K1700">
            <v>5753</v>
          </cell>
        </row>
        <row r="1701">
          <cell r="K1701">
            <v>5529</v>
          </cell>
        </row>
        <row r="1702">
          <cell r="K1702">
            <v>6298</v>
          </cell>
        </row>
        <row r="1703">
          <cell r="K1703">
            <v>1661</v>
          </cell>
        </row>
        <row r="1704">
          <cell r="K1704">
            <v>1773</v>
          </cell>
        </row>
        <row r="1705">
          <cell r="K1705">
            <v>4117</v>
          </cell>
        </row>
        <row r="1706">
          <cell r="K1706">
            <v>6596</v>
          </cell>
        </row>
        <row r="1707">
          <cell r="K1707">
            <v>6192</v>
          </cell>
        </row>
        <row r="1708">
          <cell r="K1708">
            <v>6259</v>
          </cell>
        </row>
        <row r="1709">
          <cell r="K1709">
            <v>3554</v>
          </cell>
        </row>
        <row r="1710">
          <cell r="K1710">
            <v>1907</v>
          </cell>
        </row>
        <row r="1711">
          <cell r="K1711">
            <v>2492</v>
          </cell>
        </row>
        <row r="1712">
          <cell r="K1712">
            <v>5923</v>
          </cell>
        </row>
        <row r="1713">
          <cell r="K1713">
            <v>5064</v>
          </cell>
        </row>
        <row r="1714">
          <cell r="K1714">
            <v>3988</v>
          </cell>
        </row>
        <row r="1715">
          <cell r="K1715">
            <v>5588</v>
          </cell>
        </row>
        <row r="1716">
          <cell r="K1716">
            <v>6819</v>
          </cell>
        </row>
        <row r="1717">
          <cell r="K1717">
            <v>5284</v>
          </cell>
        </row>
        <row r="1718">
          <cell r="K1718">
            <v>2203</v>
          </cell>
        </row>
        <row r="1719">
          <cell r="K1719">
            <v>2866</v>
          </cell>
        </row>
        <row r="1720">
          <cell r="K1720">
            <v>5250</v>
          </cell>
        </row>
        <row r="1721">
          <cell r="K1721">
            <v>7121</v>
          </cell>
        </row>
        <row r="1722">
          <cell r="K1722">
            <v>6777</v>
          </cell>
        </row>
        <row r="1723">
          <cell r="K1723">
            <v>7112</v>
          </cell>
        </row>
        <row r="1724">
          <cell r="K1724">
            <v>2044</v>
          </cell>
        </row>
        <row r="1725">
          <cell r="K1725">
            <v>1856</v>
          </cell>
        </row>
        <row r="1726">
          <cell r="K1726">
            <v>2686</v>
          </cell>
        </row>
        <row r="1727">
          <cell r="K1727">
            <v>3824</v>
          </cell>
        </row>
        <row r="1728">
          <cell r="K1728">
            <v>2820</v>
          </cell>
        </row>
        <row r="1729">
          <cell r="K1729">
            <v>3485</v>
          </cell>
        </row>
        <row r="1730">
          <cell r="K1730">
            <v>4628</v>
          </cell>
        </row>
        <row r="1731">
          <cell r="K1731">
            <v>2196</v>
          </cell>
        </row>
        <row r="1732">
          <cell r="K1732">
            <v>2141</v>
          </cell>
        </row>
        <row r="1733">
          <cell r="K1733">
            <v>2943</v>
          </cell>
        </row>
        <row r="1734">
          <cell r="K1734">
            <v>2986</v>
          </cell>
        </row>
        <row r="1735">
          <cell r="K1735">
            <v>3607</v>
          </cell>
        </row>
        <row r="1736">
          <cell r="K1736">
            <v>6133</v>
          </cell>
        </row>
        <row r="1737">
          <cell r="K1737">
            <v>4801</v>
          </cell>
        </row>
        <row r="1738">
          <cell r="K1738">
            <v>1845</v>
          </cell>
        </row>
        <row r="1739">
          <cell r="K1739">
            <v>2419</v>
          </cell>
        </row>
        <row r="1740">
          <cell r="K1740">
            <v>4053</v>
          </cell>
        </row>
        <row r="1741">
          <cell r="K1741">
            <v>4295</v>
          </cell>
        </row>
        <row r="1742">
          <cell r="K1742">
            <v>3269</v>
          </cell>
        </row>
        <row r="1743">
          <cell r="K1743">
            <v>4031</v>
          </cell>
        </row>
        <row r="1744">
          <cell r="K1744">
            <v>5006</v>
          </cell>
        </row>
        <row r="1745">
          <cell r="K1745">
            <v>2827</v>
          </cell>
        </row>
        <row r="1746">
          <cell r="K1746">
            <v>1884</v>
          </cell>
        </row>
        <row r="1747">
          <cell r="K1747">
            <v>2372</v>
          </cell>
        </row>
        <row r="1748">
          <cell r="K1748">
            <v>4358</v>
          </cell>
        </row>
        <row r="1749">
          <cell r="K1749">
            <v>3349</v>
          </cell>
        </row>
        <row r="1750">
          <cell r="K1750">
            <v>2162</v>
          </cell>
        </row>
        <row r="1751">
          <cell r="K1751">
            <v>3355</v>
          </cell>
        </row>
        <row r="1752">
          <cell r="K1752">
            <v>2066</v>
          </cell>
        </row>
        <row r="1753">
          <cell r="K1753">
            <v>1826</v>
          </cell>
        </row>
        <row r="1754">
          <cell r="K1754">
            <v>3329</v>
          </cell>
        </row>
        <row r="1755">
          <cell r="K1755">
            <v>4884</v>
          </cell>
        </row>
        <row r="1756">
          <cell r="K1756">
            <v>4761</v>
          </cell>
        </row>
        <row r="1757">
          <cell r="K1757">
            <v>2323</v>
          </cell>
        </row>
        <row r="1758">
          <cell r="K1758">
            <v>3099</v>
          </cell>
        </row>
        <row r="1759">
          <cell r="K1759">
            <v>1968</v>
          </cell>
        </row>
        <row r="1760">
          <cell r="K1760">
            <v>2194</v>
          </cell>
        </row>
        <row r="1761">
          <cell r="K1761">
            <v>2508</v>
          </cell>
        </row>
        <row r="1762">
          <cell r="K1762">
            <v>2540</v>
          </cell>
        </row>
        <row r="1763">
          <cell r="K1763">
            <v>2788</v>
          </cell>
        </row>
        <row r="1764">
          <cell r="K1764">
            <v>3154</v>
          </cell>
        </row>
        <row r="1765">
          <cell r="K1765">
            <v>3159</v>
          </cell>
        </row>
        <row r="1766">
          <cell r="K1766">
            <v>1977</v>
          </cell>
        </row>
        <row r="1767">
          <cell r="K1767">
            <v>1736</v>
          </cell>
        </row>
        <row r="1768">
          <cell r="K1768">
            <v>3489</v>
          </cell>
        </row>
        <row r="1769">
          <cell r="K1769">
            <v>3905</v>
          </cell>
        </row>
        <row r="1770">
          <cell r="K1770">
            <v>2154</v>
          </cell>
        </row>
        <row r="1771">
          <cell r="K1771">
            <v>2210</v>
          </cell>
        </row>
        <row r="1772">
          <cell r="K1772">
            <v>2542</v>
          </cell>
        </row>
        <row r="1773">
          <cell r="K1773">
            <v>2430</v>
          </cell>
        </row>
        <row r="1774">
          <cell r="K1774">
            <v>1986</v>
          </cell>
        </row>
        <row r="1775">
          <cell r="K1775">
            <v>3050</v>
          </cell>
        </row>
        <row r="1776">
          <cell r="K1776">
            <v>2359</v>
          </cell>
        </row>
        <row r="1777">
          <cell r="K1777">
            <v>2446</v>
          </cell>
        </row>
        <row r="1778">
          <cell r="K1778">
            <v>3427</v>
          </cell>
        </row>
        <row r="1779">
          <cell r="K1779">
            <v>1806</v>
          </cell>
        </row>
        <row r="1780">
          <cell r="K1780">
            <v>1870</v>
          </cell>
        </row>
        <row r="1781">
          <cell r="K1781">
            <v>1645</v>
          </cell>
        </row>
        <row r="1782">
          <cell r="K1782">
            <v>2008</v>
          </cell>
        </row>
        <row r="1783">
          <cell r="K1783">
            <v>2582</v>
          </cell>
        </row>
        <row r="1784">
          <cell r="K1784">
            <v>1912</v>
          </cell>
        </row>
        <row r="1785">
          <cell r="K1785">
            <v>2002</v>
          </cell>
        </row>
        <row r="1786">
          <cell r="K1786">
            <v>2132</v>
          </cell>
        </row>
        <row r="1787">
          <cell r="K1787">
            <v>1834</v>
          </cell>
        </row>
        <row r="1788">
          <cell r="K1788">
            <v>2090</v>
          </cell>
        </row>
        <row r="1789">
          <cell r="K1789">
            <v>2122</v>
          </cell>
        </row>
        <row r="1790">
          <cell r="K1790">
            <v>2240</v>
          </cell>
        </row>
        <row r="1791">
          <cell r="K1791">
            <v>2028</v>
          </cell>
        </row>
        <row r="1792">
          <cell r="K1792">
            <v>2060</v>
          </cell>
        </row>
        <row r="1793">
          <cell r="K1793">
            <v>1860</v>
          </cell>
        </row>
        <row r="1794">
          <cell r="K1794">
            <v>2222</v>
          </cell>
        </row>
        <row r="1795">
          <cell r="K1795">
            <v>1914</v>
          </cell>
        </row>
        <row r="1796">
          <cell r="K1796">
            <v>2151</v>
          </cell>
        </row>
        <row r="1797">
          <cell r="K1797">
            <v>2135</v>
          </cell>
        </row>
        <row r="1798">
          <cell r="K1798">
            <v>2209</v>
          </cell>
        </row>
        <row r="1799">
          <cell r="K1799">
            <v>2011</v>
          </cell>
        </row>
        <row r="1800">
          <cell r="K1800">
            <v>2197</v>
          </cell>
        </row>
        <row r="1801">
          <cell r="K1801">
            <v>1975</v>
          </cell>
        </row>
        <row r="1802">
          <cell r="K1802">
            <v>1643</v>
          </cell>
        </row>
        <row r="1803">
          <cell r="K1803">
            <v>2101</v>
          </cell>
        </row>
        <row r="1804">
          <cell r="K1804">
            <v>2023</v>
          </cell>
        </row>
        <row r="1805">
          <cell r="K1805">
            <v>2110</v>
          </cell>
        </row>
        <row r="1806">
          <cell r="K1806">
            <v>2266</v>
          </cell>
        </row>
        <row r="1807">
          <cell r="K1807">
            <v>4036</v>
          </cell>
        </row>
        <row r="1808">
          <cell r="K1808">
            <v>3028</v>
          </cell>
        </row>
        <row r="1809">
          <cell r="K1809">
            <v>3019</v>
          </cell>
        </row>
        <row r="1810">
          <cell r="K1810">
            <v>3139</v>
          </cell>
        </row>
        <row r="1811">
          <cell r="K1811">
            <v>3104</v>
          </cell>
        </row>
        <row r="1812">
          <cell r="K1812">
            <v>3115</v>
          </cell>
        </row>
        <row r="1813">
          <cell r="K1813">
            <v>3153</v>
          </cell>
        </row>
        <row r="1814">
          <cell r="K1814">
            <v>3770</v>
          </cell>
        </row>
        <row r="1815">
          <cell r="K1815">
            <v>1917</v>
          </cell>
        </row>
        <row r="1816">
          <cell r="K1816">
            <v>1666</v>
          </cell>
        </row>
        <row r="1817">
          <cell r="K1817">
            <v>2807</v>
          </cell>
        </row>
        <row r="1818">
          <cell r="K1818">
            <v>3526</v>
          </cell>
        </row>
        <row r="1819">
          <cell r="K1819">
            <v>2743</v>
          </cell>
        </row>
        <row r="1820">
          <cell r="K1820">
            <v>2383</v>
          </cell>
        </row>
        <row r="1821">
          <cell r="K1821">
            <v>2354</v>
          </cell>
        </row>
        <row r="1822">
          <cell r="K1822">
            <v>1862</v>
          </cell>
        </row>
        <row r="1823">
          <cell r="K1823">
            <v>2007</v>
          </cell>
        </row>
        <row r="1824">
          <cell r="K1824">
            <v>2689</v>
          </cell>
        </row>
        <row r="1825">
          <cell r="K1825">
            <v>3215</v>
          </cell>
        </row>
        <row r="1826">
          <cell r="K1826">
            <v>4105</v>
          </cell>
        </row>
        <row r="1827">
          <cell r="K1827">
            <v>4788</v>
          </cell>
        </row>
        <row r="1828">
          <cell r="K1828">
            <v>1620</v>
          </cell>
        </row>
        <row r="1829">
          <cell r="K1829">
            <v>1657</v>
          </cell>
        </row>
        <row r="1830">
          <cell r="K1830">
            <v>2201</v>
          </cell>
        </row>
        <row r="1831">
          <cell r="K1831">
            <v>2189</v>
          </cell>
        </row>
        <row r="1832">
          <cell r="K1832">
            <v>4075</v>
          </cell>
        </row>
        <row r="1833">
          <cell r="K1833">
            <v>3707</v>
          </cell>
        </row>
        <row r="1834">
          <cell r="K1834">
            <v>3461</v>
          </cell>
        </row>
        <row r="1835">
          <cell r="K1835">
            <v>2373</v>
          </cell>
        </row>
        <row r="1836">
          <cell r="K1836">
            <v>3970</v>
          </cell>
        </row>
        <row r="1837">
          <cell r="K1837">
            <v>3449</v>
          </cell>
        </row>
        <row r="1838">
          <cell r="K1838">
            <v>4051</v>
          </cell>
        </row>
        <row r="1839">
          <cell r="K1839">
            <v>4006</v>
          </cell>
        </row>
        <row r="1840">
          <cell r="K1840">
            <v>3407</v>
          </cell>
        </row>
        <row r="1841">
          <cell r="K1841">
            <v>4171</v>
          </cell>
        </row>
        <row r="1842">
          <cell r="K1842">
            <v>4700</v>
          </cell>
        </row>
        <row r="1843">
          <cell r="K1843">
            <v>2127</v>
          </cell>
        </row>
        <row r="1844">
          <cell r="K1844">
            <v>2066</v>
          </cell>
        </row>
        <row r="1845">
          <cell r="K1845">
            <v>4030</v>
          </cell>
        </row>
        <row r="1846">
          <cell r="K1846">
            <v>5854</v>
          </cell>
        </row>
        <row r="1847">
          <cell r="K1847">
            <v>3620</v>
          </cell>
        </row>
        <row r="1848">
          <cell r="K1848">
            <v>2542</v>
          </cell>
        </row>
        <row r="1849">
          <cell r="K1849">
            <v>3233</v>
          </cell>
        </row>
        <row r="1850">
          <cell r="K1850">
            <v>1645</v>
          </cell>
        </row>
        <row r="1851">
          <cell r="K1851">
            <v>2088</v>
          </cell>
        </row>
        <row r="1852">
          <cell r="K1852">
            <v>1064</v>
          </cell>
        </row>
        <row r="1853">
          <cell r="K1853">
            <v>2536</v>
          </cell>
        </row>
        <row r="1854">
          <cell r="K1854">
            <v>2882</v>
          </cell>
        </row>
        <row r="1855">
          <cell r="K1855">
            <v>2493</v>
          </cell>
        </row>
        <row r="1856">
          <cell r="K1856">
            <v>2013</v>
          </cell>
        </row>
        <row r="1857">
          <cell r="K1857">
            <v>1689</v>
          </cell>
        </row>
        <row r="1858">
          <cell r="K1858">
            <v>1926</v>
          </cell>
        </row>
        <row r="1859">
          <cell r="K1859">
            <v>2507</v>
          </cell>
        </row>
        <row r="1860">
          <cell r="K1860">
            <v>3306</v>
          </cell>
        </row>
        <row r="1861">
          <cell r="K1861">
            <v>3444</v>
          </cell>
        </row>
        <row r="1862">
          <cell r="K1862">
            <v>3312</v>
          </cell>
        </row>
        <row r="1863">
          <cell r="K1863">
            <v>3619</v>
          </cell>
        </row>
        <row r="1864">
          <cell r="K1864">
            <v>1817</v>
          </cell>
        </row>
        <row r="1865">
          <cell r="K1865">
            <v>1855</v>
          </cell>
        </row>
        <row r="1866">
          <cell r="K1866">
            <v>2189</v>
          </cell>
        </row>
        <row r="1867">
          <cell r="K1867">
            <v>1943</v>
          </cell>
        </row>
        <row r="1868">
          <cell r="K1868">
            <v>1860</v>
          </cell>
        </row>
        <row r="1869">
          <cell r="K1869">
            <v>3327</v>
          </cell>
        </row>
        <row r="1870">
          <cell r="K1870">
            <v>4902</v>
          </cell>
        </row>
        <row r="1871">
          <cell r="K1871">
            <v>1708</v>
          </cell>
        </row>
        <row r="1872">
          <cell r="K1872">
            <v>2218</v>
          </cell>
        </row>
        <row r="1873">
          <cell r="K1873">
            <v>3887</v>
          </cell>
        </row>
        <row r="1874">
          <cell r="K1874">
            <v>5205</v>
          </cell>
        </row>
        <row r="1875">
          <cell r="K1875">
            <v>5139</v>
          </cell>
        </row>
        <row r="1876">
          <cell r="K1876">
            <v>5405</v>
          </cell>
        </row>
        <row r="1877">
          <cell r="K1877">
            <v>4997</v>
          </cell>
        </row>
        <row r="1878">
          <cell r="K1878">
            <v>2145</v>
          </cell>
        </row>
        <row r="1879">
          <cell r="K1879">
            <v>2159</v>
          </cell>
        </row>
        <row r="1880">
          <cell r="K1880">
            <v>3333</v>
          </cell>
        </row>
        <row r="1881">
          <cell r="K1881">
            <v>3707</v>
          </cell>
        </row>
        <row r="1882">
          <cell r="K1882">
            <v>4370</v>
          </cell>
        </row>
        <row r="1883">
          <cell r="K1883">
            <v>3887</v>
          </cell>
        </row>
        <row r="1884">
          <cell r="K1884">
            <v>4680</v>
          </cell>
        </row>
        <row r="1885">
          <cell r="K1885">
            <v>2541</v>
          </cell>
        </row>
        <row r="1886">
          <cell r="K1886">
            <v>2023</v>
          </cell>
        </row>
        <row r="1887">
          <cell r="K1887">
            <v>2149</v>
          </cell>
        </row>
        <row r="1888">
          <cell r="K1888">
            <v>3037</v>
          </cell>
        </row>
        <row r="1889">
          <cell r="K1889">
            <v>2991</v>
          </cell>
        </row>
        <row r="1890">
          <cell r="K1890">
            <v>2161</v>
          </cell>
        </row>
        <row r="1891">
          <cell r="K1891">
            <v>3275</v>
          </cell>
        </row>
        <row r="1892">
          <cell r="K1892">
            <v>2433</v>
          </cell>
        </row>
        <row r="1893">
          <cell r="K1893">
            <v>2609</v>
          </cell>
        </row>
        <row r="1894">
          <cell r="K1894">
            <v>3206</v>
          </cell>
        </row>
        <row r="1895">
          <cell r="K1895">
            <v>3419</v>
          </cell>
        </row>
        <row r="1896">
          <cell r="K1896">
            <v>3832</v>
          </cell>
        </row>
        <row r="1897">
          <cell r="K1897">
            <v>4141</v>
          </cell>
        </row>
        <row r="1898">
          <cell r="K1898">
            <v>4651</v>
          </cell>
        </row>
        <row r="1899">
          <cell r="K1899">
            <v>1416</v>
          </cell>
        </row>
        <row r="1900">
          <cell r="K1900">
            <v>1230</v>
          </cell>
        </row>
        <row r="1901">
          <cell r="K1901">
            <v>4619</v>
          </cell>
        </row>
        <row r="1902">
          <cell r="K1902">
            <v>3125</v>
          </cell>
        </row>
        <row r="1903">
          <cell r="K1903">
            <v>3237</v>
          </cell>
        </row>
        <row r="1904">
          <cell r="K1904">
            <v>5135</v>
          </cell>
        </row>
        <row r="1905">
          <cell r="K1905">
            <v>5574</v>
          </cell>
        </row>
        <row r="1906">
          <cell r="K1906">
            <v>2500</v>
          </cell>
        </row>
        <row r="1907">
          <cell r="K1907">
            <v>2980</v>
          </cell>
        </row>
        <row r="1908">
          <cell r="K1908">
            <v>4901</v>
          </cell>
        </row>
        <row r="1909">
          <cell r="K1909">
            <v>5118</v>
          </cell>
        </row>
        <row r="1910">
          <cell r="K1910">
            <v>3833</v>
          </cell>
        </row>
        <row r="1911">
          <cell r="K1911">
            <v>3898</v>
          </cell>
        </row>
        <row r="1912">
          <cell r="K1912">
            <v>5068</v>
          </cell>
        </row>
        <row r="1913">
          <cell r="K1913">
            <v>1948</v>
          </cell>
        </row>
        <row r="1914">
          <cell r="K1914">
            <v>1795</v>
          </cell>
        </row>
        <row r="1915">
          <cell r="K1915">
            <v>3434</v>
          </cell>
        </row>
        <row r="1916">
          <cell r="K1916">
            <v>3183</v>
          </cell>
        </row>
        <row r="1917">
          <cell r="K1917">
            <v>2038</v>
          </cell>
        </row>
        <row r="1918">
          <cell r="K1918">
            <v>2089</v>
          </cell>
        </row>
        <row r="1919">
          <cell r="K1919">
            <v>2139</v>
          </cell>
        </row>
        <row r="1920">
          <cell r="K1920">
            <v>1940</v>
          </cell>
        </row>
        <row r="1921">
          <cell r="K1921">
            <v>1794</v>
          </cell>
        </row>
        <row r="1922">
          <cell r="K1922">
            <v>2368</v>
          </cell>
        </row>
        <row r="1923">
          <cell r="K1923">
            <v>3125</v>
          </cell>
        </row>
        <row r="1924">
          <cell r="K1924">
            <v>2228</v>
          </cell>
        </row>
        <row r="1925">
          <cell r="K1925">
            <v>2914</v>
          </cell>
        </row>
        <row r="1926">
          <cell r="K1926">
            <v>4649</v>
          </cell>
        </row>
        <row r="1927">
          <cell r="K1927">
            <v>1695</v>
          </cell>
        </row>
        <row r="1928">
          <cell r="K1928">
            <v>1862</v>
          </cell>
        </row>
        <row r="1929">
          <cell r="K1929">
            <v>2943</v>
          </cell>
        </row>
        <row r="1930">
          <cell r="K1930">
            <v>3473</v>
          </cell>
        </row>
        <row r="1931">
          <cell r="K1931">
            <v>2829</v>
          </cell>
        </row>
        <row r="1932">
          <cell r="K1932">
            <v>3173</v>
          </cell>
        </row>
        <row r="1933">
          <cell r="K1933">
            <v>2696</v>
          </cell>
        </row>
        <row r="1934">
          <cell r="K1934">
            <v>1577</v>
          </cell>
        </row>
        <row r="1935">
          <cell r="K1935">
            <v>2201</v>
          </cell>
        </row>
        <row r="1936">
          <cell r="K1936">
            <v>3003</v>
          </cell>
        </row>
        <row r="1937">
          <cell r="K1937">
            <v>3847</v>
          </cell>
        </row>
        <row r="1938">
          <cell r="K1938">
            <v>1879</v>
          </cell>
        </row>
        <row r="1939">
          <cell r="K1939">
            <v>1347</v>
          </cell>
        </row>
        <row r="1940">
          <cell r="K1940">
            <v>1551</v>
          </cell>
        </row>
        <row r="1941">
          <cell r="K1941">
            <v>2506</v>
          </cell>
        </row>
        <row r="1942">
          <cell r="K1942">
            <v>2059</v>
          </cell>
        </row>
        <row r="1943">
          <cell r="K1943">
            <v>2437</v>
          </cell>
        </row>
        <row r="1944">
          <cell r="K1944">
            <v>1116</v>
          </cell>
        </row>
        <row r="1945">
          <cell r="K1945">
            <v>691</v>
          </cell>
        </row>
        <row r="1946">
          <cell r="K1946">
            <v>1022</v>
          </cell>
        </row>
        <row r="1947">
          <cell r="K1947">
            <v>876</v>
          </cell>
        </row>
        <row r="1948">
          <cell r="K1948">
            <v>0</v>
          </cell>
        </row>
        <row r="1949">
          <cell r="K1949">
            <v>528</v>
          </cell>
        </row>
        <row r="1950">
          <cell r="K1950">
            <v>2269</v>
          </cell>
        </row>
        <row r="1951">
          <cell r="K1951">
            <v>2428</v>
          </cell>
        </row>
        <row r="1952">
          <cell r="K1952">
            <v>2915</v>
          </cell>
        </row>
        <row r="1953">
          <cell r="K1953">
            <v>3185</v>
          </cell>
        </row>
        <row r="1954">
          <cell r="K1954">
            <v>3083</v>
          </cell>
        </row>
        <row r="1955">
          <cell r="K1955">
            <v>1643</v>
          </cell>
        </row>
        <row r="1956">
          <cell r="K1956">
            <v>2697</v>
          </cell>
        </row>
        <row r="1957">
          <cell r="K1957">
            <v>3046</v>
          </cell>
        </row>
        <row r="1958">
          <cell r="K1958">
            <v>3314</v>
          </cell>
        </row>
        <row r="1959">
          <cell r="K1959">
            <v>3755</v>
          </cell>
        </row>
        <row r="1960">
          <cell r="K1960">
            <v>2180</v>
          </cell>
        </row>
        <row r="1961">
          <cell r="K1961">
            <v>2808</v>
          </cell>
        </row>
        <row r="1962">
          <cell r="K1962">
            <v>1564</v>
          </cell>
        </row>
        <row r="1963">
          <cell r="K1963">
            <v>1004</v>
          </cell>
        </row>
        <row r="1964">
          <cell r="K1964">
            <v>5466</v>
          </cell>
        </row>
        <row r="1965">
          <cell r="K1965">
            <v>5683</v>
          </cell>
        </row>
        <row r="1966">
          <cell r="K1966">
            <v>3164</v>
          </cell>
        </row>
        <row r="1967">
          <cell r="K1967">
            <v>7282</v>
          </cell>
        </row>
        <row r="1968">
          <cell r="K1968">
            <v>2124</v>
          </cell>
        </row>
        <row r="1969">
          <cell r="K1969">
            <v>240</v>
          </cell>
        </row>
        <row r="1970">
          <cell r="K1970">
            <v>409</v>
          </cell>
        </row>
        <row r="1971">
          <cell r="K1971">
            <v>2656</v>
          </cell>
        </row>
        <row r="1972">
          <cell r="K1972">
            <v>2304</v>
          </cell>
        </row>
        <row r="1973">
          <cell r="K1973">
            <v>2757</v>
          </cell>
        </row>
        <row r="1974">
          <cell r="K1974">
            <v>3325</v>
          </cell>
        </row>
        <row r="1975">
          <cell r="K1975">
            <v>2934</v>
          </cell>
        </row>
        <row r="1976">
          <cell r="K1976">
            <v>1558</v>
          </cell>
        </row>
        <row r="1977">
          <cell r="K1977">
            <v>1705</v>
          </cell>
        </row>
        <row r="1978">
          <cell r="K1978">
            <v>2958</v>
          </cell>
        </row>
        <row r="1979">
          <cell r="K1979">
            <v>3537</v>
          </cell>
        </row>
        <row r="1980">
          <cell r="K1980">
            <v>2241</v>
          </cell>
        </row>
        <row r="1981">
          <cell r="K1981">
            <v>2330</v>
          </cell>
        </row>
        <row r="1982">
          <cell r="K1982">
            <v>3466</v>
          </cell>
        </row>
        <row r="1983">
          <cell r="K1983">
            <v>2157</v>
          </cell>
        </row>
        <row r="1984">
          <cell r="K1984">
            <v>3651</v>
          </cell>
        </row>
        <row r="1985">
          <cell r="K1985">
            <v>2207</v>
          </cell>
        </row>
        <row r="1986">
          <cell r="K1986">
            <v>2284</v>
          </cell>
        </row>
        <row r="1987">
          <cell r="K1987">
            <v>2715</v>
          </cell>
        </row>
        <row r="1988">
          <cell r="K1988">
            <v>3156</v>
          </cell>
        </row>
        <row r="1989">
          <cell r="K1989">
            <v>3175</v>
          </cell>
        </row>
        <row r="1990">
          <cell r="K1990">
            <v>1904</v>
          </cell>
        </row>
        <row r="1991">
          <cell r="K1991">
            <v>1970</v>
          </cell>
        </row>
        <row r="1992">
          <cell r="K1992">
            <v>2805</v>
          </cell>
        </row>
        <row r="1993">
          <cell r="K1993">
            <v>3646</v>
          </cell>
        </row>
        <row r="1994">
          <cell r="K1994">
            <v>2851</v>
          </cell>
        </row>
        <row r="1995">
          <cell r="K1995">
            <v>3752</v>
          </cell>
        </row>
        <row r="1996">
          <cell r="K1996">
            <v>3184</v>
          </cell>
        </row>
        <row r="1997">
          <cell r="K1997">
            <v>1686</v>
          </cell>
        </row>
        <row r="1998">
          <cell r="K1998">
            <v>1599</v>
          </cell>
        </row>
        <row r="1999">
          <cell r="K1999">
            <v>3588</v>
          </cell>
        </row>
        <row r="2000">
          <cell r="K2000">
            <v>3359</v>
          </cell>
        </row>
        <row r="2001">
          <cell r="K2001">
            <v>3054</v>
          </cell>
        </row>
        <row r="2002">
          <cell r="K2002">
            <v>3773</v>
          </cell>
        </row>
        <row r="2003">
          <cell r="K2003">
            <v>5614</v>
          </cell>
        </row>
        <row r="2004">
          <cell r="K2004">
            <v>2069</v>
          </cell>
        </row>
        <row r="2005">
          <cell r="K2005">
            <v>1913</v>
          </cell>
        </row>
        <row r="2006">
          <cell r="K2006">
            <v>4734</v>
          </cell>
        </row>
        <row r="2007">
          <cell r="K2007">
            <v>4847</v>
          </cell>
        </row>
        <row r="2008">
          <cell r="K2008">
            <v>6035</v>
          </cell>
        </row>
        <row r="2009">
          <cell r="K2009">
            <v>4515</v>
          </cell>
        </row>
        <row r="2010">
          <cell r="K2010">
            <v>5292</v>
          </cell>
        </row>
        <row r="2011">
          <cell r="K2011">
            <v>2635</v>
          </cell>
        </row>
        <row r="2012">
          <cell r="K2012">
            <v>2836</v>
          </cell>
        </row>
        <row r="2013">
          <cell r="K2013">
            <v>6487</v>
          </cell>
        </row>
        <row r="2014">
          <cell r="K2014">
            <v>4922</v>
          </cell>
        </row>
        <row r="2015">
          <cell r="K2015">
            <v>4977</v>
          </cell>
        </row>
        <row r="2016">
          <cell r="K2016">
            <v>8393</v>
          </cell>
        </row>
        <row r="2017">
          <cell r="K2017">
            <v>5059</v>
          </cell>
        </row>
        <row r="2018">
          <cell r="K2018">
            <v>1810</v>
          </cell>
        </row>
        <row r="2019">
          <cell r="K2019">
            <v>1857</v>
          </cell>
        </row>
        <row r="2020">
          <cell r="K2020">
            <v>1669</v>
          </cell>
        </row>
        <row r="2021">
          <cell r="K2021">
            <v>4616</v>
          </cell>
        </row>
        <row r="2022">
          <cell r="K2022">
            <v>4722</v>
          </cell>
        </row>
        <row r="2023">
          <cell r="K2023">
            <v>4859</v>
          </cell>
        </row>
        <row r="2024">
          <cell r="K2024">
            <v>5328</v>
          </cell>
        </row>
        <row r="2025">
          <cell r="K2025">
            <v>2049</v>
          </cell>
        </row>
        <row r="2026">
          <cell r="K2026">
            <v>1983</v>
          </cell>
        </row>
        <row r="2027">
          <cell r="K2027">
            <v>4020</v>
          </cell>
        </row>
        <row r="2028">
          <cell r="K2028">
            <v>4210</v>
          </cell>
        </row>
        <row r="2029">
          <cell r="K2029">
            <v>4100</v>
          </cell>
        </row>
        <row r="2030">
          <cell r="K2030">
            <v>4056</v>
          </cell>
        </row>
        <row r="2031">
          <cell r="K2031">
            <v>4486</v>
          </cell>
        </row>
        <row r="2032">
          <cell r="K2032">
            <v>2383</v>
          </cell>
        </row>
        <row r="2033">
          <cell r="K2033">
            <v>1614</v>
          </cell>
        </row>
        <row r="2034">
          <cell r="K2034">
            <v>3248</v>
          </cell>
        </row>
        <row r="2035">
          <cell r="K2035">
            <v>2366</v>
          </cell>
        </row>
        <row r="2036">
          <cell r="K2036">
            <v>3683</v>
          </cell>
        </row>
        <row r="2037">
          <cell r="K2037">
            <v>5078</v>
          </cell>
        </row>
        <row r="2038">
          <cell r="K2038">
            <v>2777</v>
          </cell>
        </row>
        <row r="2039">
          <cell r="K2039">
            <v>5271</v>
          </cell>
        </row>
        <row r="2040">
          <cell r="K2040">
            <v>2980</v>
          </cell>
        </row>
        <row r="2041">
          <cell r="K2041">
            <v>6409</v>
          </cell>
        </row>
        <row r="2042">
          <cell r="K2042">
            <v>5193</v>
          </cell>
        </row>
        <row r="2043">
          <cell r="K2043">
            <v>4156</v>
          </cell>
        </row>
        <row r="2044">
          <cell r="K2044">
            <v>4911</v>
          </cell>
        </row>
        <row r="2045">
          <cell r="K2045">
            <v>1971</v>
          </cell>
        </row>
        <row r="2046">
          <cell r="K2046">
            <v>1958</v>
          </cell>
        </row>
        <row r="2047">
          <cell r="K2047">
            <v>1570</v>
          </cell>
        </row>
        <row r="2048">
          <cell r="K2048">
            <v>2184</v>
          </cell>
        </row>
        <row r="2049">
          <cell r="K2049">
            <v>2796</v>
          </cell>
        </row>
        <row r="2050">
          <cell r="K2050">
            <v>3664</v>
          </cell>
        </row>
        <row r="2051">
          <cell r="K2051">
            <v>3065</v>
          </cell>
        </row>
        <row r="2052">
          <cell r="K2052">
            <v>4443</v>
          </cell>
        </row>
        <row r="2053">
          <cell r="K2053">
            <v>2168</v>
          </cell>
        </row>
        <row r="2054">
          <cell r="K2054">
            <v>1764</v>
          </cell>
        </row>
        <row r="2055">
          <cell r="K2055">
            <v>2653</v>
          </cell>
        </row>
        <row r="2056">
          <cell r="K2056">
            <v>4022</v>
          </cell>
        </row>
        <row r="2057">
          <cell r="K2057">
            <v>3323</v>
          </cell>
        </row>
        <row r="2058">
          <cell r="K2058">
            <v>5163</v>
          </cell>
        </row>
        <row r="2059">
          <cell r="K2059">
            <v>5949</v>
          </cell>
        </row>
        <row r="2060">
          <cell r="K2060">
            <v>2585</v>
          </cell>
        </row>
        <row r="2061">
          <cell r="K2061">
            <v>1772</v>
          </cell>
        </row>
        <row r="2062">
          <cell r="K2062">
            <v>2771</v>
          </cell>
        </row>
        <row r="2063">
          <cell r="K2063">
            <v>2159</v>
          </cell>
        </row>
        <row r="2064">
          <cell r="K2064">
            <v>3421</v>
          </cell>
        </row>
        <row r="2065">
          <cell r="K2065">
            <v>3490</v>
          </cell>
        </row>
        <row r="2066">
          <cell r="K2066">
            <v>1952</v>
          </cell>
        </row>
        <row r="2067">
          <cell r="K2067">
            <v>1199</v>
          </cell>
        </row>
        <row r="2068">
          <cell r="K2068">
            <v>1342</v>
          </cell>
        </row>
        <row r="2069">
          <cell r="K2069">
            <v>2472</v>
          </cell>
        </row>
        <row r="2070">
          <cell r="K2070">
            <v>2185</v>
          </cell>
        </row>
        <row r="2071">
          <cell r="K2071">
            <v>3444</v>
          </cell>
        </row>
        <row r="2072">
          <cell r="K2072">
            <v>3628</v>
          </cell>
        </row>
        <row r="2073">
          <cell r="K2073">
            <v>3473</v>
          </cell>
        </row>
        <row r="2074">
          <cell r="K2074">
            <v>1524</v>
          </cell>
        </row>
        <row r="2075">
          <cell r="K2075">
            <v>1803</v>
          </cell>
        </row>
        <row r="2076">
          <cell r="K2076">
            <v>2402</v>
          </cell>
        </row>
        <row r="2077">
          <cell r="K2077">
            <v>2471</v>
          </cell>
        </row>
        <row r="2078">
          <cell r="K2078">
            <v>2095</v>
          </cell>
        </row>
        <row r="2079">
          <cell r="K2079">
            <v>1867</v>
          </cell>
        </row>
        <row r="2080">
          <cell r="K2080">
            <v>947</v>
          </cell>
        </row>
        <row r="2081">
          <cell r="K2081">
            <v>317</v>
          </cell>
        </row>
        <row r="2082">
          <cell r="K2082">
            <v>2148</v>
          </cell>
        </row>
        <row r="2083">
          <cell r="K2083">
            <v>1817</v>
          </cell>
        </row>
        <row r="2084">
          <cell r="K2084">
            <v>4254</v>
          </cell>
        </row>
        <row r="2085">
          <cell r="K2085">
            <v>3748</v>
          </cell>
        </row>
        <row r="2086">
          <cell r="K2086">
            <v>2677</v>
          </cell>
        </row>
        <row r="2087">
          <cell r="K2087">
            <v>3021</v>
          </cell>
        </row>
        <row r="2088">
          <cell r="K2088">
            <v>2023</v>
          </cell>
        </row>
        <row r="2089">
          <cell r="K2089">
            <v>2065</v>
          </cell>
        </row>
        <row r="2090">
          <cell r="K2090">
            <v>2040</v>
          </cell>
        </row>
        <row r="2091">
          <cell r="K2091">
            <v>2141</v>
          </cell>
        </row>
        <row r="2092">
          <cell r="K2092">
            <v>3414</v>
          </cell>
        </row>
        <row r="2093">
          <cell r="K2093">
            <v>2912</v>
          </cell>
        </row>
        <row r="2094">
          <cell r="K2094">
            <v>2445</v>
          </cell>
        </row>
        <row r="2095">
          <cell r="K2095">
            <v>1926</v>
          </cell>
        </row>
        <row r="2096">
          <cell r="K2096">
            <v>2071</v>
          </cell>
        </row>
        <row r="2097">
          <cell r="K2097">
            <v>2251</v>
          </cell>
        </row>
        <row r="2098">
          <cell r="K2098">
            <v>2419</v>
          </cell>
        </row>
        <row r="2099">
          <cell r="K2099">
            <v>2373</v>
          </cell>
        </row>
        <row r="2100">
          <cell r="K2100">
            <v>3343</v>
          </cell>
        </row>
        <row r="2101">
          <cell r="K2101">
            <v>2601</v>
          </cell>
        </row>
        <row r="2102">
          <cell r="K2102">
            <v>2365</v>
          </cell>
        </row>
        <row r="2103">
          <cell r="K2103">
            <v>1884</v>
          </cell>
        </row>
        <row r="2104">
          <cell r="K2104">
            <v>3142</v>
          </cell>
        </row>
        <row r="2105">
          <cell r="K2105">
            <v>6081</v>
          </cell>
        </row>
        <row r="2106">
          <cell r="K2106">
            <v>2713</v>
          </cell>
        </row>
        <row r="2107">
          <cell r="K2107">
            <v>3446</v>
          </cell>
        </row>
        <row r="2108">
          <cell r="K2108">
            <v>2665</v>
          </cell>
        </row>
        <row r="2109">
          <cell r="K2109">
            <v>2483</v>
          </cell>
        </row>
        <row r="2110">
          <cell r="K2110">
            <v>1539</v>
          </cell>
        </row>
        <row r="2111">
          <cell r="K2111">
            <v>2221</v>
          </cell>
        </row>
        <row r="2112">
          <cell r="K2112">
            <v>2480</v>
          </cell>
        </row>
        <row r="2113">
          <cell r="K2113">
            <v>2505</v>
          </cell>
        </row>
        <row r="2114">
          <cell r="K2114">
            <v>2139</v>
          </cell>
        </row>
        <row r="2115">
          <cell r="K2115">
            <v>1807</v>
          </cell>
        </row>
        <row r="2116">
          <cell r="K2116">
            <v>1675</v>
          </cell>
        </row>
        <row r="2117">
          <cell r="K2117">
            <v>1697</v>
          </cell>
        </row>
        <row r="2118">
          <cell r="K2118">
            <v>2811</v>
          </cell>
        </row>
        <row r="2119">
          <cell r="K2119">
            <v>1935</v>
          </cell>
        </row>
        <row r="2120">
          <cell r="K2120">
            <v>1857</v>
          </cell>
        </row>
        <row r="2121">
          <cell r="K2121">
            <v>1818</v>
          </cell>
        </row>
        <row r="2122">
          <cell r="K2122">
            <v>1779</v>
          </cell>
        </row>
        <row r="2123">
          <cell r="K2123">
            <v>1352</v>
          </cell>
        </row>
        <row r="2124">
          <cell r="K2124">
            <v>1901</v>
          </cell>
        </row>
        <row r="2125">
          <cell r="K2125">
            <v>1535</v>
          </cell>
        </row>
        <row r="2126">
          <cell r="K2126">
            <v>1857</v>
          </cell>
        </row>
        <row r="2127">
          <cell r="K2127">
            <v>1796</v>
          </cell>
        </row>
        <row r="2128">
          <cell r="K2128">
            <v>1856</v>
          </cell>
        </row>
        <row r="2129">
          <cell r="K2129">
            <v>1795</v>
          </cell>
        </row>
        <row r="2130">
          <cell r="K2130">
            <v>1198</v>
          </cell>
        </row>
        <row r="2131">
          <cell r="K2131">
            <v>1162</v>
          </cell>
        </row>
        <row r="2132">
          <cell r="K2132">
            <v>1539</v>
          </cell>
        </row>
        <row r="2133">
          <cell r="K2133">
            <v>2877</v>
          </cell>
        </row>
        <row r="2134">
          <cell r="K2134">
            <v>3491</v>
          </cell>
        </row>
        <row r="2135">
          <cell r="K2135">
            <v>3694</v>
          </cell>
        </row>
        <row r="2136">
          <cell r="K2136">
            <v>2661</v>
          </cell>
        </row>
        <row r="2137">
          <cell r="K2137">
            <v>2193</v>
          </cell>
        </row>
        <row r="2138">
          <cell r="K2138">
            <v>1793</v>
          </cell>
        </row>
        <row r="2139">
          <cell r="K2139">
            <v>2621</v>
          </cell>
        </row>
        <row r="2140">
          <cell r="K2140">
            <v>2012</v>
          </cell>
        </row>
        <row r="2141">
          <cell r="K2141">
            <v>2332</v>
          </cell>
        </row>
        <row r="2142">
          <cell r="K2142">
            <v>1473</v>
          </cell>
        </row>
        <row r="2143">
          <cell r="K2143">
            <v>2726</v>
          </cell>
        </row>
        <row r="2144">
          <cell r="K2144">
            <v>1568</v>
          </cell>
        </row>
        <row r="2145">
          <cell r="K2145">
            <v>1700</v>
          </cell>
        </row>
        <row r="2146">
          <cell r="K2146">
            <v>2039</v>
          </cell>
        </row>
        <row r="2147">
          <cell r="K2147">
            <v>1751</v>
          </cell>
        </row>
        <row r="2148">
          <cell r="K2148">
            <v>1652</v>
          </cell>
        </row>
        <row r="2149">
          <cell r="K2149">
            <v>711</v>
          </cell>
        </row>
        <row r="2150">
          <cell r="K2150">
            <v>1286</v>
          </cell>
        </row>
        <row r="2151">
          <cell r="K2151">
            <v>1180</v>
          </cell>
        </row>
        <row r="2152">
          <cell r="K2152">
            <v>1120</v>
          </cell>
        </row>
        <row r="2153">
          <cell r="K2153">
            <v>1028</v>
          </cell>
        </row>
        <row r="2154">
          <cell r="K2154">
            <v>1299</v>
          </cell>
        </row>
        <row r="2155">
          <cell r="K2155">
            <v>1298</v>
          </cell>
        </row>
        <row r="2156">
          <cell r="K2156">
            <v>1331</v>
          </cell>
        </row>
        <row r="2157">
          <cell r="K2157">
            <v>1753</v>
          </cell>
        </row>
        <row r="2158">
          <cell r="K2158">
            <v>763</v>
          </cell>
        </row>
        <row r="2159">
          <cell r="K2159">
            <v>1091</v>
          </cell>
        </row>
        <row r="2160">
          <cell r="K2160">
            <v>1970</v>
          </cell>
        </row>
        <row r="2161">
          <cell r="K2161">
            <v>1857</v>
          </cell>
        </row>
        <row r="2162">
          <cell r="K2162">
            <v>2120</v>
          </cell>
        </row>
        <row r="2163">
          <cell r="K2163">
            <v>1384</v>
          </cell>
        </row>
        <row r="2164">
          <cell r="K2164">
            <v>2199</v>
          </cell>
        </row>
        <row r="2165">
          <cell r="K2165">
            <v>2589</v>
          </cell>
        </row>
        <row r="2166">
          <cell r="K2166">
            <v>3112</v>
          </cell>
        </row>
        <row r="2167">
          <cell r="K2167">
            <v>1272</v>
          </cell>
        </row>
        <row r="2168">
          <cell r="K2168">
            <v>1046</v>
          </cell>
        </row>
        <row r="2169">
          <cell r="K2169">
            <v>1748</v>
          </cell>
        </row>
        <row r="2170">
          <cell r="K2170">
            <v>2330</v>
          </cell>
        </row>
        <row r="2171">
          <cell r="K2171">
            <v>1052</v>
          </cell>
        </row>
        <row r="2172">
          <cell r="K2172">
            <v>1360</v>
          </cell>
        </row>
        <row r="2173">
          <cell r="K2173">
            <v>1138</v>
          </cell>
        </row>
        <row r="2174">
          <cell r="K2174">
            <v>0</v>
          </cell>
        </row>
        <row r="2175">
          <cell r="K2175">
            <v>0</v>
          </cell>
        </row>
        <row r="2176">
          <cell r="K2176">
            <v>0</v>
          </cell>
        </row>
        <row r="2177">
          <cell r="K2177">
            <v>0</v>
          </cell>
        </row>
        <row r="2178">
          <cell r="K2178">
            <v>0</v>
          </cell>
        </row>
        <row r="2179">
          <cell r="K2179">
            <v>229</v>
          </cell>
        </row>
        <row r="2180">
          <cell r="K2180">
            <v>363</v>
          </cell>
        </row>
        <row r="2181">
          <cell r="K2181">
            <v>51</v>
          </cell>
        </row>
        <row r="2182">
          <cell r="K2182">
            <v>0</v>
          </cell>
        </row>
        <row r="2183">
          <cell r="K2183">
            <v>0</v>
          </cell>
        </row>
        <row r="2184">
          <cell r="K2184">
            <v>0</v>
          </cell>
        </row>
        <row r="2185">
          <cell r="K2185">
            <v>0</v>
          </cell>
        </row>
        <row r="2186">
          <cell r="K2186">
            <v>0</v>
          </cell>
        </row>
        <row r="2187">
          <cell r="K2187">
            <v>0</v>
          </cell>
        </row>
        <row r="2188">
          <cell r="K2188">
            <v>0</v>
          </cell>
        </row>
        <row r="2189">
          <cell r="K2189">
            <v>0</v>
          </cell>
        </row>
        <row r="2190">
          <cell r="K2190">
            <v>0</v>
          </cell>
        </row>
        <row r="2191">
          <cell r="K2191">
            <v>0</v>
          </cell>
        </row>
        <row r="2192">
          <cell r="K2192">
            <v>0</v>
          </cell>
        </row>
        <row r="2193">
          <cell r="K2193">
            <v>0</v>
          </cell>
        </row>
        <row r="2194">
          <cell r="K2194">
            <v>0</v>
          </cell>
        </row>
        <row r="2195">
          <cell r="K2195">
            <v>0</v>
          </cell>
        </row>
        <row r="2196">
          <cell r="K2196">
            <v>0</v>
          </cell>
        </row>
        <row r="2197">
          <cell r="K2197">
            <v>0</v>
          </cell>
        </row>
        <row r="2198">
          <cell r="K2198">
            <v>0</v>
          </cell>
        </row>
        <row r="2199">
          <cell r="K2199">
            <v>0</v>
          </cell>
        </row>
        <row r="2200">
          <cell r="K2200">
            <v>0</v>
          </cell>
        </row>
        <row r="2201">
          <cell r="K2201">
            <v>0</v>
          </cell>
        </row>
        <row r="2202">
          <cell r="K2202">
            <v>0</v>
          </cell>
        </row>
        <row r="2203">
          <cell r="K2203">
            <v>0</v>
          </cell>
        </row>
        <row r="2204">
          <cell r="K2204">
            <v>0</v>
          </cell>
        </row>
        <row r="2205">
          <cell r="K2205">
            <v>0</v>
          </cell>
        </row>
        <row r="2206">
          <cell r="K2206">
            <v>0</v>
          </cell>
        </row>
        <row r="2207">
          <cell r="K2207">
            <v>0</v>
          </cell>
        </row>
        <row r="2208">
          <cell r="K2208">
            <v>0</v>
          </cell>
        </row>
        <row r="2209">
          <cell r="K2209">
            <v>0</v>
          </cell>
        </row>
        <row r="2210">
          <cell r="K2210">
            <v>0</v>
          </cell>
        </row>
        <row r="2211">
          <cell r="K2211">
            <v>0</v>
          </cell>
        </row>
        <row r="2212">
          <cell r="K2212">
            <v>0</v>
          </cell>
        </row>
        <row r="2213">
          <cell r="K2213">
            <v>0</v>
          </cell>
        </row>
        <row r="2214">
          <cell r="K2214">
            <v>0</v>
          </cell>
        </row>
        <row r="2215">
          <cell r="K2215">
            <v>0</v>
          </cell>
        </row>
        <row r="2216">
          <cell r="K2216">
            <v>0</v>
          </cell>
        </row>
        <row r="2217">
          <cell r="K2217">
            <v>0</v>
          </cell>
        </row>
        <row r="2218">
          <cell r="K2218">
            <v>0</v>
          </cell>
        </row>
        <row r="2219">
          <cell r="K2219">
            <v>0</v>
          </cell>
        </row>
        <row r="2220">
          <cell r="K2220">
            <v>0</v>
          </cell>
        </row>
        <row r="2221">
          <cell r="K2221">
            <v>0</v>
          </cell>
        </row>
        <row r="2222">
          <cell r="K2222">
            <v>0</v>
          </cell>
        </row>
        <row r="2223">
          <cell r="K2223">
            <v>0</v>
          </cell>
        </row>
        <row r="2224">
          <cell r="K2224">
            <v>0</v>
          </cell>
        </row>
        <row r="2225">
          <cell r="K2225">
            <v>237</v>
          </cell>
        </row>
        <row r="2226">
          <cell r="K2226">
            <v>1418</v>
          </cell>
        </row>
        <row r="2227">
          <cell r="K2227">
            <v>5023</v>
          </cell>
        </row>
        <row r="2228">
          <cell r="K2228">
            <v>3421</v>
          </cell>
        </row>
        <row r="2229">
          <cell r="K2229">
            <v>3388</v>
          </cell>
        </row>
        <row r="2230">
          <cell r="K2230">
            <v>1995</v>
          </cell>
        </row>
        <row r="2231">
          <cell r="K2231">
            <v>2018</v>
          </cell>
        </row>
        <row r="2232">
          <cell r="K2232">
            <v>1084</v>
          </cell>
        </row>
        <row r="2233">
          <cell r="K2233">
            <v>698</v>
          </cell>
        </row>
        <row r="2234">
          <cell r="K2234">
            <v>725</v>
          </cell>
        </row>
        <row r="2235">
          <cell r="K2235">
            <v>707</v>
          </cell>
        </row>
        <row r="2236">
          <cell r="K2236">
            <v>565</v>
          </cell>
        </row>
        <row r="2237">
          <cell r="K2237">
            <v>932</v>
          </cell>
        </row>
        <row r="2238">
          <cell r="K2238">
            <v>1443</v>
          </cell>
        </row>
        <row r="2239">
          <cell r="K2239">
            <v>708</v>
          </cell>
        </row>
        <row r="2240">
          <cell r="K2240">
            <v>806</v>
          </cell>
        </row>
        <row r="2241">
          <cell r="K2241">
            <v>563</v>
          </cell>
        </row>
        <row r="2242">
          <cell r="K2242">
            <v>555</v>
          </cell>
        </row>
        <row r="2243">
          <cell r="K2243">
            <v>500</v>
          </cell>
        </row>
        <row r="2244">
          <cell r="K2244">
            <v>774</v>
          </cell>
        </row>
        <row r="2245">
          <cell r="K2245">
            <v>460</v>
          </cell>
        </row>
        <row r="2246">
          <cell r="K2246">
            <v>503</v>
          </cell>
        </row>
        <row r="2247">
          <cell r="K2247">
            <v>1054</v>
          </cell>
        </row>
        <row r="2248">
          <cell r="K2248">
            <v>561</v>
          </cell>
        </row>
        <row r="2249">
          <cell r="K2249">
            <v>644</v>
          </cell>
        </row>
        <row r="2250">
          <cell r="K2250">
            <v>647</v>
          </cell>
        </row>
        <row r="2251">
          <cell r="K2251">
            <v>437</v>
          </cell>
        </row>
        <row r="2252">
          <cell r="K2252">
            <v>750</v>
          </cell>
        </row>
        <row r="2253">
          <cell r="K2253">
            <v>636</v>
          </cell>
        </row>
        <row r="2254">
          <cell r="K2254">
            <v>749</v>
          </cell>
        </row>
        <row r="2255">
          <cell r="K2255">
            <v>856</v>
          </cell>
        </row>
        <row r="2256">
          <cell r="K2256">
            <v>51</v>
          </cell>
        </row>
        <row r="2257">
          <cell r="K2257">
            <v>0</v>
          </cell>
        </row>
        <row r="2258">
          <cell r="K2258">
            <v>1711</v>
          </cell>
        </row>
        <row r="2259">
          <cell r="K2259">
            <v>1295</v>
          </cell>
        </row>
        <row r="2260">
          <cell r="K2260">
            <v>1582</v>
          </cell>
        </row>
        <row r="2261">
          <cell r="K2261">
            <v>2441</v>
          </cell>
        </row>
        <row r="2262">
          <cell r="K2262">
            <v>1498</v>
          </cell>
        </row>
        <row r="2263">
          <cell r="K2263">
            <v>985</v>
          </cell>
        </row>
        <row r="2264">
          <cell r="K2264">
            <v>894</v>
          </cell>
        </row>
        <row r="2265">
          <cell r="K2265">
            <v>4526</v>
          </cell>
        </row>
        <row r="2266">
          <cell r="K2266">
            <v>1591</v>
          </cell>
        </row>
        <row r="2267">
          <cell r="K2267">
            <v>3498</v>
          </cell>
        </row>
        <row r="2268">
          <cell r="K2268">
            <v>4702</v>
          </cell>
        </row>
        <row r="2269">
          <cell r="K2269">
            <v>4654</v>
          </cell>
        </row>
        <row r="2270">
          <cell r="K2270">
            <v>4397</v>
          </cell>
        </row>
        <row r="2271">
          <cell r="K2271">
            <v>8487</v>
          </cell>
        </row>
        <row r="2272">
          <cell r="K2272">
            <v>3796</v>
          </cell>
        </row>
        <row r="2273">
          <cell r="K2273">
            <v>3590</v>
          </cell>
        </row>
        <row r="2274">
          <cell r="K2274">
            <v>2665</v>
          </cell>
        </row>
        <row r="2275">
          <cell r="K2275">
            <v>2668</v>
          </cell>
        </row>
        <row r="2276">
          <cell r="K2276">
            <v>2850</v>
          </cell>
        </row>
        <row r="2277">
          <cell r="K2277">
            <v>773</v>
          </cell>
        </row>
        <row r="2278">
          <cell r="K2278">
            <v>808</v>
          </cell>
        </row>
        <row r="2279">
          <cell r="K2279">
            <v>5461</v>
          </cell>
        </row>
        <row r="2280">
          <cell r="K2280">
            <v>5489</v>
          </cell>
        </row>
        <row r="2281">
          <cell r="K2281">
            <v>5584</v>
          </cell>
        </row>
        <row r="2282">
          <cell r="K2282">
            <v>5571</v>
          </cell>
        </row>
        <row r="2283">
          <cell r="K2283">
            <v>5884</v>
          </cell>
        </row>
        <row r="2284">
          <cell r="K2284">
            <v>2063</v>
          </cell>
        </row>
        <row r="2285">
          <cell r="K2285">
            <v>957</v>
          </cell>
        </row>
        <row r="2286">
          <cell r="K2286">
            <v>2877</v>
          </cell>
        </row>
        <row r="2287">
          <cell r="K2287">
            <v>2882</v>
          </cell>
        </row>
        <row r="2288">
          <cell r="K2288">
            <v>2627</v>
          </cell>
        </row>
        <row r="2289">
          <cell r="K2289">
            <v>3877</v>
          </cell>
        </row>
        <row r="2290">
          <cell r="K2290">
            <v>4036</v>
          </cell>
        </row>
        <row r="2291">
          <cell r="K2291">
            <v>3576</v>
          </cell>
        </row>
        <row r="2292">
          <cell r="K2292">
            <v>2413</v>
          </cell>
        </row>
        <row r="2293">
          <cell r="K2293">
            <v>2186</v>
          </cell>
        </row>
        <row r="2294">
          <cell r="K2294">
            <v>2023</v>
          </cell>
        </row>
        <row r="2295">
          <cell r="K2295">
            <v>3185</v>
          </cell>
        </row>
        <row r="2296">
          <cell r="K2296">
            <v>2360</v>
          </cell>
        </row>
        <row r="2297">
          <cell r="K2297">
            <v>885</v>
          </cell>
        </row>
        <row r="2298">
          <cell r="K2298">
            <v>700</v>
          </cell>
        </row>
        <row r="2299">
          <cell r="K2299">
            <v>740</v>
          </cell>
        </row>
        <row r="2300">
          <cell r="K2300">
            <v>1395</v>
          </cell>
        </row>
        <row r="2301">
          <cell r="K2301">
            <v>1203</v>
          </cell>
        </row>
        <row r="2302">
          <cell r="K2302">
            <v>957</v>
          </cell>
        </row>
        <row r="2303">
          <cell r="K2303">
            <v>871</v>
          </cell>
        </row>
        <row r="2304">
          <cell r="K2304">
            <v>492</v>
          </cell>
        </row>
        <row r="2305">
          <cell r="K2305">
            <v>870</v>
          </cell>
        </row>
        <row r="2306">
          <cell r="K2306">
            <v>759</v>
          </cell>
        </row>
        <row r="2307">
          <cell r="K2307">
            <v>525</v>
          </cell>
        </row>
        <row r="2308">
          <cell r="K2308">
            <v>363</v>
          </cell>
        </row>
        <row r="2309">
          <cell r="K2309">
            <v>596</v>
          </cell>
        </row>
        <row r="2310">
          <cell r="K2310">
            <v>917</v>
          </cell>
        </row>
        <row r="2311">
          <cell r="K2311">
            <v>1135</v>
          </cell>
        </row>
        <row r="2312">
          <cell r="K2312">
            <v>731</v>
          </cell>
        </row>
        <row r="2313">
          <cell r="K2313">
            <v>920</v>
          </cell>
        </row>
        <row r="2314">
          <cell r="K2314">
            <v>1237</v>
          </cell>
        </row>
        <row r="2315">
          <cell r="K2315">
            <v>0</v>
          </cell>
        </row>
        <row r="2316">
          <cell r="K2316">
            <v>435</v>
          </cell>
        </row>
        <row r="2317">
          <cell r="K2317">
            <v>415</v>
          </cell>
        </row>
        <row r="2318">
          <cell r="K2318">
            <v>355</v>
          </cell>
        </row>
        <row r="2319">
          <cell r="K2319">
            <v>882</v>
          </cell>
        </row>
        <row r="2320">
          <cell r="K2320">
            <v>801</v>
          </cell>
        </row>
        <row r="2321">
          <cell r="K2321">
            <v>1049</v>
          </cell>
        </row>
        <row r="2322">
          <cell r="K2322">
            <v>609</v>
          </cell>
        </row>
        <row r="2323">
          <cell r="K2323">
            <v>357</v>
          </cell>
        </row>
        <row r="2324">
          <cell r="K2324">
            <v>148</v>
          </cell>
        </row>
        <row r="2325">
          <cell r="K2325">
            <v>194</v>
          </cell>
        </row>
        <row r="2326">
          <cell r="K2326">
            <v>16</v>
          </cell>
        </row>
        <row r="2327">
          <cell r="K2327">
            <v>1250</v>
          </cell>
        </row>
        <row r="2328">
          <cell r="K2328">
            <v>842</v>
          </cell>
        </row>
        <row r="2329">
          <cell r="K2329">
            <v>643</v>
          </cell>
        </row>
        <row r="2330">
          <cell r="K2330">
            <v>280</v>
          </cell>
        </row>
        <row r="2331">
          <cell r="K2331">
            <v>370</v>
          </cell>
        </row>
        <row r="2332">
          <cell r="K2332">
            <v>379</v>
          </cell>
        </row>
        <row r="2333">
          <cell r="K2333">
            <v>511</v>
          </cell>
        </row>
        <row r="2334">
          <cell r="K2334">
            <v>904</v>
          </cell>
        </row>
        <row r="2335">
          <cell r="K2335">
            <v>767</v>
          </cell>
        </row>
        <row r="2336">
          <cell r="K2336">
            <v>1097</v>
          </cell>
        </row>
        <row r="2337">
          <cell r="K2337">
            <v>534</v>
          </cell>
        </row>
        <row r="2338">
          <cell r="K2338">
            <v>913</v>
          </cell>
        </row>
        <row r="2339">
          <cell r="K2339">
            <v>1001</v>
          </cell>
        </row>
        <row r="2340">
          <cell r="K2340">
            <v>19</v>
          </cell>
        </row>
        <row r="2341">
          <cell r="K2341">
            <v>48</v>
          </cell>
        </row>
        <row r="2342">
          <cell r="K2342">
            <v>290</v>
          </cell>
        </row>
        <row r="2343">
          <cell r="K2343">
            <v>330</v>
          </cell>
        </row>
        <row r="2344">
          <cell r="K2344">
            <v>543</v>
          </cell>
        </row>
        <row r="2345">
          <cell r="K2345">
            <v>568</v>
          </cell>
        </row>
        <row r="2346">
          <cell r="K2346">
            <v>216</v>
          </cell>
        </row>
        <row r="2347">
          <cell r="K2347">
            <v>0</v>
          </cell>
        </row>
        <row r="2348">
          <cell r="K2348">
            <v>1040</v>
          </cell>
        </row>
        <row r="2349">
          <cell r="K2349">
            <v>1263</v>
          </cell>
        </row>
        <row r="2350">
          <cell r="K2350">
            <v>2380</v>
          </cell>
        </row>
        <row r="2351">
          <cell r="K2351">
            <v>5784</v>
          </cell>
        </row>
        <row r="2352">
          <cell r="K2352">
            <v>322</v>
          </cell>
        </row>
        <row r="2353">
          <cell r="K2353">
            <v>903</v>
          </cell>
        </row>
        <row r="2354">
          <cell r="K2354">
            <v>786</v>
          </cell>
        </row>
        <row r="2355">
          <cell r="K2355">
            <v>831</v>
          </cell>
        </row>
        <row r="2356">
          <cell r="K2356">
            <v>2641</v>
          </cell>
        </row>
        <row r="2357">
          <cell r="K2357">
            <v>2402</v>
          </cell>
        </row>
        <row r="2358">
          <cell r="K2358">
            <v>2616</v>
          </cell>
        </row>
        <row r="2359">
          <cell r="K2359">
            <v>4651</v>
          </cell>
        </row>
        <row r="2360">
          <cell r="K2360">
            <v>5475</v>
          </cell>
        </row>
        <row r="2361">
          <cell r="K2361">
            <v>2800</v>
          </cell>
        </row>
        <row r="2362">
          <cell r="K2362">
            <v>4315</v>
          </cell>
        </row>
        <row r="2363">
          <cell r="K2363">
            <v>4817</v>
          </cell>
        </row>
        <row r="2364">
          <cell r="K2364">
            <v>3520</v>
          </cell>
        </row>
        <row r="2365">
          <cell r="K2365">
            <v>2077</v>
          </cell>
        </row>
        <row r="2366">
          <cell r="K2366">
            <v>2447</v>
          </cell>
        </row>
        <row r="2367">
          <cell r="K2367">
            <v>3627</v>
          </cell>
        </row>
        <row r="2368">
          <cell r="K2368">
            <v>239</v>
          </cell>
        </row>
        <row r="2369">
          <cell r="K2369">
            <v>551</v>
          </cell>
        </row>
        <row r="2370">
          <cell r="K2370">
            <v>4989</v>
          </cell>
        </row>
        <row r="2371">
          <cell r="K2371">
            <v>2874</v>
          </cell>
        </row>
        <row r="2372">
          <cell r="K2372">
            <v>1647</v>
          </cell>
        </row>
        <row r="2373">
          <cell r="K2373">
            <v>2625</v>
          </cell>
        </row>
        <row r="2374">
          <cell r="K2374">
            <v>5485</v>
          </cell>
        </row>
        <row r="2375">
          <cell r="K2375">
            <v>911</v>
          </cell>
        </row>
        <row r="2376">
          <cell r="K2376">
            <v>1108</v>
          </cell>
        </row>
        <row r="2377">
          <cell r="K2377">
            <v>2817</v>
          </cell>
        </row>
        <row r="2378">
          <cell r="K2378">
            <v>4409</v>
          </cell>
        </row>
        <row r="2379">
          <cell r="K2379">
            <v>3546</v>
          </cell>
        </row>
        <row r="2380">
          <cell r="K2380">
            <v>3213</v>
          </cell>
        </row>
        <row r="2381">
          <cell r="K2381">
            <v>2630</v>
          </cell>
        </row>
        <row r="2382">
          <cell r="K2382">
            <v>517</v>
          </cell>
        </row>
        <row r="2383">
          <cell r="K2383">
            <v>916</v>
          </cell>
        </row>
        <row r="2384">
          <cell r="K2384">
            <v>3452</v>
          </cell>
        </row>
        <row r="2385">
          <cell r="K2385">
            <v>1126</v>
          </cell>
        </row>
        <row r="2386">
          <cell r="K2386">
            <v>4795</v>
          </cell>
        </row>
        <row r="2387">
          <cell r="K2387">
            <v>4147</v>
          </cell>
        </row>
        <row r="2388">
          <cell r="K2388">
            <v>4356</v>
          </cell>
        </row>
        <row r="2389">
          <cell r="K2389">
            <v>667</v>
          </cell>
        </row>
        <row r="2390">
          <cell r="K2390">
            <v>495</v>
          </cell>
        </row>
        <row r="2391">
          <cell r="K2391">
            <v>3473</v>
          </cell>
        </row>
        <row r="2392">
          <cell r="K2392">
            <v>1697</v>
          </cell>
        </row>
        <row r="2393">
          <cell r="K2393">
            <v>1773</v>
          </cell>
        </row>
        <row r="2394">
          <cell r="K2394">
            <v>3374</v>
          </cell>
        </row>
        <row r="2395">
          <cell r="K2395">
            <v>1411</v>
          </cell>
        </row>
        <row r="2396">
          <cell r="K2396">
            <v>907</v>
          </cell>
        </row>
        <row r="2397">
          <cell r="K2397">
            <v>962</v>
          </cell>
        </row>
        <row r="2398">
          <cell r="K2398">
            <v>3702</v>
          </cell>
        </row>
        <row r="2399">
          <cell r="K2399">
            <v>3902</v>
          </cell>
        </row>
        <row r="2400">
          <cell r="K2400">
            <v>2282</v>
          </cell>
        </row>
        <row r="2401">
          <cell r="K2401">
            <v>1854</v>
          </cell>
        </row>
        <row r="2402">
          <cell r="K2402">
            <v>1214</v>
          </cell>
        </row>
        <row r="2403">
          <cell r="K2403">
            <v>784</v>
          </cell>
        </row>
        <row r="2404">
          <cell r="K2404">
            <v>564</v>
          </cell>
        </row>
        <row r="2405">
          <cell r="K2405">
            <v>2155</v>
          </cell>
        </row>
        <row r="2406">
          <cell r="K2406">
            <v>1408</v>
          </cell>
        </row>
        <row r="2407">
          <cell r="K2407">
            <v>1633</v>
          </cell>
        </row>
        <row r="2408">
          <cell r="K2408">
            <v>3741</v>
          </cell>
        </row>
        <row r="2409">
          <cell r="K2409">
            <v>4730</v>
          </cell>
        </row>
        <row r="2410">
          <cell r="K2410">
            <v>1966</v>
          </cell>
        </row>
        <row r="2411">
          <cell r="K2411">
            <v>271</v>
          </cell>
        </row>
        <row r="2412">
          <cell r="K2412">
            <v>5034</v>
          </cell>
        </row>
        <row r="2413">
          <cell r="K2413">
            <v>6409</v>
          </cell>
        </row>
        <row r="2414">
          <cell r="K2414">
            <v>4652</v>
          </cell>
        </row>
        <row r="2415">
          <cell r="K2415">
            <v>4854</v>
          </cell>
        </row>
        <row r="2416">
          <cell r="K2416">
            <v>3986</v>
          </cell>
        </row>
        <row r="2417">
          <cell r="K2417">
            <v>2035</v>
          </cell>
        </row>
        <row r="2418">
          <cell r="K2418">
            <v>1364</v>
          </cell>
        </row>
        <row r="2419">
          <cell r="K2419">
            <v>3236</v>
          </cell>
        </row>
        <row r="2420">
          <cell r="K2420">
            <v>5061</v>
          </cell>
        </row>
        <row r="2421">
          <cell r="K2421">
            <v>3201</v>
          </cell>
        </row>
        <row r="2422">
          <cell r="K2422">
            <v>3325</v>
          </cell>
        </row>
        <row r="2423">
          <cell r="K2423">
            <v>2654</v>
          </cell>
        </row>
        <row r="2424">
          <cell r="K2424">
            <v>1416</v>
          </cell>
        </row>
        <row r="2425">
          <cell r="K2425">
            <v>595</v>
          </cell>
        </row>
        <row r="2426">
          <cell r="K2426">
            <v>1704</v>
          </cell>
        </row>
        <row r="2427">
          <cell r="K2427">
            <v>393</v>
          </cell>
        </row>
        <row r="2428">
          <cell r="K2428">
            <v>567</v>
          </cell>
        </row>
        <row r="2429">
          <cell r="K2429">
            <v>619</v>
          </cell>
        </row>
        <row r="2430">
          <cell r="K2430">
            <v>1022</v>
          </cell>
        </row>
        <row r="2431">
          <cell r="K2431">
            <v>125</v>
          </cell>
        </row>
        <row r="2432">
          <cell r="K2432">
            <v>809</v>
          </cell>
        </row>
        <row r="2433">
          <cell r="K2433">
            <v>2127</v>
          </cell>
        </row>
        <row r="2434">
          <cell r="K2434">
            <v>2524</v>
          </cell>
        </row>
        <row r="2435">
          <cell r="K2435">
            <v>2742</v>
          </cell>
        </row>
        <row r="2436">
          <cell r="K2436">
            <v>1871</v>
          </cell>
        </row>
        <row r="2437">
          <cell r="K2437">
            <v>1340</v>
          </cell>
        </row>
        <row r="2438">
          <cell r="K2438">
            <v>2209</v>
          </cell>
        </row>
        <row r="2439">
          <cell r="K2439">
            <v>1730</v>
          </cell>
        </row>
        <row r="2440">
          <cell r="K2440">
            <v>4423</v>
          </cell>
        </row>
        <row r="2441">
          <cell r="K2441">
            <v>7073</v>
          </cell>
        </row>
        <row r="2442">
          <cell r="K2442">
            <v>5716</v>
          </cell>
        </row>
        <row r="2443">
          <cell r="K2443">
            <v>2451</v>
          </cell>
        </row>
        <row r="2444">
          <cell r="K2444">
            <v>2468</v>
          </cell>
        </row>
        <row r="2445">
          <cell r="K2445">
            <v>2186</v>
          </cell>
        </row>
        <row r="2446">
          <cell r="K2446">
            <v>1837</v>
          </cell>
        </row>
        <row r="2447">
          <cell r="K2447">
            <v>761</v>
          </cell>
        </row>
        <row r="2448">
          <cell r="K2448">
            <v>3859</v>
          </cell>
        </row>
        <row r="2449">
          <cell r="K2449">
            <v>1888</v>
          </cell>
        </row>
        <row r="2450">
          <cell r="K2450">
            <v>1256</v>
          </cell>
        </row>
        <row r="2451">
          <cell r="K2451">
            <v>1643</v>
          </cell>
        </row>
        <row r="2452">
          <cell r="K2452">
            <v>513</v>
          </cell>
        </row>
        <row r="2453">
          <cell r="K2453">
            <v>211</v>
          </cell>
        </row>
        <row r="2454">
          <cell r="K2454">
            <v>693</v>
          </cell>
        </row>
        <row r="2455">
          <cell r="K2455">
            <v>4338</v>
          </cell>
        </row>
        <row r="2456">
          <cell r="K2456">
            <v>4009</v>
          </cell>
        </row>
        <row r="2457">
          <cell r="K2457">
            <v>2733</v>
          </cell>
        </row>
        <row r="2458">
          <cell r="K2458">
            <v>2401</v>
          </cell>
        </row>
        <row r="2459">
          <cell r="K2459">
            <v>312</v>
          </cell>
        </row>
        <row r="2460">
          <cell r="K2460">
            <v>971</v>
          </cell>
        </row>
        <row r="2461">
          <cell r="K2461">
            <v>875</v>
          </cell>
        </row>
        <row r="2462">
          <cell r="K2462">
            <v>2721</v>
          </cell>
        </row>
        <row r="2463">
          <cell r="K2463">
            <v>3327</v>
          </cell>
        </row>
        <row r="2464">
          <cell r="K2464">
            <v>1598</v>
          </cell>
        </row>
        <row r="2465">
          <cell r="K2465">
            <v>1519</v>
          </cell>
        </row>
        <row r="2466">
          <cell r="K2466">
            <v>534</v>
          </cell>
        </row>
        <row r="2467">
          <cell r="K2467">
            <v>885</v>
          </cell>
        </row>
        <row r="2468">
          <cell r="K2468">
            <v>602</v>
          </cell>
        </row>
        <row r="2469">
          <cell r="K2469">
            <v>866</v>
          </cell>
        </row>
        <row r="2470">
          <cell r="K2470">
            <v>923</v>
          </cell>
        </row>
        <row r="2471">
          <cell r="K2471">
            <v>760</v>
          </cell>
        </row>
        <row r="2472">
          <cell r="K2472">
            <v>282</v>
          </cell>
        </row>
        <row r="2473">
          <cell r="K2473">
            <v>29</v>
          </cell>
        </row>
        <row r="2474">
          <cell r="K2474">
            <v>240</v>
          </cell>
        </row>
        <row r="2475">
          <cell r="K2475">
            <v>892</v>
          </cell>
        </row>
        <row r="2476">
          <cell r="K2476">
            <v>499</v>
          </cell>
        </row>
        <row r="2477">
          <cell r="K2477">
            <v>463</v>
          </cell>
        </row>
        <row r="2478">
          <cell r="K2478">
            <v>452</v>
          </cell>
        </row>
        <row r="2479">
          <cell r="K2479">
            <v>501</v>
          </cell>
        </row>
        <row r="2480">
          <cell r="K2480">
            <v>142</v>
          </cell>
        </row>
        <row r="2481">
          <cell r="K2481">
            <v>375</v>
          </cell>
        </row>
        <row r="2482">
          <cell r="K2482">
            <v>536</v>
          </cell>
        </row>
        <row r="2483">
          <cell r="K2483">
            <v>36</v>
          </cell>
        </row>
        <row r="2484">
          <cell r="K2484">
            <v>0</v>
          </cell>
        </row>
        <row r="2485">
          <cell r="K2485">
            <v>0</v>
          </cell>
        </row>
        <row r="2486">
          <cell r="K2486">
            <v>0</v>
          </cell>
        </row>
        <row r="2487">
          <cell r="K2487">
            <v>0</v>
          </cell>
        </row>
        <row r="2488">
          <cell r="K2488">
            <v>0</v>
          </cell>
        </row>
        <row r="2489">
          <cell r="K2489">
            <v>0</v>
          </cell>
        </row>
        <row r="2490">
          <cell r="K2490">
            <v>40</v>
          </cell>
        </row>
        <row r="2491">
          <cell r="K2491">
            <v>48</v>
          </cell>
        </row>
        <row r="2492">
          <cell r="K2492">
            <v>0</v>
          </cell>
        </row>
        <row r="2493">
          <cell r="K2493">
            <v>10</v>
          </cell>
        </row>
        <row r="2494">
          <cell r="K2494">
            <v>0</v>
          </cell>
        </row>
        <row r="2495">
          <cell r="K2495">
            <v>384</v>
          </cell>
        </row>
        <row r="2496">
          <cell r="K2496">
            <v>290</v>
          </cell>
        </row>
        <row r="2497">
          <cell r="K2497">
            <v>54</v>
          </cell>
        </row>
        <row r="2498">
          <cell r="K2498">
            <v>835</v>
          </cell>
        </row>
        <row r="2499">
          <cell r="K2499">
            <v>0</v>
          </cell>
        </row>
        <row r="2500">
          <cell r="K2500">
            <v>8</v>
          </cell>
        </row>
        <row r="2501">
          <cell r="K2501">
            <v>0</v>
          </cell>
        </row>
        <row r="2502">
          <cell r="K2502">
            <v>0</v>
          </cell>
        </row>
        <row r="2503">
          <cell r="K2503">
            <v>204</v>
          </cell>
        </row>
        <row r="2504">
          <cell r="K2504">
            <v>199</v>
          </cell>
        </row>
        <row r="2505">
          <cell r="K2505">
            <v>32</v>
          </cell>
        </row>
        <row r="2506">
          <cell r="K2506">
            <v>218</v>
          </cell>
        </row>
        <row r="2507">
          <cell r="K2507">
            <v>47</v>
          </cell>
        </row>
        <row r="2508">
          <cell r="K2508">
            <v>185</v>
          </cell>
        </row>
        <row r="2509">
          <cell r="K2509">
            <v>200</v>
          </cell>
        </row>
        <row r="2510">
          <cell r="K2510">
            <v>46</v>
          </cell>
        </row>
        <row r="2511">
          <cell r="K2511">
            <v>1097</v>
          </cell>
        </row>
        <row r="2512">
          <cell r="K2512">
            <v>298</v>
          </cell>
        </row>
        <row r="2513">
          <cell r="K2513">
            <v>257</v>
          </cell>
        </row>
        <row r="2514">
          <cell r="K2514">
            <v>112</v>
          </cell>
        </row>
        <row r="2515">
          <cell r="K2515">
            <v>563</v>
          </cell>
        </row>
        <row r="2516">
          <cell r="K2516">
            <v>0</v>
          </cell>
        </row>
        <row r="2517">
          <cell r="K2517">
            <v>1440</v>
          </cell>
        </row>
        <row r="2518">
          <cell r="K2518">
            <v>1413</v>
          </cell>
        </row>
        <row r="2519">
          <cell r="K2519">
            <v>1444</v>
          </cell>
        </row>
        <row r="2520">
          <cell r="K2520">
            <v>925</v>
          </cell>
        </row>
        <row r="2521">
          <cell r="K2521">
            <v>819</v>
          </cell>
        </row>
        <row r="2522">
          <cell r="K2522">
            <v>782</v>
          </cell>
        </row>
        <row r="2523">
          <cell r="K2523">
            <v>461</v>
          </cell>
        </row>
        <row r="2524">
          <cell r="K2524">
            <v>428</v>
          </cell>
        </row>
        <row r="2525">
          <cell r="K2525">
            <v>705</v>
          </cell>
        </row>
        <row r="2526">
          <cell r="K2526">
            <v>637</v>
          </cell>
        </row>
        <row r="2527">
          <cell r="K2527">
            <v>1361</v>
          </cell>
        </row>
        <row r="2528">
          <cell r="K2528">
            <v>1052</v>
          </cell>
        </row>
        <row r="2529">
          <cell r="K2529">
            <v>650</v>
          </cell>
        </row>
        <row r="2530">
          <cell r="K2530">
            <v>2753</v>
          </cell>
        </row>
        <row r="2531">
          <cell r="K2531">
            <v>1513</v>
          </cell>
        </row>
        <row r="2532">
          <cell r="K2532">
            <v>3211</v>
          </cell>
        </row>
        <row r="2533">
          <cell r="K2533">
            <v>2179</v>
          </cell>
        </row>
        <row r="2534">
          <cell r="K2534">
            <v>1727</v>
          </cell>
        </row>
        <row r="2535">
          <cell r="K2535">
            <v>810</v>
          </cell>
        </row>
        <row r="2536">
          <cell r="K2536">
            <v>1603</v>
          </cell>
        </row>
        <row r="2537">
          <cell r="K2537">
            <v>2386</v>
          </cell>
        </row>
        <row r="2538">
          <cell r="K2538">
            <v>2048</v>
          </cell>
        </row>
        <row r="2539">
          <cell r="K2539">
            <v>1581</v>
          </cell>
        </row>
        <row r="2540">
          <cell r="K2540">
            <v>2771</v>
          </cell>
        </row>
        <row r="2541">
          <cell r="K2541">
            <v>4887</v>
          </cell>
        </row>
        <row r="2542">
          <cell r="K2542">
            <v>2308</v>
          </cell>
        </row>
        <row r="2543">
          <cell r="K2543">
            <v>2907</v>
          </cell>
        </row>
        <row r="2544">
          <cell r="K2544">
            <v>2643</v>
          </cell>
        </row>
        <row r="2545">
          <cell r="K2545">
            <v>634</v>
          </cell>
        </row>
        <row r="2546">
          <cell r="K2546">
            <v>2227</v>
          </cell>
        </row>
        <row r="2547">
          <cell r="K2547">
            <v>2538</v>
          </cell>
        </row>
        <row r="2548">
          <cell r="K2548">
            <v>771</v>
          </cell>
        </row>
        <row r="2549">
          <cell r="K2549">
            <v>1911</v>
          </cell>
        </row>
        <row r="2550">
          <cell r="K2550">
            <v>963</v>
          </cell>
        </row>
        <row r="2551">
          <cell r="K2551">
            <v>1108</v>
          </cell>
        </row>
        <row r="2552">
          <cell r="K2552">
            <v>736</v>
          </cell>
        </row>
        <row r="2553">
          <cell r="K2553">
            <v>1450</v>
          </cell>
        </row>
        <row r="2554">
          <cell r="K2554">
            <v>2618</v>
          </cell>
        </row>
        <row r="2555">
          <cell r="K2555">
            <v>1222</v>
          </cell>
        </row>
        <row r="2556">
          <cell r="K2556">
            <v>773</v>
          </cell>
        </row>
        <row r="2557">
          <cell r="K2557">
            <v>1165</v>
          </cell>
        </row>
        <row r="2558">
          <cell r="K2558">
            <v>1585</v>
          </cell>
        </row>
        <row r="2559">
          <cell r="K2559">
            <v>957</v>
          </cell>
        </row>
        <row r="2560">
          <cell r="K2560">
            <v>839</v>
          </cell>
        </row>
        <row r="2561">
          <cell r="K2561">
            <v>786</v>
          </cell>
        </row>
        <row r="2562">
          <cell r="K2562">
            <v>466</v>
          </cell>
        </row>
        <row r="2563">
          <cell r="K2563">
            <v>425</v>
          </cell>
        </row>
        <row r="2564">
          <cell r="K2564">
            <v>646</v>
          </cell>
        </row>
        <row r="2565">
          <cell r="K2565">
            <v>752</v>
          </cell>
        </row>
        <row r="2566">
          <cell r="K2566">
            <v>699</v>
          </cell>
        </row>
        <row r="2567">
          <cell r="K2567">
            <v>968</v>
          </cell>
        </row>
        <row r="2568">
          <cell r="K2568">
            <v>1506</v>
          </cell>
        </row>
        <row r="2569">
          <cell r="K2569">
            <v>585</v>
          </cell>
        </row>
        <row r="2570">
          <cell r="K2570">
            <v>542</v>
          </cell>
        </row>
        <row r="2571">
          <cell r="K2571">
            <v>1031</v>
          </cell>
        </row>
        <row r="2572">
          <cell r="K2572">
            <v>814</v>
          </cell>
        </row>
        <row r="2573">
          <cell r="K2573">
            <v>2283</v>
          </cell>
        </row>
        <row r="2574">
          <cell r="K2574">
            <v>3351</v>
          </cell>
        </row>
        <row r="2575">
          <cell r="K2575">
            <v>2689</v>
          </cell>
        </row>
        <row r="2576">
          <cell r="K2576">
            <v>5200</v>
          </cell>
        </row>
        <row r="2577">
          <cell r="K2577">
            <v>1737</v>
          </cell>
        </row>
        <row r="2578">
          <cell r="K2578">
            <v>1004</v>
          </cell>
        </row>
        <row r="2579">
          <cell r="K2579">
            <v>693</v>
          </cell>
        </row>
        <row r="2580">
          <cell r="K2580">
            <v>732</v>
          </cell>
        </row>
        <row r="2581">
          <cell r="K2581">
            <v>1503</v>
          </cell>
        </row>
        <row r="2582">
          <cell r="K2582">
            <v>1750</v>
          </cell>
        </row>
        <row r="2583">
          <cell r="K2583">
            <v>3746</v>
          </cell>
        </row>
        <row r="2584">
          <cell r="K2584">
            <v>2517</v>
          </cell>
        </row>
        <row r="2585">
          <cell r="K2585">
            <v>826</v>
          </cell>
        </row>
        <row r="2586">
          <cell r="K2586">
            <v>3117</v>
          </cell>
        </row>
        <row r="2587">
          <cell r="K2587">
            <v>5766</v>
          </cell>
        </row>
        <row r="2588">
          <cell r="K2588">
            <v>5668</v>
          </cell>
        </row>
        <row r="2589">
          <cell r="K2589">
            <v>5823</v>
          </cell>
        </row>
        <row r="2590">
          <cell r="K2590">
            <v>4547</v>
          </cell>
        </row>
        <row r="2591">
          <cell r="K2591">
            <v>4999</v>
          </cell>
        </row>
        <row r="2592">
          <cell r="K2592">
            <v>2497</v>
          </cell>
        </row>
        <row r="2593">
          <cell r="K2593">
            <v>27</v>
          </cell>
        </row>
        <row r="2594">
          <cell r="K2594">
            <v>5640</v>
          </cell>
        </row>
        <row r="2595">
          <cell r="K2595">
            <v>5724</v>
          </cell>
        </row>
        <row r="2596">
          <cell r="K2596">
            <v>5718</v>
          </cell>
        </row>
        <row r="2597">
          <cell r="K2597">
            <v>5197</v>
          </cell>
        </row>
        <row r="2598">
          <cell r="K2598">
            <v>3989</v>
          </cell>
        </row>
        <row r="2599">
          <cell r="K2599">
            <v>3545</v>
          </cell>
        </row>
        <row r="2600">
          <cell r="K2600">
            <v>2477</v>
          </cell>
        </row>
        <row r="2601">
          <cell r="K2601">
            <v>1105</v>
          </cell>
        </row>
        <row r="2602">
          <cell r="K2602">
            <v>6731</v>
          </cell>
        </row>
        <row r="2603">
          <cell r="K2603">
            <v>1768</v>
          </cell>
        </row>
        <row r="2604">
          <cell r="K2604">
            <v>4331</v>
          </cell>
        </row>
        <row r="2605">
          <cell r="K2605">
            <v>767</v>
          </cell>
        </row>
        <row r="2606">
          <cell r="K2606">
            <v>3527</v>
          </cell>
        </row>
        <row r="2607">
          <cell r="K2607">
            <v>1585</v>
          </cell>
        </row>
        <row r="2608">
          <cell r="K2608">
            <v>4439</v>
          </cell>
        </row>
        <row r="2609">
          <cell r="K2609">
            <v>3344</v>
          </cell>
        </row>
        <row r="2610">
          <cell r="K2610">
            <v>654</v>
          </cell>
        </row>
        <row r="2611">
          <cell r="K2611">
            <v>4165</v>
          </cell>
        </row>
        <row r="2612">
          <cell r="K2612">
            <v>3046</v>
          </cell>
        </row>
        <row r="2613">
          <cell r="K2613">
            <v>1503</v>
          </cell>
        </row>
        <row r="2614">
          <cell r="K2614">
            <v>1497</v>
          </cell>
        </row>
        <row r="2615">
          <cell r="K2615">
            <v>3055</v>
          </cell>
        </row>
        <row r="2616">
          <cell r="K2616">
            <v>3983</v>
          </cell>
        </row>
        <row r="2617">
          <cell r="K2617">
            <v>3611</v>
          </cell>
        </row>
        <row r="2618">
          <cell r="K2618">
            <v>5145</v>
          </cell>
        </row>
        <row r="2619">
          <cell r="K2619">
            <v>3734</v>
          </cell>
        </row>
        <row r="2620">
          <cell r="K2620">
            <v>2890</v>
          </cell>
        </row>
        <row r="2621">
          <cell r="K2621">
            <v>5044</v>
          </cell>
        </row>
        <row r="2622">
          <cell r="K2622">
            <v>6100</v>
          </cell>
        </row>
        <row r="2623">
          <cell r="K2623">
            <v>5805</v>
          </cell>
        </row>
        <row r="2624">
          <cell r="K2624">
            <v>3729</v>
          </cell>
        </row>
        <row r="2625">
          <cell r="K2625">
            <v>2788</v>
          </cell>
        </row>
        <row r="2626">
          <cell r="K2626">
            <v>4398</v>
          </cell>
        </row>
        <row r="2627">
          <cell r="K2627">
            <v>861</v>
          </cell>
        </row>
        <row r="2628">
          <cell r="K2628">
            <v>3610</v>
          </cell>
        </row>
        <row r="2629">
          <cell r="K2629">
            <v>3858</v>
          </cell>
        </row>
        <row r="2630">
          <cell r="K2630">
            <v>4175</v>
          </cell>
        </row>
        <row r="2631">
          <cell r="K2631">
            <v>3374</v>
          </cell>
        </row>
        <row r="2632">
          <cell r="K2632">
            <v>2403</v>
          </cell>
        </row>
        <row r="2633">
          <cell r="K2633">
            <v>2557</v>
          </cell>
        </row>
        <row r="2634">
          <cell r="K2634">
            <v>2579</v>
          </cell>
        </row>
        <row r="2635">
          <cell r="K2635">
            <v>1421</v>
          </cell>
        </row>
        <row r="2636">
          <cell r="K2636">
            <v>3709</v>
          </cell>
        </row>
        <row r="2637">
          <cell r="K2637">
            <v>3604</v>
          </cell>
        </row>
        <row r="2638">
          <cell r="K2638">
            <v>4797</v>
          </cell>
        </row>
        <row r="2639">
          <cell r="K2639">
            <v>3151</v>
          </cell>
        </row>
        <row r="2640">
          <cell r="K2640">
            <v>1395</v>
          </cell>
        </row>
        <row r="2641">
          <cell r="K2641">
            <v>2418</v>
          </cell>
        </row>
        <row r="2642">
          <cell r="K2642">
            <v>750</v>
          </cell>
        </row>
        <row r="2643">
          <cell r="K2643">
            <v>5404</v>
          </cell>
        </row>
        <row r="2644">
          <cell r="K2644">
            <v>5000</v>
          </cell>
        </row>
        <row r="2645">
          <cell r="K2645">
            <v>4738</v>
          </cell>
        </row>
        <row r="2646">
          <cell r="K2646">
            <v>4682</v>
          </cell>
        </row>
        <row r="2647">
          <cell r="K2647">
            <v>2146</v>
          </cell>
        </row>
        <row r="2648">
          <cell r="K2648">
            <v>835</v>
          </cell>
        </row>
        <row r="2649">
          <cell r="K2649">
            <v>1537</v>
          </cell>
        </row>
        <row r="2650">
          <cell r="K2650">
            <v>6142</v>
          </cell>
        </row>
        <row r="2651">
          <cell r="K2651">
            <v>6573</v>
          </cell>
        </row>
        <row r="2652">
          <cell r="K2652">
            <v>7201</v>
          </cell>
        </row>
        <row r="2653">
          <cell r="K2653">
            <v>6944</v>
          </cell>
        </row>
        <row r="2654">
          <cell r="K2654">
            <v>2274</v>
          </cell>
        </row>
        <row r="2655">
          <cell r="K2655">
            <v>1611</v>
          </cell>
        </row>
        <row r="2656">
          <cell r="K2656">
            <v>1439</v>
          </cell>
        </row>
        <row r="2657">
          <cell r="K2657">
            <v>4741</v>
          </cell>
        </row>
        <row r="2658">
          <cell r="K2658">
            <v>3584</v>
          </cell>
        </row>
        <row r="2659">
          <cell r="K2659">
            <v>4872</v>
          </cell>
        </row>
        <row r="2660">
          <cell r="K2660">
            <v>4505</v>
          </cell>
        </row>
        <row r="2661">
          <cell r="K2661">
            <v>2160</v>
          </cell>
        </row>
        <row r="2662">
          <cell r="K2662">
            <v>69</v>
          </cell>
        </row>
        <row r="2663">
          <cell r="K2663">
            <v>49</v>
          </cell>
        </row>
        <row r="2664">
          <cell r="K2664">
            <v>3696</v>
          </cell>
        </row>
        <row r="2665">
          <cell r="K2665">
            <v>3283</v>
          </cell>
        </row>
        <row r="2666">
          <cell r="K2666">
            <v>3476</v>
          </cell>
        </row>
        <row r="2667">
          <cell r="K2667">
            <v>5655</v>
          </cell>
        </row>
        <row r="2668">
          <cell r="K2668">
            <v>3048</v>
          </cell>
        </row>
        <row r="2669">
          <cell r="K2669">
            <v>3404</v>
          </cell>
        </row>
        <row r="2670">
          <cell r="K2670">
            <v>2889</v>
          </cell>
        </row>
        <row r="2671">
          <cell r="K2671">
            <v>3246</v>
          </cell>
        </row>
        <row r="2672">
          <cell r="K2672">
            <v>2358</v>
          </cell>
        </row>
        <row r="2673">
          <cell r="K2673">
            <v>1526</v>
          </cell>
        </row>
        <row r="2674">
          <cell r="K2674">
            <v>1055</v>
          </cell>
        </row>
        <row r="2675">
          <cell r="K2675">
            <v>2902</v>
          </cell>
        </row>
        <row r="2676">
          <cell r="K2676">
            <v>185</v>
          </cell>
        </row>
        <row r="2677">
          <cell r="K2677">
            <v>177</v>
          </cell>
        </row>
        <row r="2678">
          <cell r="K2678">
            <v>2318</v>
          </cell>
        </row>
        <row r="2679">
          <cell r="K2679">
            <v>2614</v>
          </cell>
        </row>
        <row r="2680">
          <cell r="K2680">
            <v>4122</v>
          </cell>
        </row>
        <row r="2681">
          <cell r="K2681">
            <v>4694</v>
          </cell>
        </row>
        <row r="2682">
          <cell r="K2682">
            <v>4558</v>
          </cell>
        </row>
        <row r="2683">
          <cell r="K2683">
            <v>674</v>
          </cell>
        </row>
        <row r="2684">
          <cell r="K2684">
            <v>393</v>
          </cell>
        </row>
        <row r="2685">
          <cell r="K2685">
            <v>2861</v>
          </cell>
        </row>
        <row r="2686">
          <cell r="K2686">
            <v>2169</v>
          </cell>
        </row>
        <row r="2687">
          <cell r="K2687">
            <v>3885</v>
          </cell>
        </row>
        <row r="2688">
          <cell r="K2688">
            <v>2378</v>
          </cell>
        </row>
        <row r="2689">
          <cell r="K2689">
            <v>4059</v>
          </cell>
        </row>
        <row r="2690">
          <cell r="K2690">
            <v>347</v>
          </cell>
        </row>
        <row r="2691">
          <cell r="K2691">
            <v>510</v>
          </cell>
        </row>
        <row r="2692">
          <cell r="K2692">
            <v>3995</v>
          </cell>
        </row>
        <row r="2693">
          <cell r="K2693">
            <v>2026</v>
          </cell>
        </row>
        <row r="2694">
          <cell r="K2694">
            <v>3538</v>
          </cell>
        </row>
        <row r="2695">
          <cell r="K2695">
            <v>3349</v>
          </cell>
        </row>
        <row r="2696">
          <cell r="K2696">
            <v>3643</v>
          </cell>
        </row>
        <row r="2697">
          <cell r="K2697">
            <v>5356</v>
          </cell>
        </row>
        <row r="2698">
          <cell r="K2698">
            <v>5602</v>
          </cell>
        </row>
        <row r="2699">
          <cell r="K2699">
            <v>6149</v>
          </cell>
        </row>
        <row r="2700">
          <cell r="K2700">
            <v>4475</v>
          </cell>
        </row>
        <row r="2701">
          <cell r="K2701">
            <v>2874</v>
          </cell>
        </row>
        <row r="2702">
          <cell r="K2702">
            <v>2808</v>
          </cell>
        </row>
        <row r="2703">
          <cell r="K2703">
            <v>1409</v>
          </cell>
        </row>
        <row r="2704">
          <cell r="K2704">
            <v>1807</v>
          </cell>
        </row>
        <row r="2705">
          <cell r="K2705">
            <v>111</v>
          </cell>
        </row>
        <row r="2706">
          <cell r="K2706">
            <v>4272</v>
          </cell>
        </row>
        <row r="2707">
          <cell r="K2707">
            <v>4947</v>
          </cell>
        </row>
        <row r="2708">
          <cell r="K2708">
            <v>3868</v>
          </cell>
        </row>
        <row r="2709">
          <cell r="K2709">
            <v>2269</v>
          </cell>
        </row>
        <row r="2710">
          <cell r="K2710">
            <v>5965</v>
          </cell>
        </row>
        <row r="2711">
          <cell r="K2711">
            <v>1695</v>
          </cell>
        </row>
        <row r="2712">
          <cell r="K2712">
            <v>1147</v>
          </cell>
        </row>
        <row r="2713">
          <cell r="K2713">
            <v>4161</v>
          </cell>
        </row>
        <row r="2714">
          <cell r="K2714">
            <v>6855</v>
          </cell>
        </row>
        <row r="2715">
          <cell r="K2715">
            <v>2933</v>
          </cell>
        </row>
        <row r="2716">
          <cell r="K2716">
            <v>2428</v>
          </cell>
        </row>
        <row r="2717">
          <cell r="K2717">
            <v>5312</v>
          </cell>
        </row>
        <row r="2718">
          <cell r="K2718">
            <v>5683</v>
          </cell>
        </row>
        <row r="2719">
          <cell r="K2719">
            <v>4351</v>
          </cell>
        </row>
        <row r="2720">
          <cell r="K2720">
            <v>9496</v>
          </cell>
        </row>
        <row r="2721">
          <cell r="K2721">
            <v>4122</v>
          </cell>
        </row>
        <row r="2722">
          <cell r="K2722">
            <v>3193</v>
          </cell>
        </row>
        <row r="2723">
          <cell r="K2723">
            <v>7324</v>
          </cell>
        </row>
        <row r="2724">
          <cell r="K2724">
            <v>8343</v>
          </cell>
        </row>
        <row r="2725">
          <cell r="K2725">
            <v>2304</v>
          </cell>
        </row>
        <row r="2726">
          <cell r="K2726">
            <v>1290</v>
          </cell>
        </row>
        <row r="2727">
          <cell r="K2727">
            <v>6482</v>
          </cell>
        </row>
        <row r="2728">
          <cell r="K2728">
            <v>2068</v>
          </cell>
        </row>
        <row r="2729">
          <cell r="K2729">
            <v>5268</v>
          </cell>
        </row>
        <row r="2730">
          <cell r="K2730">
            <v>6256</v>
          </cell>
        </row>
        <row r="2731">
          <cell r="K2731">
            <v>4818</v>
          </cell>
        </row>
        <row r="2732">
          <cell r="K2732">
            <v>1616</v>
          </cell>
        </row>
        <row r="2733">
          <cell r="K2733">
            <v>2390</v>
          </cell>
        </row>
        <row r="2734">
          <cell r="K2734">
            <v>4284</v>
          </cell>
        </row>
        <row r="2735">
          <cell r="K2735">
            <v>4434</v>
          </cell>
        </row>
        <row r="2736">
          <cell r="K2736">
            <v>5947</v>
          </cell>
        </row>
        <row r="2737">
          <cell r="K2737">
            <v>7450</v>
          </cell>
        </row>
        <row r="2738">
          <cell r="K2738">
            <v>3980</v>
          </cell>
        </row>
        <row r="2739">
          <cell r="K2739">
            <v>2883</v>
          </cell>
        </row>
        <row r="2740">
          <cell r="K2740">
            <v>3317</v>
          </cell>
        </row>
        <row r="2741">
          <cell r="K2741">
            <v>5587</v>
          </cell>
        </row>
        <row r="2742">
          <cell r="K2742">
            <v>5609</v>
          </cell>
        </row>
        <row r="2743">
          <cell r="K2743">
            <v>1983</v>
          </cell>
        </row>
        <row r="2744">
          <cell r="K2744">
            <v>520</v>
          </cell>
        </row>
        <row r="2745">
          <cell r="K2745">
            <v>3641</v>
          </cell>
        </row>
        <row r="2746">
          <cell r="K2746">
            <v>4624</v>
          </cell>
        </row>
        <row r="2747">
          <cell r="K2747">
            <v>3107</v>
          </cell>
        </row>
        <row r="2748">
          <cell r="K2748">
            <v>6573</v>
          </cell>
        </row>
        <row r="2749">
          <cell r="K2749">
            <v>5430</v>
          </cell>
        </row>
        <row r="2750">
          <cell r="K2750">
            <v>4771</v>
          </cell>
        </row>
        <row r="2751">
          <cell r="K2751">
            <v>3606</v>
          </cell>
        </row>
        <row r="2752">
          <cell r="K2752">
            <v>6364</v>
          </cell>
        </row>
        <row r="2753">
          <cell r="K2753">
            <v>2372</v>
          </cell>
        </row>
        <row r="2754">
          <cell r="K2754">
            <v>1711</v>
          </cell>
        </row>
        <row r="2755">
          <cell r="K2755">
            <v>4418</v>
          </cell>
        </row>
        <row r="2756">
          <cell r="K2756">
            <v>4239</v>
          </cell>
        </row>
        <row r="2757">
          <cell r="K2757">
            <v>6774</v>
          </cell>
        </row>
        <row r="2758">
          <cell r="K2758">
            <v>6831</v>
          </cell>
        </row>
        <row r="2759">
          <cell r="K2759">
            <v>5882</v>
          </cell>
        </row>
        <row r="2760">
          <cell r="K2760">
            <v>4526</v>
          </cell>
        </row>
        <row r="2761">
          <cell r="K2761">
            <v>804</v>
          </cell>
        </row>
        <row r="2762">
          <cell r="K2762">
            <v>6785</v>
          </cell>
        </row>
        <row r="2763">
          <cell r="K2763">
            <v>5713</v>
          </cell>
        </row>
        <row r="2764">
          <cell r="K2764">
            <v>5936</v>
          </cell>
        </row>
        <row r="2765">
          <cell r="K2765">
            <v>8537</v>
          </cell>
        </row>
        <row r="2766">
          <cell r="K2766">
            <v>7352</v>
          </cell>
        </row>
        <row r="2767">
          <cell r="K2767">
            <v>3866</v>
          </cell>
        </row>
        <row r="2768">
          <cell r="K2768">
            <v>4352</v>
          </cell>
        </row>
        <row r="2769">
          <cell r="K2769">
            <v>7291</v>
          </cell>
        </row>
        <row r="2770">
          <cell r="K2770">
            <v>3648</v>
          </cell>
        </row>
        <row r="2771">
          <cell r="K2771">
            <v>7066</v>
          </cell>
        </row>
        <row r="2772">
          <cell r="K2772">
            <v>7174</v>
          </cell>
        </row>
        <row r="2773">
          <cell r="K2773">
            <v>5508</v>
          </cell>
        </row>
        <row r="2774">
          <cell r="K2774">
            <v>1783</v>
          </cell>
        </row>
        <row r="2775">
          <cell r="K2775">
            <v>2524</v>
          </cell>
        </row>
        <row r="2776">
          <cell r="K2776">
            <v>6457</v>
          </cell>
        </row>
        <row r="2777">
          <cell r="K2777">
            <v>5048</v>
          </cell>
        </row>
        <row r="2778">
          <cell r="K2778">
            <v>5905</v>
          </cell>
        </row>
        <row r="2779">
          <cell r="K2779">
            <v>4687</v>
          </cell>
        </row>
        <row r="2780">
          <cell r="K2780">
            <v>4829</v>
          </cell>
        </row>
        <row r="2781">
          <cell r="K2781">
            <v>3790</v>
          </cell>
        </row>
        <row r="2782">
          <cell r="K2782">
            <v>1095</v>
          </cell>
        </row>
        <row r="2783">
          <cell r="K2783">
            <v>3927</v>
          </cell>
        </row>
        <row r="2784">
          <cell r="K2784">
            <v>2821</v>
          </cell>
        </row>
        <row r="2785">
          <cell r="K2785">
            <v>5454</v>
          </cell>
        </row>
        <row r="2786">
          <cell r="K2786">
            <v>3611</v>
          </cell>
        </row>
        <row r="2787">
          <cell r="K2787">
            <v>4767</v>
          </cell>
        </row>
        <row r="2788">
          <cell r="K2788">
            <v>5637</v>
          </cell>
        </row>
        <row r="2789">
          <cell r="K2789">
            <v>3554</v>
          </cell>
        </row>
        <row r="2790">
          <cell r="K2790">
            <v>7199</v>
          </cell>
        </row>
        <row r="2791">
          <cell r="K2791">
            <v>8581</v>
          </cell>
        </row>
        <row r="2792">
          <cell r="K2792">
            <v>9093</v>
          </cell>
        </row>
        <row r="2793">
          <cell r="K2793">
            <v>4906</v>
          </cell>
        </row>
        <row r="2794">
          <cell r="K2794">
            <v>7484</v>
          </cell>
        </row>
        <row r="2795">
          <cell r="K2795">
            <v>496</v>
          </cell>
        </row>
        <row r="2796">
          <cell r="K2796">
            <v>2422</v>
          </cell>
        </row>
        <row r="2797">
          <cell r="K2797">
            <v>2283</v>
          </cell>
        </row>
        <row r="2798">
          <cell r="K2798">
            <v>3453</v>
          </cell>
        </row>
        <row r="2799">
          <cell r="K2799">
            <v>4369</v>
          </cell>
        </row>
        <row r="2800">
          <cell r="K2800">
            <v>4421</v>
          </cell>
        </row>
        <row r="2801">
          <cell r="K2801">
            <v>3047</v>
          </cell>
        </row>
        <row r="2802">
          <cell r="K2802">
            <v>1428</v>
          </cell>
        </row>
        <row r="2803">
          <cell r="K2803">
            <v>4063</v>
          </cell>
        </row>
        <row r="2804">
          <cell r="K2804">
            <v>760</v>
          </cell>
        </row>
        <row r="2805">
          <cell r="K2805">
            <v>2946</v>
          </cell>
        </row>
        <row r="2806">
          <cell r="K2806">
            <v>7211</v>
          </cell>
        </row>
        <row r="2807">
          <cell r="K2807">
            <v>5143</v>
          </cell>
        </row>
        <row r="2808">
          <cell r="K2808">
            <v>3803</v>
          </cell>
        </row>
        <row r="2809">
          <cell r="K2809">
            <v>1092</v>
          </cell>
        </row>
        <row r="2810">
          <cell r="K2810">
            <v>845</v>
          </cell>
        </row>
        <row r="2811">
          <cell r="K2811">
            <v>1050</v>
          </cell>
        </row>
        <row r="2812">
          <cell r="K2812">
            <v>2072</v>
          </cell>
        </row>
        <row r="2813">
          <cell r="K2813">
            <v>1970</v>
          </cell>
        </row>
        <row r="2814">
          <cell r="K2814">
            <v>2093</v>
          </cell>
        </row>
        <row r="2815">
          <cell r="K2815">
            <v>4385</v>
          </cell>
        </row>
        <row r="2816">
          <cell r="K2816">
            <v>1408</v>
          </cell>
        </row>
        <row r="2817">
          <cell r="K2817">
            <v>1006</v>
          </cell>
        </row>
        <row r="2818">
          <cell r="K2818">
            <v>3654</v>
          </cell>
        </row>
        <row r="2819">
          <cell r="K2819">
            <v>4324</v>
          </cell>
        </row>
        <row r="2820">
          <cell r="K2820">
            <v>4078</v>
          </cell>
        </row>
        <row r="2821">
          <cell r="K2821">
            <v>4869</v>
          </cell>
        </row>
        <row r="2822">
          <cell r="K2822">
            <v>2055</v>
          </cell>
        </row>
        <row r="2823">
          <cell r="K2823">
            <v>892</v>
          </cell>
        </row>
        <row r="2824">
          <cell r="K2824">
            <v>1160</v>
          </cell>
        </row>
        <row r="2825">
          <cell r="K2825">
            <v>2614</v>
          </cell>
        </row>
        <row r="2826">
          <cell r="K2826">
            <v>2640</v>
          </cell>
        </row>
        <row r="2827">
          <cell r="K2827">
            <v>2325</v>
          </cell>
        </row>
        <row r="2828">
          <cell r="K2828">
            <v>3796</v>
          </cell>
        </row>
        <row r="2829">
          <cell r="K2829">
            <v>6090</v>
          </cell>
        </row>
        <row r="2830">
          <cell r="K2830">
            <v>2230</v>
          </cell>
        </row>
        <row r="2831">
          <cell r="K2831">
            <v>1950</v>
          </cell>
        </row>
        <row r="2832">
          <cell r="K2832">
            <v>3802</v>
          </cell>
        </row>
        <row r="2833">
          <cell r="K2833">
            <v>5943</v>
          </cell>
        </row>
        <row r="2834">
          <cell r="K2834">
            <v>5158</v>
          </cell>
        </row>
        <row r="2835">
          <cell r="K2835">
            <v>4339</v>
          </cell>
        </row>
        <row r="2836">
          <cell r="K2836">
            <v>1479</v>
          </cell>
        </row>
        <row r="2837">
          <cell r="K2837">
            <v>982</v>
          </cell>
        </row>
        <row r="2838">
          <cell r="K2838">
            <v>150</v>
          </cell>
        </row>
        <row r="2839">
          <cell r="K2839">
            <v>2829</v>
          </cell>
        </row>
        <row r="2840">
          <cell r="K2840">
            <v>3922</v>
          </cell>
        </row>
        <row r="2841">
          <cell r="K2841">
            <v>4373</v>
          </cell>
        </row>
        <row r="2842">
          <cell r="K2842">
            <v>4394</v>
          </cell>
        </row>
        <row r="2843">
          <cell r="K2843">
            <v>4188</v>
          </cell>
        </row>
        <row r="2844">
          <cell r="K2844">
            <v>3789</v>
          </cell>
        </row>
        <row r="2845">
          <cell r="K2845">
            <v>864</v>
          </cell>
        </row>
        <row r="2846">
          <cell r="K2846">
            <v>5288</v>
          </cell>
        </row>
        <row r="2847">
          <cell r="K2847">
            <v>3696</v>
          </cell>
        </row>
        <row r="2848">
          <cell r="K2848">
            <v>3514</v>
          </cell>
        </row>
        <row r="2849">
          <cell r="K2849">
            <v>4291</v>
          </cell>
        </row>
        <row r="2850">
          <cell r="K2850">
            <v>4953</v>
          </cell>
        </row>
        <row r="2851">
          <cell r="K2851">
            <v>577</v>
          </cell>
        </row>
        <row r="2852">
          <cell r="K2852">
            <v>1237</v>
          </cell>
        </row>
        <row r="2853">
          <cell r="K2853">
            <v>3829</v>
          </cell>
        </row>
        <row r="2854">
          <cell r="K2854">
            <v>4396</v>
          </cell>
        </row>
        <row r="2855">
          <cell r="K2855">
            <v>5010</v>
          </cell>
        </row>
        <row r="2856">
          <cell r="K2856">
            <v>4493</v>
          </cell>
        </row>
        <row r="2857">
          <cell r="K2857">
            <v>5124</v>
          </cell>
        </row>
        <row r="2858">
          <cell r="K2858">
            <v>748</v>
          </cell>
        </row>
        <row r="2859">
          <cell r="K2859">
            <v>958</v>
          </cell>
        </row>
        <row r="2860">
          <cell r="K2860">
            <v>4460</v>
          </cell>
        </row>
        <row r="2861">
          <cell r="K2861">
            <v>2928</v>
          </cell>
        </row>
        <row r="2862">
          <cell r="K2862">
            <v>3493</v>
          </cell>
        </row>
        <row r="2863">
          <cell r="K2863">
            <v>3777</v>
          </cell>
        </row>
        <row r="2864">
          <cell r="K2864">
            <v>3307</v>
          </cell>
        </row>
        <row r="2865">
          <cell r="K2865">
            <v>1938</v>
          </cell>
        </row>
        <row r="2866">
          <cell r="K2866">
            <v>1827</v>
          </cell>
        </row>
        <row r="2867">
          <cell r="K2867">
            <v>2846</v>
          </cell>
        </row>
        <row r="2868">
          <cell r="K2868">
            <v>3952</v>
          </cell>
        </row>
        <row r="2869">
          <cell r="K2869">
            <v>4572</v>
          </cell>
        </row>
        <row r="2870">
          <cell r="K2870">
            <v>3860</v>
          </cell>
        </row>
        <row r="2871">
          <cell r="K2871">
            <v>3241</v>
          </cell>
        </row>
        <row r="2872">
          <cell r="K2872">
            <v>2236</v>
          </cell>
        </row>
        <row r="2873">
          <cell r="K2873">
            <v>3310</v>
          </cell>
        </row>
        <row r="2874">
          <cell r="K2874">
            <v>6006</v>
          </cell>
        </row>
        <row r="2875">
          <cell r="K2875">
            <v>5831</v>
          </cell>
        </row>
        <row r="2876">
          <cell r="K2876">
            <v>2874</v>
          </cell>
        </row>
        <row r="2877">
          <cell r="K2877">
            <v>6023</v>
          </cell>
        </row>
        <row r="2878">
          <cell r="K2878">
            <v>5526</v>
          </cell>
        </row>
        <row r="2879">
          <cell r="K2879">
            <v>5445</v>
          </cell>
        </row>
        <row r="2880">
          <cell r="K2880">
            <v>2405</v>
          </cell>
        </row>
        <row r="2881">
          <cell r="K2881">
            <v>4894</v>
          </cell>
        </row>
        <row r="2882">
          <cell r="K2882">
            <v>4862</v>
          </cell>
        </row>
        <row r="2883">
          <cell r="K2883">
            <v>4965</v>
          </cell>
        </row>
        <row r="2884">
          <cell r="K2884">
            <v>6415</v>
          </cell>
        </row>
        <row r="2885">
          <cell r="K2885">
            <v>4833</v>
          </cell>
        </row>
        <row r="2886">
          <cell r="K2886">
            <v>1929</v>
          </cell>
        </row>
        <row r="2887">
          <cell r="K2887">
            <v>3684</v>
          </cell>
        </row>
        <row r="2888">
          <cell r="K2888">
            <v>7236</v>
          </cell>
        </row>
        <row r="2889">
          <cell r="K2889">
            <v>2049</v>
          </cell>
        </row>
        <row r="2890">
          <cell r="K2890">
            <v>3857</v>
          </cell>
        </row>
        <row r="2891">
          <cell r="K2891">
            <v>6624</v>
          </cell>
        </row>
        <row r="2892">
          <cell r="K2892">
            <v>1906</v>
          </cell>
        </row>
        <row r="2893">
          <cell r="K2893">
            <v>3291</v>
          </cell>
        </row>
        <row r="2894">
          <cell r="K2894">
            <v>2080</v>
          </cell>
        </row>
        <row r="2895">
          <cell r="K2895">
            <v>5272</v>
          </cell>
        </row>
        <row r="2896">
          <cell r="K2896">
            <v>4245</v>
          </cell>
        </row>
        <row r="2897">
          <cell r="K2897">
            <v>4748</v>
          </cell>
        </row>
        <row r="2898">
          <cell r="K2898">
            <v>2368</v>
          </cell>
        </row>
        <row r="2899">
          <cell r="K2899">
            <v>1288</v>
          </cell>
        </row>
        <row r="2900">
          <cell r="K2900">
            <v>3605</v>
          </cell>
        </row>
        <row r="2901">
          <cell r="K2901">
            <v>2787</v>
          </cell>
        </row>
        <row r="2902">
          <cell r="K2902">
            <v>2050</v>
          </cell>
        </row>
        <row r="2903">
          <cell r="K2903">
            <v>2044</v>
          </cell>
        </row>
        <row r="2904">
          <cell r="K2904">
            <v>2822</v>
          </cell>
        </row>
        <row r="2905">
          <cell r="K2905">
            <v>1693</v>
          </cell>
        </row>
        <row r="2906">
          <cell r="K2906">
            <v>2862</v>
          </cell>
        </row>
        <row r="2907">
          <cell r="K2907">
            <v>985</v>
          </cell>
        </row>
        <row r="2908">
          <cell r="K2908">
            <v>1836</v>
          </cell>
        </row>
        <row r="2909">
          <cell r="K2909">
            <v>5778</v>
          </cell>
        </row>
        <row r="2910">
          <cell r="K2910">
            <v>3807</v>
          </cell>
        </row>
        <row r="2911">
          <cell r="K2911">
            <v>2634</v>
          </cell>
        </row>
        <row r="2912">
          <cell r="K2912">
            <v>1562</v>
          </cell>
        </row>
        <row r="2913">
          <cell r="K2913">
            <v>1398</v>
          </cell>
        </row>
        <row r="2914">
          <cell r="K2914">
            <v>1153</v>
          </cell>
        </row>
        <row r="2915">
          <cell r="K2915">
            <v>1111</v>
          </cell>
        </row>
        <row r="2916">
          <cell r="K2916">
            <v>5435</v>
          </cell>
        </row>
        <row r="2917">
          <cell r="K2917">
            <v>6146</v>
          </cell>
        </row>
        <row r="2918">
          <cell r="K2918">
            <v>4962</v>
          </cell>
        </row>
        <row r="2919">
          <cell r="K2919">
            <v>2055</v>
          </cell>
        </row>
        <row r="2920">
          <cell r="K2920">
            <v>2756</v>
          </cell>
        </row>
        <row r="2921">
          <cell r="K2921">
            <v>1583</v>
          </cell>
        </row>
        <row r="2922">
          <cell r="K2922">
            <v>1123</v>
          </cell>
        </row>
        <row r="2923">
          <cell r="K2923">
            <v>1537</v>
          </cell>
        </row>
        <row r="2924">
          <cell r="K2924">
            <v>1623</v>
          </cell>
        </row>
        <row r="2925">
          <cell r="K2925">
            <v>1035</v>
          </cell>
        </row>
        <row r="2926">
          <cell r="K2926">
            <v>3748</v>
          </cell>
        </row>
        <row r="2927">
          <cell r="K2927">
            <v>2460</v>
          </cell>
        </row>
        <row r="2928">
          <cell r="K2928">
            <v>1843</v>
          </cell>
        </row>
        <row r="2929">
          <cell r="K2929">
            <v>1235</v>
          </cell>
        </row>
        <row r="2930">
          <cell r="K2930">
            <v>5285</v>
          </cell>
        </row>
        <row r="2931">
          <cell r="K2931">
            <v>2067</v>
          </cell>
        </row>
        <row r="2932">
          <cell r="K2932">
            <v>3538</v>
          </cell>
        </row>
        <row r="2933">
          <cell r="K2933">
            <v>5215</v>
          </cell>
        </row>
        <row r="2934">
          <cell r="K2934">
            <v>4961</v>
          </cell>
        </row>
        <row r="2935">
          <cell r="K2935">
            <v>774</v>
          </cell>
        </row>
        <row r="2936">
          <cell r="K2936">
            <v>1594</v>
          </cell>
        </row>
        <row r="2937">
          <cell r="K2937">
            <v>2009</v>
          </cell>
        </row>
        <row r="2938">
          <cell r="K2938">
            <v>2215</v>
          </cell>
        </row>
        <row r="2939">
          <cell r="K2939">
            <v>2384</v>
          </cell>
        </row>
        <row r="2940">
          <cell r="K2940">
            <v>2526</v>
          </cell>
        </row>
        <row r="2941">
          <cell r="K2941">
            <v>3190</v>
          </cell>
        </row>
        <row r="2942">
          <cell r="K2942">
            <v>817</v>
          </cell>
        </row>
        <row r="2943">
          <cell r="K2943">
            <v>1715</v>
          </cell>
        </row>
        <row r="2944">
          <cell r="K2944">
            <v>8147</v>
          </cell>
        </row>
        <row r="2945">
          <cell r="K2945">
            <v>4893</v>
          </cell>
        </row>
        <row r="2946">
          <cell r="K2946">
            <v>7756</v>
          </cell>
        </row>
        <row r="2947">
          <cell r="K2947">
            <v>3897</v>
          </cell>
        </row>
        <row r="2948">
          <cell r="K2948">
            <v>4939</v>
          </cell>
        </row>
        <row r="2949">
          <cell r="K2949">
            <v>1236</v>
          </cell>
        </row>
        <row r="2950">
          <cell r="K2950">
            <v>1081</v>
          </cell>
        </row>
        <row r="2951">
          <cell r="K2951">
            <v>4673</v>
          </cell>
        </row>
        <row r="2952">
          <cell r="K2952">
            <v>4961</v>
          </cell>
        </row>
        <row r="2953">
          <cell r="K2953">
            <v>5393</v>
          </cell>
        </row>
        <row r="2954">
          <cell r="K2954">
            <v>4908</v>
          </cell>
        </row>
        <row r="2955">
          <cell r="K2955">
            <v>2506</v>
          </cell>
        </row>
        <row r="2956">
          <cell r="K2956">
            <v>2352</v>
          </cell>
        </row>
        <row r="2957">
          <cell r="K2957">
            <v>1908</v>
          </cell>
        </row>
        <row r="2958">
          <cell r="K2958">
            <v>5705</v>
          </cell>
        </row>
        <row r="2959">
          <cell r="K2959">
            <v>2672</v>
          </cell>
        </row>
        <row r="2960">
          <cell r="K2960">
            <v>2191</v>
          </cell>
        </row>
        <row r="2961">
          <cell r="K2961">
            <v>4510</v>
          </cell>
        </row>
        <row r="2962">
          <cell r="K2962">
            <v>4240</v>
          </cell>
        </row>
        <row r="2963">
          <cell r="K2963">
            <v>1018</v>
          </cell>
        </row>
        <row r="2964">
          <cell r="K2964">
            <v>1970</v>
          </cell>
        </row>
        <row r="2965">
          <cell r="K2965">
            <v>4394</v>
          </cell>
        </row>
        <row r="2966">
          <cell r="K2966">
            <v>4844</v>
          </cell>
        </row>
        <row r="2967">
          <cell r="K2967">
            <v>5059</v>
          </cell>
        </row>
        <row r="2968">
          <cell r="K2968">
            <v>3539</v>
          </cell>
        </row>
        <row r="2969">
          <cell r="K2969">
            <v>4378</v>
          </cell>
        </row>
        <row r="2970">
          <cell r="K2970">
            <v>1388</v>
          </cell>
        </row>
        <row r="2971">
          <cell r="K2971">
            <v>1572</v>
          </cell>
        </row>
        <row r="2972">
          <cell r="K2972">
            <v>6194</v>
          </cell>
        </row>
        <row r="2973">
          <cell r="K2973">
            <v>4588</v>
          </cell>
        </row>
        <row r="2974">
          <cell r="K2974">
            <v>3209</v>
          </cell>
        </row>
        <row r="2975">
          <cell r="K2975">
            <v>4821</v>
          </cell>
        </row>
        <row r="2976">
          <cell r="K2976">
            <v>3970</v>
          </cell>
        </row>
        <row r="2977">
          <cell r="K2977">
            <v>2918</v>
          </cell>
        </row>
        <row r="2978">
          <cell r="K2978">
            <v>722</v>
          </cell>
        </row>
        <row r="2979">
          <cell r="K2979">
            <v>3098</v>
          </cell>
        </row>
        <row r="2980">
          <cell r="K2980">
            <v>3850</v>
          </cell>
        </row>
        <row r="2981">
          <cell r="K2981">
            <v>5386</v>
          </cell>
        </row>
        <row r="2982">
          <cell r="K2982">
            <v>2662</v>
          </cell>
        </row>
        <row r="2983">
          <cell r="K2983">
            <v>3327</v>
          </cell>
        </row>
        <row r="2984">
          <cell r="K2984">
            <v>1284</v>
          </cell>
        </row>
        <row r="2985">
          <cell r="K2985">
            <v>3683</v>
          </cell>
        </row>
        <row r="2986">
          <cell r="K2986">
            <v>5906</v>
          </cell>
        </row>
        <row r="2987">
          <cell r="K2987">
            <v>4802</v>
          </cell>
        </row>
        <row r="2988">
          <cell r="K2988">
            <v>3252</v>
          </cell>
        </row>
        <row r="2989">
          <cell r="K2989">
            <v>7162</v>
          </cell>
        </row>
        <row r="2990">
          <cell r="K2990">
            <v>3695</v>
          </cell>
        </row>
        <row r="2991">
          <cell r="K2991">
            <v>2307</v>
          </cell>
        </row>
        <row r="2992">
          <cell r="K2992">
            <v>1397</v>
          </cell>
        </row>
        <row r="2993">
          <cell r="K2993">
            <v>6804</v>
          </cell>
        </row>
        <row r="2994">
          <cell r="K2994">
            <v>6804</v>
          </cell>
        </row>
        <row r="2995">
          <cell r="K2995">
            <v>5421</v>
          </cell>
        </row>
        <row r="2996">
          <cell r="K2996">
            <v>4780</v>
          </cell>
        </row>
        <row r="2997">
          <cell r="K2997">
            <v>4153</v>
          </cell>
        </row>
        <row r="2998">
          <cell r="K2998">
            <v>1150</v>
          </cell>
        </row>
        <row r="2999">
          <cell r="K2999">
            <v>1768</v>
          </cell>
        </row>
        <row r="3000">
          <cell r="K3000">
            <v>6191</v>
          </cell>
        </row>
        <row r="3001">
          <cell r="K3001">
            <v>4393</v>
          </cell>
        </row>
        <row r="3002">
          <cell r="K3002">
            <v>4758</v>
          </cell>
        </row>
        <row r="3003">
          <cell r="K3003">
            <v>8772</v>
          </cell>
        </row>
        <row r="3004">
          <cell r="K3004">
            <v>5704</v>
          </cell>
        </row>
        <row r="3005">
          <cell r="K3005">
            <v>2113</v>
          </cell>
        </row>
        <row r="3006">
          <cell r="K3006">
            <v>319</v>
          </cell>
        </row>
        <row r="3007">
          <cell r="K3007">
            <v>6151</v>
          </cell>
        </row>
        <row r="3008">
          <cell r="K3008">
            <v>3928</v>
          </cell>
        </row>
        <row r="3009">
          <cell r="K3009">
            <v>7573</v>
          </cell>
        </row>
        <row r="3010">
          <cell r="K3010">
            <v>5873</v>
          </cell>
        </row>
        <row r="3011">
          <cell r="K3011">
            <v>3023</v>
          </cell>
        </row>
        <row r="3012">
          <cell r="K3012">
            <v>560</v>
          </cell>
        </row>
        <row r="3013">
          <cell r="K3013">
            <v>1310</v>
          </cell>
        </row>
        <row r="3014">
          <cell r="K3014">
            <v>4296</v>
          </cell>
        </row>
        <row r="3015">
          <cell r="K3015">
            <v>8483</v>
          </cell>
        </row>
        <row r="3016">
          <cell r="K3016">
            <v>5351</v>
          </cell>
        </row>
        <row r="3017">
          <cell r="K3017">
            <v>2871</v>
          </cell>
        </row>
        <row r="3018">
          <cell r="K3018">
            <v>2043</v>
          </cell>
        </row>
        <row r="3019">
          <cell r="K3019">
            <v>351</v>
          </cell>
        </row>
        <row r="3020">
          <cell r="K3020">
            <v>2604</v>
          </cell>
        </row>
        <row r="3021">
          <cell r="K3021">
            <v>9643</v>
          </cell>
        </row>
        <row r="3022">
          <cell r="K3022">
            <v>3610</v>
          </cell>
        </row>
        <row r="3023">
          <cell r="K3023">
            <v>3832</v>
          </cell>
        </row>
        <row r="3024">
          <cell r="K3024">
            <v>3878</v>
          </cell>
        </row>
        <row r="3025">
          <cell r="K3025">
            <v>5054</v>
          </cell>
        </row>
        <row r="3026">
          <cell r="K3026">
            <v>1974</v>
          </cell>
        </row>
        <row r="3027">
          <cell r="K3027">
            <v>1933</v>
          </cell>
        </row>
        <row r="3028">
          <cell r="K3028">
            <v>6626</v>
          </cell>
        </row>
        <row r="3029">
          <cell r="K3029">
            <v>7403</v>
          </cell>
        </row>
        <row r="3030">
          <cell r="K3030">
            <v>4304</v>
          </cell>
        </row>
        <row r="3031">
          <cell r="K3031">
            <v>5251</v>
          </cell>
        </row>
        <row r="3032">
          <cell r="K3032">
            <v>5078</v>
          </cell>
        </row>
        <row r="3033">
          <cell r="K3033">
            <v>869</v>
          </cell>
        </row>
        <row r="3034">
          <cell r="K3034">
            <v>2251</v>
          </cell>
        </row>
        <row r="3035">
          <cell r="K3035">
            <v>3684</v>
          </cell>
        </row>
        <row r="3036">
          <cell r="K3036">
            <v>4376</v>
          </cell>
        </row>
        <row r="3037">
          <cell r="K3037">
            <v>6519</v>
          </cell>
        </row>
        <row r="3038">
          <cell r="K3038">
            <v>4538</v>
          </cell>
        </row>
        <row r="3039">
          <cell r="K3039">
            <v>782</v>
          </cell>
        </row>
        <row r="3040">
          <cell r="K3040">
            <v>2576</v>
          </cell>
        </row>
        <row r="3041">
          <cell r="K3041">
            <v>2259</v>
          </cell>
        </row>
        <row r="3042">
          <cell r="K3042">
            <v>7998</v>
          </cell>
        </row>
        <row r="3043">
          <cell r="K3043">
            <v>6005</v>
          </cell>
        </row>
        <row r="3044">
          <cell r="K3044">
            <v>6144</v>
          </cell>
        </row>
        <row r="3045">
          <cell r="K3045">
            <v>1503</v>
          </cell>
        </row>
        <row r="3046">
          <cell r="K3046">
            <v>4538</v>
          </cell>
        </row>
        <row r="3047">
          <cell r="K3047">
            <v>3383</v>
          </cell>
        </row>
        <row r="3048">
          <cell r="K3048">
            <v>2489</v>
          </cell>
        </row>
        <row r="3049">
          <cell r="K3049">
            <v>4441</v>
          </cell>
        </row>
        <row r="3050">
          <cell r="K3050">
            <v>3497</v>
          </cell>
        </row>
        <row r="3051">
          <cell r="K3051">
            <v>3796</v>
          </cell>
        </row>
        <row r="3052">
          <cell r="K3052">
            <v>10135</v>
          </cell>
        </row>
        <row r="3053">
          <cell r="K3053">
            <v>4645</v>
          </cell>
        </row>
        <row r="3054">
          <cell r="K3054">
            <v>873</v>
          </cell>
        </row>
        <row r="3055">
          <cell r="K3055">
            <v>2205</v>
          </cell>
        </row>
        <row r="3056">
          <cell r="K3056">
            <v>7411</v>
          </cell>
        </row>
        <row r="3057">
          <cell r="K3057">
            <v>6399</v>
          </cell>
        </row>
        <row r="3058">
          <cell r="K3058">
            <v>5668</v>
          </cell>
        </row>
        <row r="3059">
          <cell r="K3059">
            <v>6043</v>
          </cell>
        </row>
        <row r="3060">
          <cell r="K3060">
            <v>8398</v>
          </cell>
        </row>
        <row r="3061">
          <cell r="K3061">
            <v>1286</v>
          </cell>
        </row>
        <row r="3062">
          <cell r="K3062">
            <v>944</v>
          </cell>
        </row>
        <row r="3063">
          <cell r="K3063">
            <v>7890</v>
          </cell>
        </row>
        <row r="3064">
          <cell r="K3064">
            <v>7179</v>
          </cell>
        </row>
        <row r="3065">
          <cell r="K3065">
            <v>5681</v>
          </cell>
        </row>
        <row r="3066">
          <cell r="K3066">
            <v>6583</v>
          </cell>
        </row>
        <row r="3067">
          <cell r="K3067">
            <v>7977</v>
          </cell>
        </row>
        <row r="3068">
          <cell r="K3068">
            <v>3398</v>
          </cell>
        </row>
        <row r="3069">
          <cell r="K3069">
            <v>4957</v>
          </cell>
        </row>
        <row r="3070">
          <cell r="K3070">
            <v>4759</v>
          </cell>
        </row>
        <row r="3071">
          <cell r="K3071">
            <v>6161</v>
          </cell>
        </row>
        <row r="3072">
          <cell r="K3072">
            <v>3814</v>
          </cell>
        </row>
        <row r="3073">
          <cell r="K3073">
            <v>6039</v>
          </cell>
        </row>
        <row r="3074">
          <cell r="K3074">
            <v>2686</v>
          </cell>
        </row>
        <row r="3075">
          <cell r="K3075">
            <v>350</v>
          </cell>
        </row>
        <row r="3076">
          <cell r="K3076">
            <v>420</v>
          </cell>
        </row>
        <row r="3077">
          <cell r="K3077">
            <v>3620</v>
          </cell>
        </row>
        <row r="3078">
          <cell r="K3078">
            <v>8129</v>
          </cell>
        </row>
        <row r="3079">
          <cell r="K3079">
            <v>4543</v>
          </cell>
        </row>
        <row r="3080">
          <cell r="K3080">
            <v>6380</v>
          </cell>
        </row>
        <row r="3081">
          <cell r="K3081">
            <v>6720</v>
          </cell>
        </row>
        <row r="3082">
          <cell r="K3082">
            <v>4723</v>
          </cell>
        </row>
        <row r="3083">
          <cell r="K3083">
            <v>4760</v>
          </cell>
        </row>
        <row r="3084">
          <cell r="K3084">
            <v>5677</v>
          </cell>
        </row>
        <row r="3085">
          <cell r="K3085">
            <v>6142</v>
          </cell>
        </row>
        <row r="3086">
          <cell r="K3086">
            <v>6002</v>
          </cell>
        </row>
        <row r="3087">
          <cell r="K3087">
            <v>4260</v>
          </cell>
        </row>
        <row r="3088">
          <cell r="K3088">
            <v>5508</v>
          </cell>
        </row>
        <row r="3089">
          <cell r="K3089">
            <v>1366</v>
          </cell>
        </row>
        <row r="3090">
          <cell r="K3090">
            <v>679</v>
          </cell>
        </row>
        <row r="3091">
          <cell r="K3091">
            <v>4514</v>
          </cell>
        </row>
        <row r="3092">
          <cell r="K3092">
            <v>3032</v>
          </cell>
        </row>
        <row r="3093">
          <cell r="K3093">
            <v>3278</v>
          </cell>
        </row>
        <row r="3094">
          <cell r="K3094">
            <v>2013</v>
          </cell>
        </row>
        <row r="3095">
          <cell r="K3095">
            <v>1539</v>
          </cell>
        </row>
        <row r="3096">
          <cell r="K3096">
            <v>348</v>
          </cell>
        </row>
        <row r="3097">
          <cell r="K3097">
            <v>1316</v>
          </cell>
        </row>
        <row r="3098">
          <cell r="K3098">
            <v>7629</v>
          </cell>
        </row>
        <row r="3099">
          <cell r="K3099">
            <v>8208</v>
          </cell>
        </row>
        <row r="3100">
          <cell r="K3100">
            <v>4596</v>
          </cell>
        </row>
        <row r="3101">
          <cell r="K3101">
            <v>4232</v>
          </cell>
        </row>
        <row r="3102">
          <cell r="K3102">
            <v>5530</v>
          </cell>
        </row>
        <row r="3103">
          <cell r="K3103">
            <v>2597</v>
          </cell>
        </row>
        <row r="3104">
          <cell r="K3104">
            <v>1857</v>
          </cell>
        </row>
        <row r="3105">
          <cell r="K3105">
            <v>1811</v>
          </cell>
        </row>
        <row r="3106">
          <cell r="K3106">
            <v>6534</v>
          </cell>
        </row>
        <row r="3107">
          <cell r="K3107">
            <v>7558</v>
          </cell>
        </row>
        <row r="3108">
          <cell r="K3108">
            <v>5386</v>
          </cell>
        </row>
        <row r="3109">
          <cell r="K3109">
            <v>5971</v>
          </cell>
        </row>
        <row r="3110">
          <cell r="K3110">
            <v>1307</v>
          </cell>
        </row>
        <row r="3111">
          <cell r="K3111">
            <v>770</v>
          </cell>
        </row>
        <row r="3112">
          <cell r="K3112">
            <v>7434</v>
          </cell>
        </row>
        <row r="3113">
          <cell r="K3113">
            <v>6731</v>
          </cell>
        </row>
        <row r="3114">
          <cell r="K3114">
            <v>5636</v>
          </cell>
        </row>
        <row r="3115">
          <cell r="K3115">
            <v>6463</v>
          </cell>
        </row>
        <row r="3116">
          <cell r="K3116">
            <v>4444</v>
          </cell>
        </row>
        <row r="3117">
          <cell r="K3117">
            <v>7707</v>
          </cell>
        </row>
        <row r="3118">
          <cell r="K3118">
            <v>1478</v>
          </cell>
        </row>
        <row r="3119">
          <cell r="K3119">
            <v>5425</v>
          </cell>
        </row>
        <row r="3120">
          <cell r="K3120">
            <v>5835</v>
          </cell>
        </row>
        <row r="3121">
          <cell r="K3121">
            <v>5645</v>
          </cell>
        </row>
        <row r="3122">
          <cell r="K3122">
            <v>3657</v>
          </cell>
        </row>
        <row r="3123">
          <cell r="K3123">
            <v>3223</v>
          </cell>
        </row>
        <row r="3124">
          <cell r="K3124">
            <v>1897</v>
          </cell>
        </row>
        <row r="3125">
          <cell r="K3125">
            <v>3460</v>
          </cell>
        </row>
        <row r="3126">
          <cell r="K3126">
            <v>6388</v>
          </cell>
        </row>
        <row r="3127">
          <cell r="K3127">
            <v>4517</v>
          </cell>
        </row>
        <row r="3128">
          <cell r="K3128">
            <v>7619</v>
          </cell>
        </row>
        <row r="3129">
          <cell r="K3129">
            <v>7298</v>
          </cell>
        </row>
        <row r="3130">
          <cell r="K3130">
            <v>5720</v>
          </cell>
        </row>
        <row r="3131">
          <cell r="K3131">
            <v>4548</v>
          </cell>
        </row>
        <row r="3132">
          <cell r="K3132">
            <v>1382</v>
          </cell>
        </row>
        <row r="3133">
          <cell r="K3133">
            <v>4504</v>
          </cell>
        </row>
        <row r="3134">
          <cell r="K3134">
            <v>3218</v>
          </cell>
        </row>
        <row r="3135">
          <cell r="K3135">
            <v>7397</v>
          </cell>
        </row>
        <row r="3136">
          <cell r="K3136">
            <v>6378</v>
          </cell>
        </row>
        <row r="3137">
          <cell r="K3137">
            <v>8519</v>
          </cell>
        </row>
        <row r="3138">
          <cell r="K3138">
            <v>2307</v>
          </cell>
        </row>
        <row r="3139">
          <cell r="K3139">
            <v>1049</v>
          </cell>
        </row>
        <row r="3140">
          <cell r="K3140">
            <v>5127</v>
          </cell>
        </row>
        <row r="3141">
          <cell r="K3141">
            <v>2746</v>
          </cell>
        </row>
        <row r="3142">
          <cell r="K3142">
            <v>4258</v>
          </cell>
        </row>
        <row r="3143">
          <cell r="K3143">
            <v>8730</v>
          </cell>
        </row>
        <row r="3144">
          <cell r="K3144">
            <v>7152</v>
          </cell>
        </row>
        <row r="3145">
          <cell r="K3145">
            <v>2538</v>
          </cell>
        </row>
        <row r="3146">
          <cell r="K3146">
            <v>816</v>
          </cell>
        </row>
        <row r="3147">
          <cell r="K3147">
            <v>5200</v>
          </cell>
        </row>
        <row r="3148">
          <cell r="K3148">
            <v>6936</v>
          </cell>
        </row>
        <row r="3149">
          <cell r="K3149">
            <v>5349</v>
          </cell>
        </row>
        <row r="3150">
          <cell r="K3150">
            <v>5648</v>
          </cell>
        </row>
        <row r="3151">
          <cell r="K3151">
            <v>2469</v>
          </cell>
        </row>
        <row r="3152">
          <cell r="K3152">
            <v>4997</v>
          </cell>
        </row>
        <row r="3153">
          <cell r="K3153">
            <v>2042</v>
          </cell>
        </row>
        <row r="3154">
          <cell r="K3154">
            <v>6293</v>
          </cell>
        </row>
        <row r="3155">
          <cell r="K3155">
            <v>7154</v>
          </cell>
        </row>
        <row r="3156">
          <cell r="K3156">
            <v>6501</v>
          </cell>
        </row>
        <row r="3157">
          <cell r="K3157">
            <v>6572</v>
          </cell>
        </row>
        <row r="3158">
          <cell r="K3158">
            <v>6509</v>
          </cell>
        </row>
        <row r="3159">
          <cell r="K3159">
            <v>2011</v>
          </cell>
        </row>
        <row r="3160">
          <cell r="K3160">
            <v>985</v>
          </cell>
        </row>
        <row r="3161">
          <cell r="K3161">
            <v>5976</v>
          </cell>
        </row>
        <row r="3162">
          <cell r="K3162">
            <v>8235</v>
          </cell>
        </row>
        <row r="3163">
          <cell r="K3163">
            <v>6479</v>
          </cell>
        </row>
        <row r="3164">
          <cell r="K3164">
            <v>4310</v>
          </cell>
        </row>
        <row r="3165">
          <cell r="K3165">
            <v>6562</v>
          </cell>
        </row>
        <row r="3166">
          <cell r="K3166">
            <v>3639</v>
          </cell>
        </row>
        <row r="3167">
          <cell r="K3167">
            <v>1095</v>
          </cell>
        </row>
        <row r="3168">
          <cell r="K3168">
            <v>5169</v>
          </cell>
        </row>
        <row r="3169">
          <cell r="K3169">
            <v>4619</v>
          </cell>
        </row>
        <row r="3170">
          <cell r="K3170">
            <v>4849</v>
          </cell>
        </row>
        <row r="3171">
          <cell r="K3171">
            <v>6246</v>
          </cell>
        </row>
        <row r="3172">
          <cell r="K3172">
            <v>5577</v>
          </cell>
        </row>
        <row r="3173">
          <cell r="K3173">
            <v>3009</v>
          </cell>
        </row>
        <row r="3174">
          <cell r="K3174">
            <v>5567</v>
          </cell>
        </row>
        <row r="3175">
          <cell r="K3175">
            <v>1768</v>
          </cell>
        </row>
        <row r="3176">
          <cell r="K3176">
            <v>6807</v>
          </cell>
        </row>
        <row r="3177">
          <cell r="K3177">
            <v>6536</v>
          </cell>
        </row>
        <row r="3178">
          <cell r="K3178">
            <v>4020</v>
          </cell>
        </row>
        <row r="3179">
          <cell r="K3179">
            <v>3754</v>
          </cell>
        </row>
        <row r="3180">
          <cell r="K3180">
            <v>807</v>
          </cell>
        </row>
        <row r="3181">
          <cell r="K3181">
            <v>962</v>
          </cell>
        </row>
        <row r="3182">
          <cell r="K3182">
            <v>3477</v>
          </cell>
        </row>
        <row r="3183">
          <cell r="K3183">
            <v>4932</v>
          </cell>
        </row>
        <row r="3184">
          <cell r="K3184">
            <v>7519</v>
          </cell>
        </row>
        <row r="3185">
          <cell r="K3185">
            <v>1025</v>
          </cell>
        </row>
        <row r="3186">
          <cell r="K3186">
            <v>7547</v>
          </cell>
        </row>
        <row r="3187">
          <cell r="K3187">
            <v>1192</v>
          </cell>
        </row>
        <row r="3188">
          <cell r="K3188">
            <v>1288</v>
          </cell>
        </row>
        <row r="3189">
          <cell r="K3189">
            <v>4340</v>
          </cell>
        </row>
        <row r="3190">
          <cell r="K3190">
            <v>6368</v>
          </cell>
        </row>
        <row r="3191">
          <cell r="K3191">
            <v>3852</v>
          </cell>
        </row>
        <row r="3192">
          <cell r="K3192">
            <v>5224</v>
          </cell>
        </row>
        <row r="3193">
          <cell r="K3193">
            <v>6952</v>
          </cell>
        </row>
        <row r="3194">
          <cell r="K3194">
            <v>2037</v>
          </cell>
        </row>
        <row r="3195">
          <cell r="K3195">
            <v>3902</v>
          </cell>
        </row>
        <row r="3196">
          <cell r="K3196">
            <v>6900</v>
          </cell>
        </row>
        <row r="3197">
          <cell r="K3197">
            <v>7082</v>
          </cell>
        </row>
        <row r="3198">
          <cell r="K3198">
            <v>3508</v>
          </cell>
        </row>
        <row r="3199">
          <cell r="K3199">
            <v>6413</v>
          </cell>
        </row>
        <row r="3200">
          <cell r="K3200">
            <v>5398</v>
          </cell>
        </row>
        <row r="3201">
          <cell r="K3201">
            <v>2206</v>
          </cell>
        </row>
        <row r="3202">
          <cell r="K3202">
            <v>1696</v>
          </cell>
        </row>
        <row r="3203">
          <cell r="K3203">
            <v>6127</v>
          </cell>
        </row>
        <row r="3204">
          <cell r="K3204">
            <v>6332</v>
          </cell>
        </row>
        <row r="3205">
          <cell r="K3205">
            <v>6464</v>
          </cell>
        </row>
        <row r="3206">
          <cell r="K3206">
            <v>6657</v>
          </cell>
        </row>
        <row r="3207">
          <cell r="K3207">
            <v>5770</v>
          </cell>
        </row>
        <row r="3208">
          <cell r="K3208">
            <v>2531</v>
          </cell>
        </row>
        <row r="3209">
          <cell r="K3209">
            <v>2112</v>
          </cell>
        </row>
        <row r="3210">
          <cell r="K3210">
            <v>6612</v>
          </cell>
        </row>
        <row r="3211">
          <cell r="K3211">
            <v>4052</v>
          </cell>
        </row>
        <row r="3212">
          <cell r="K3212">
            <v>8545</v>
          </cell>
        </row>
        <row r="3213">
          <cell r="K3213">
            <v>8801</v>
          </cell>
        </row>
        <row r="3214">
          <cell r="K3214">
            <v>3790</v>
          </cell>
        </row>
        <row r="3215">
          <cell r="K3215">
            <v>846</v>
          </cell>
        </row>
        <row r="3216">
          <cell r="K3216">
            <v>917</v>
          </cell>
        </row>
        <row r="3217">
          <cell r="K3217">
            <v>7491</v>
          </cell>
        </row>
        <row r="3218">
          <cell r="K3218">
            <v>8817</v>
          </cell>
        </row>
        <row r="3219">
          <cell r="K3219">
            <v>8112</v>
          </cell>
        </row>
        <row r="3220">
          <cell r="K3220">
            <v>6039</v>
          </cell>
        </row>
        <row r="3221">
          <cell r="K3221">
            <v>4722</v>
          </cell>
        </row>
        <row r="3222">
          <cell r="K3222">
            <v>1493</v>
          </cell>
        </row>
        <row r="3223">
          <cell r="K3223">
            <v>2639</v>
          </cell>
        </row>
        <row r="3224">
          <cell r="K3224">
            <v>7673</v>
          </cell>
        </row>
        <row r="3225">
          <cell r="K3225">
            <v>4824</v>
          </cell>
        </row>
        <row r="3226">
          <cell r="K3226">
            <v>10061</v>
          </cell>
        </row>
        <row r="3227">
          <cell r="K3227">
            <v>6451</v>
          </cell>
        </row>
        <row r="3228">
          <cell r="K3228">
            <v>9068</v>
          </cell>
        </row>
        <row r="3229">
          <cell r="K3229">
            <v>897</v>
          </cell>
        </row>
        <row r="3230">
          <cell r="K3230">
            <v>394</v>
          </cell>
        </row>
        <row r="3231">
          <cell r="K3231">
            <v>4030</v>
          </cell>
        </row>
        <row r="3232">
          <cell r="K3232">
            <v>2556</v>
          </cell>
        </row>
        <row r="3233">
          <cell r="K3233">
            <v>4616</v>
          </cell>
        </row>
        <row r="3234">
          <cell r="K3234">
            <v>6757</v>
          </cell>
        </row>
        <row r="3235">
          <cell r="K3235">
            <v>5283</v>
          </cell>
        </row>
        <row r="3236">
          <cell r="K3236">
            <v>2322</v>
          </cell>
        </row>
        <row r="3237">
          <cell r="K3237">
            <v>3774</v>
          </cell>
        </row>
        <row r="3238">
          <cell r="K3238">
            <v>4932</v>
          </cell>
        </row>
        <row r="3239">
          <cell r="K3239">
            <v>7445</v>
          </cell>
        </row>
        <row r="3240">
          <cell r="K3240">
            <v>8283</v>
          </cell>
        </row>
        <row r="3241">
          <cell r="K3241">
            <v>8167</v>
          </cell>
        </row>
        <row r="3242">
          <cell r="K3242">
            <v>4161</v>
          </cell>
        </row>
        <row r="3243">
          <cell r="K3243">
            <v>962</v>
          </cell>
        </row>
        <row r="3244">
          <cell r="K3244">
            <v>1114</v>
          </cell>
        </row>
        <row r="3245">
          <cell r="K3245">
            <v>5307</v>
          </cell>
        </row>
        <row r="3246">
          <cell r="K3246">
            <v>5911</v>
          </cell>
        </row>
        <row r="3247">
          <cell r="K3247">
            <v>5818</v>
          </cell>
        </row>
        <row r="3248">
          <cell r="K3248">
            <v>6589</v>
          </cell>
        </row>
        <row r="3249">
          <cell r="K3249">
            <v>7615</v>
          </cell>
        </row>
        <row r="3250">
          <cell r="K3250">
            <v>1832</v>
          </cell>
        </row>
        <row r="3251">
          <cell r="K3251">
            <v>1282</v>
          </cell>
        </row>
        <row r="3252">
          <cell r="K3252">
            <v>5080</v>
          </cell>
        </row>
        <row r="3253">
          <cell r="K3253">
            <v>3270</v>
          </cell>
        </row>
        <row r="3254">
          <cell r="K3254">
            <v>3648</v>
          </cell>
        </row>
        <row r="3255">
          <cell r="K3255">
            <v>6537</v>
          </cell>
        </row>
        <row r="3256">
          <cell r="K3256">
            <v>5358</v>
          </cell>
        </row>
        <row r="3257">
          <cell r="K3257">
            <v>976</v>
          </cell>
        </row>
        <row r="3258">
          <cell r="K3258">
            <v>2781</v>
          </cell>
        </row>
        <row r="3259">
          <cell r="K3259">
            <v>3927</v>
          </cell>
        </row>
        <row r="3260">
          <cell r="K3260">
            <v>6686</v>
          </cell>
        </row>
        <row r="3261">
          <cell r="K3261">
            <v>3896</v>
          </cell>
        </row>
        <row r="3262">
          <cell r="K3262">
            <v>1170</v>
          </cell>
        </row>
        <row r="3263">
          <cell r="K3263">
            <v>1495</v>
          </cell>
        </row>
        <row r="3264">
          <cell r="K3264">
            <v>3256</v>
          </cell>
        </row>
        <row r="3265">
          <cell r="K3265">
            <v>2229</v>
          </cell>
        </row>
        <row r="3266">
          <cell r="K3266">
            <v>4698</v>
          </cell>
        </row>
        <row r="3267">
          <cell r="K3267">
            <v>7232</v>
          </cell>
        </row>
        <row r="3268">
          <cell r="K3268">
            <v>4960</v>
          </cell>
        </row>
        <row r="3269">
          <cell r="K3269">
            <v>3835</v>
          </cell>
        </row>
        <row r="3270">
          <cell r="K3270">
            <v>5336</v>
          </cell>
        </row>
        <row r="3271">
          <cell r="K3271">
            <v>4824</v>
          </cell>
        </row>
        <row r="3272">
          <cell r="K3272">
            <v>2606</v>
          </cell>
        </row>
        <row r="3273">
          <cell r="K3273">
            <v>7017</v>
          </cell>
        </row>
        <row r="3274">
          <cell r="K3274">
            <v>6153</v>
          </cell>
        </row>
        <row r="3275">
          <cell r="K3275">
            <v>4946</v>
          </cell>
        </row>
        <row r="3276">
          <cell r="K3276">
            <v>2774</v>
          </cell>
        </row>
        <row r="3277">
          <cell r="K3277">
            <v>2105</v>
          </cell>
        </row>
        <row r="3278">
          <cell r="K3278">
            <v>1680</v>
          </cell>
        </row>
        <row r="3279">
          <cell r="K3279">
            <v>896</v>
          </cell>
        </row>
        <row r="3280">
          <cell r="K3280">
            <v>3683</v>
          </cell>
        </row>
        <row r="3281">
          <cell r="K3281">
            <v>5539</v>
          </cell>
        </row>
        <row r="3282">
          <cell r="K3282">
            <v>6274</v>
          </cell>
        </row>
        <row r="3283">
          <cell r="K3283">
            <v>5674</v>
          </cell>
        </row>
        <row r="3284">
          <cell r="K3284">
            <v>3087</v>
          </cell>
        </row>
        <row r="3285">
          <cell r="K3285">
            <v>3514</v>
          </cell>
        </row>
        <row r="3286">
          <cell r="K3286">
            <v>801</v>
          </cell>
        </row>
        <row r="3287">
          <cell r="K3287">
            <v>3589</v>
          </cell>
        </row>
        <row r="3288">
          <cell r="K3288">
            <v>3273</v>
          </cell>
        </row>
        <row r="3289">
          <cell r="K3289">
            <v>2278</v>
          </cell>
        </row>
        <row r="3290">
          <cell r="K3290">
            <v>896</v>
          </cell>
        </row>
        <row r="3291">
          <cell r="K3291">
            <v>2797</v>
          </cell>
        </row>
        <row r="3292">
          <cell r="K3292">
            <v>563</v>
          </cell>
        </row>
        <row r="3293">
          <cell r="K3293">
            <v>974</v>
          </cell>
        </row>
        <row r="3294">
          <cell r="K3294">
            <v>1574</v>
          </cell>
        </row>
        <row r="3295">
          <cell r="K3295">
            <v>991</v>
          </cell>
        </row>
        <row r="3296">
          <cell r="K3296">
            <v>1561</v>
          </cell>
        </row>
        <row r="3297">
          <cell r="K3297">
            <v>1373</v>
          </cell>
        </row>
        <row r="3298">
          <cell r="K3298">
            <v>2989</v>
          </cell>
        </row>
        <row r="3299">
          <cell r="K3299">
            <v>896</v>
          </cell>
        </row>
        <row r="3300">
          <cell r="K3300">
            <v>1592</v>
          </cell>
        </row>
        <row r="3301">
          <cell r="K3301">
            <v>6522</v>
          </cell>
        </row>
        <row r="3302">
          <cell r="K3302">
            <v>1838</v>
          </cell>
        </row>
        <row r="3303">
          <cell r="K3303">
            <v>2537</v>
          </cell>
        </row>
        <row r="3304">
          <cell r="K3304">
            <v>3088</v>
          </cell>
        </row>
        <row r="3305">
          <cell r="K3305">
            <v>3855</v>
          </cell>
        </row>
        <row r="3306">
          <cell r="K3306">
            <v>414</v>
          </cell>
        </row>
        <row r="3307">
          <cell r="K3307">
            <v>585</v>
          </cell>
        </row>
        <row r="3308">
          <cell r="K3308">
            <v>2659</v>
          </cell>
        </row>
        <row r="3309">
          <cell r="K3309">
            <v>3201</v>
          </cell>
        </row>
        <row r="3310">
          <cell r="K3310">
            <v>4932</v>
          </cell>
        </row>
        <row r="3311">
          <cell r="K3311">
            <v>5414</v>
          </cell>
        </row>
        <row r="3312">
          <cell r="K3312">
            <v>3327</v>
          </cell>
        </row>
        <row r="3313">
          <cell r="K3313">
            <v>838</v>
          </cell>
        </row>
        <row r="3314">
          <cell r="K3314">
            <v>1872</v>
          </cell>
        </row>
        <row r="3315">
          <cell r="K3315">
            <v>2216</v>
          </cell>
        </row>
        <row r="3316">
          <cell r="K3316">
            <v>3734</v>
          </cell>
        </row>
        <row r="3317">
          <cell r="K3317">
            <v>2362</v>
          </cell>
        </row>
        <row r="3318">
          <cell r="K3318">
            <v>2533</v>
          </cell>
        </row>
        <row r="3319">
          <cell r="K3319">
            <v>2267</v>
          </cell>
        </row>
        <row r="3320">
          <cell r="K3320">
            <v>624</v>
          </cell>
        </row>
        <row r="3321">
          <cell r="K3321">
            <v>364</v>
          </cell>
        </row>
        <row r="3322">
          <cell r="K3322">
            <v>4121</v>
          </cell>
        </row>
        <row r="3323">
          <cell r="K3323">
            <v>2182</v>
          </cell>
        </row>
        <row r="3324">
          <cell r="K3324">
            <v>2634</v>
          </cell>
        </row>
        <row r="3325">
          <cell r="K3325">
            <v>1252</v>
          </cell>
        </row>
        <row r="3326">
          <cell r="K3326">
            <v>730</v>
          </cell>
        </row>
        <row r="3327">
          <cell r="K3327">
            <v>1372</v>
          </cell>
        </row>
        <row r="3328">
          <cell r="K3328">
            <v>841</v>
          </cell>
        </row>
        <row r="3329">
          <cell r="K3329">
            <v>4054</v>
          </cell>
        </row>
        <row r="3330">
          <cell r="K3330">
            <v>4909</v>
          </cell>
        </row>
        <row r="3331">
          <cell r="K3331">
            <v>1834</v>
          </cell>
        </row>
        <row r="3332">
          <cell r="K3332">
            <v>2460</v>
          </cell>
        </row>
        <row r="3333">
          <cell r="K3333">
            <v>490</v>
          </cell>
        </row>
        <row r="3334">
          <cell r="K3334">
            <v>878</v>
          </cell>
        </row>
        <row r="3335">
          <cell r="K3335">
            <v>1762</v>
          </cell>
        </row>
        <row r="3336">
          <cell r="K3336">
            <v>3682</v>
          </cell>
        </row>
        <row r="3337">
          <cell r="K3337">
            <v>1748</v>
          </cell>
        </row>
        <row r="3338">
          <cell r="K3338">
            <v>1843</v>
          </cell>
        </row>
        <row r="3339">
          <cell r="K3339">
            <v>2085</v>
          </cell>
        </row>
        <row r="3340">
          <cell r="K3340">
            <v>3213</v>
          </cell>
        </row>
        <row r="3341">
          <cell r="K3341">
            <v>789</v>
          </cell>
        </row>
        <row r="3342">
          <cell r="K3342">
            <v>1020</v>
          </cell>
        </row>
        <row r="3343">
          <cell r="K3343">
            <v>2843</v>
          </cell>
        </row>
        <row r="3344">
          <cell r="K3344">
            <v>4323</v>
          </cell>
        </row>
        <row r="3345">
          <cell r="K3345">
            <v>1738</v>
          </cell>
        </row>
        <row r="3346">
          <cell r="K3346">
            <v>3115</v>
          </cell>
        </row>
        <row r="3347">
          <cell r="K3347">
            <v>2880</v>
          </cell>
        </row>
        <row r="3348">
          <cell r="K3348">
            <v>1579</v>
          </cell>
        </row>
        <row r="3349">
          <cell r="K3349">
            <v>925</v>
          </cell>
        </row>
        <row r="3350">
          <cell r="K3350">
            <v>8212</v>
          </cell>
        </row>
        <row r="3351">
          <cell r="K3351">
            <v>2722</v>
          </cell>
        </row>
        <row r="3352">
          <cell r="K3352">
            <v>1804</v>
          </cell>
        </row>
        <row r="3353">
          <cell r="K3353">
            <v>1042</v>
          </cell>
        </row>
        <row r="3354">
          <cell r="K3354">
            <v>342</v>
          </cell>
        </row>
        <row r="3355">
          <cell r="K3355">
            <v>409</v>
          </cell>
        </row>
        <row r="3356">
          <cell r="K3356">
            <v>1337</v>
          </cell>
        </row>
        <row r="3357">
          <cell r="K3357">
            <v>2534</v>
          </cell>
        </row>
        <row r="3358">
          <cell r="K3358">
            <v>523</v>
          </cell>
        </row>
        <row r="3359">
          <cell r="K3359">
            <v>830</v>
          </cell>
        </row>
        <row r="3360">
          <cell r="K3360">
            <v>1483</v>
          </cell>
        </row>
        <row r="3361">
          <cell r="K3361">
            <v>731</v>
          </cell>
        </row>
        <row r="3362">
          <cell r="K3362">
            <v>479</v>
          </cell>
        </row>
        <row r="3363">
          <cell r="K3363">
            <v>1369</v>
          </cell>
        </row>
        <row r="3364">
          <cell r="K3364">
            <v>3001</v>
          </cell>
        </row>
        <row r="3365">
          <cell r="K3365">
            <v>2713</v>
          </cell>
        </row>
        <row r="3366">
          <cell r="K3366">
            <v>2115</v>
          </cell>
        </row>
        <row r="3367">
          <cell r="K3367">
            <v>2277</v>
          </cell>
        </row>
        <row r="3368">
          <cell r="K3368">
            <v>2677</v>
          </cell>
        </row>
        <row r="3369">
          <cell r="K3369">
            <v>2404</v>
          </cell>
        </row>
        <row r="3370">
          <cell r="K3370">
            <v>326</v>
          </cell>
        </row>
        <row r="3371">
          <cell r="K3371">
            <v>2747</v>
          </cell>
        </row>
        <row r="3372">
          <cell r="K3372">
            <v>1960</v>
          </cell>
        </row>
        <row r="3373">
          <cell r="K3373">
            <v>2714</v>
          </cell>
        </row>
        <row r="3374">
          <cell r="K3374">
            <v>651</v>
          </cell>
        </row>
        <row r="3375">
          <cell r="K3375">
            <v>889</v>
          </cell>
        </row>
        <row r="3376">
          <cell r="K3376">
            <v>576</v>
          </cell>
        </row>
        <row r="3377">
          <cell r="K3377">
            <v>1357</v>
          </cell>
        </row>
        <row r="3378">
          <cell r="K3378">
            <v>4343</v>
          </cell>
        </row>
        <row r="3379">
          <cell r="K3379">
            <v>3994</v>
          </cell>
        </row>
        <row r="3380">
          <cell r="K3380">
            <v>1626</v>
          </cell>
        </row>
        <row r="3381">
          <cell r="K3381">
            <v>3526</v>
          </cell>
        </row>
        <row r="3382">
          <cell r="K3382">
            <v>2442</v>
          </cell>
        </row>
        <row r="3383">
          <cell r="K3383">
            <v>2838</v>
          </cell>
        </row>
        <row r="3384">
          <cell r="K3384">
            <v>3791</v>
          </cell>
        </row>
        <row r="3385">
          <cell r="K3385">
            <v>3687</v>
          </cell>
        </row>
        <row r="3386">
          <cell r="K3386">
            <v>3506</v>
          </cell>
        </row>
        <row r="3387">
          <cell r="K3387">
            <v>2274</v>
          </cell>
        </row>
        <row r="3388">
          <cell r="K3388">
            <v>767</v>
          </cell>
        </row>
        <row r="3389">
          <cell r="K3389">
            <v>2700</v>
          </cell>
        </row>
        <row r="3390">
          <cell r="K3390">
            <v>954</v>
          </cell>
        </row>
        <row r="3391">
          <cell r="K3391">
            <v>708</v>
          </cell>
        </row>
        <row r="3392">
          <cell r="K3392">
            <v>1789</v>
          </cell>
        </row>
        <row r="3393">
          <cell r="K3393">
            <v>1690</v>
          </cell>
        </row>
        <row r="3394">
          <cell r="K3394">
            <v>2098</v>
          </cell>
        </row>
        <row r="3395">
          <cell r="K3395">
            <v>2831</v>
          </cell>
        </row>
        <row r="3396">
          <cell r="K3396">
            <v>2627</v>
          </cell>
        </row>
        <row r="3397">
          <cell r="K3397">
            <v>1581</v>
          </cell>
        </row>
        <row r="3398">
          <cell r="K3398">
            <v>1687</v>
          </cell>
        </row>
        <row r="3399">
          <cell r="K3399">
            <v>3728</v>
          </cell>
        </row>
        <row r="3400">
          <cell r="K3400">
            <v>2293</v>
          </cell>
        </row>
        <row r="3401">
          <cell r="K3401">
            <v>2781</v>
          </cell>
        </row>
        <row r="3402">
          <cell r="K3402">
            <v>1009</v>
          </cell>
        </row>
        <row r="3403">
          <cell r="K3403">
            <v>1894</v>
          </cell>
        </row>
        <row r="3404">
          <cell r="K3404">
            <v>430</v>
          </cell>
        </row>
        <row r="3405">
          <cell r="K3405">
            <v>893</v>
          </cell>
        </row>
        <row r="3406">
          <cell r="K3406">
            <v>2791</v>
          </cell>
        </row>
        <row r="3407">
          <cell r="K3407">
            <v>5416</v>
          </cell>
        </row>
        <row r="3408">
          <cell r="K3408">
            <v>5001</v>
          </cell>
        </row>
        <row r="3409">
          <cell r="K3409">
            <v>5403</v>
          </cell>
        </row>
        <row r="3410">
          <cell r="K3410">
            <v>7561</v>
          </cell>
        </row>
        <row r="3411">
          <cell r="K3411">
            <v>1474</v>
          </cell>
        </row>
        <row r="3412">
          <cell r="K3412">
            <v>1057</v>
          </cell>
        </row>
        <row r="3413">
          <cell r="K3413">
            <v>5616</v>
          </cell>
        </row>
        <row r="3414">
          <cell r="K3414">
            <v>6669</v>
          </cell>
        </row>
        <row r="3415">
          <cell r="K3415">
            <v>7410</v>
          </cell>
        </row>
        <row r="3416">
          <cell r="K3416">
            <v>5023</v>
          </cell>
        </row>
        <row r="3417">
          <cell r="K3417">
            <v>4926</v>
          </cell>
        </row>
        <row r="3418">
          <cell r="K3418">
            <v>1664</v>
          </cell>
        </row>
        <row r="3419">
          <cell r="K3419">
            <v>911</v>
          </cell>
        </row>
        <row r="3420">
          <cell r="K3420">
            <v>5681</v>
          </cell>
        </row>
        <row r="3421">
          <cell r="K3421">
            <v>5214</v>
          </cell>
        </row>
        <row r="3422">
          <cell r="K3422">
            <v>5711</v>
          </cell>
        </row>
        <row r="3423">
          <cell r="K3423">
            <v>3277</v>
          </cell>
        </row>
        <row r="3424">
          <cell r="K3424">
            <v>4200</v>
          </cell>
        </row>
        <row r="3425">
          <cell r="K3425">
            <v>1265</v>
          </cell>
        </row>
        <row r="3426">
          <cell r="K3426">
            <v>1230</v>
          </cell>
        </row>
        <row r="3427">
          <cell r="K3427">
            <v>6285</v>
          </cell>
        </row>
        <row r="3428">
          <cell r="K3428">
            <v>3475</v>
          </cell>
        </row>
        <row r="3429">
          <cell r="K3429">
            <v>371</v>
          </cell>
        </row>
        <row r="3430">
          <cell r="K3430">
            <v>1105</v>
          </cell>
        </row>
        <row r="3431">
          <cell r="K3431">
            <v>2129</v>
          </cell>
        </row>
        <row r="3432">
          <cell r="K3432">
            <v>525</v>
          </cell>
        </row>
        <row r="3433">
          <cell r="K3433">
            <v>1081</v>
          </cell>
        </row>
        <row r="3434">
          <cell r="K3434">
            <v>6337</v>
          </cell>
        </row>
        <row r="3435">
          <cell r="K3435">
            <v>5595</v>
          </cell>
        </row>
        <row r="3436">
          <cell r="K3436">
            <v>5282</v>
          </cell>
        </row>
        <row r="3437">
          <cell r="K3437">
            <v>4942</v>
          </cell>
        </row>
        <row r="3438">
          <cell r="K3438">
            <v>4511</v>
          </cell>
        </row>
        <row r="3439">
          <cell r="K3439">
            <v>581</v>
          </cell>
        </row>
        <row r="3440">
          <cell r="K3440">
            <v>732</v>
          </cell>
        </row>
        <row r="3441">
          <cell r="K3441">
            <v>992</v>
          </cell>
        </row>
        <row r="3442">
          <cell r="K3442">
            <v>3517</v>
          </cell>
        </row>
        <row r="3443">
          <cell r="K3443">
            <v>3860</v>
          </cell>
        </row>
        <row r="3444">
          <cell r="K3444">
            <v>5624</v>
          </cell>
        </row>
        <row r="3445">
          <cell r="K3445">
            <v>4821</v>
          </cell>
        </row>
        <row r="3446">
          <cell r="K3446">
            <v>1124</v>
          </cell>
        </row>
        <row r="3447">
          <cell r="K3447">
            <v>550</v>
          </cell>
        </row>
        <row r="3448">
          <cell r="K3448">
            <v>6349</v>
          </cell>
        </row>
        <row r="3449">
          <cell r="K3449">
            <v>7009</v>
          </cell>
        </row>
        <row r="3450">
          <cell r="K3450">
            <v>1346</v>
          </cell>
        </row>
        <row r="3451">
          <cell r="K3451">
            <v>3717</v>
          </cell>
        </row>
        <row r="3452">
          <cell r="K3452">
            <v>3751</v>
          </cell>
        </row>
        <row r="3453">
          <cell r="K3453">
            <v>588</v>
          </cell>
        </row>
        <row r="3454">
          <cell r="K3454">
            <v>413</v>
          </cell>
        </row>
        <row r="3455">
          <cell r="K3455">
            <v>4364</v>
          </cell>
        </row>
        <row r="3456">
          <cell r="K3456">
            <v>338</v>
          </cell>
        </row>
        <row r="3457">
          <cell r="K3457">
            <v>282</v>
          </cell>
        </row>
        <row r="3458">
          <cell r="K3458">
            <v>1224</v>
          </cell>
        </row>
        <row r="3459">
          <cell r="K3459">
            <v>1179</v>
          </cell>
        </row>
        <row r="3460">
          <cell r="K3460">
            <v>1457</v>
          </cell>
        </row>
        <row r="3461">
          <cell r="K3461">
            <v>689</v>
          </cell>
        </row>
        <row r="3462">
          <cell r="K3462">
            <v>5832</v>
          </cell>
        </row>
        <row r="3463">
          <cell r="K3463">
            <v>3567</v>
          </cell>
        </row>
        <row r="3464">
          <cell r="K3464">
            <v>4354</v>
          </cell>
        </row>
        <row r="3465">
          <cell r="K3465">
            <v>7066</v>
          </cell>
        </row>
        <row r="3466">
          <cell r="K3466">
            <v>7849</v>
          </cell>
        </row>
        <row r="3467">
          <cell r="K3467">
            <v>2449</v>
          </cell>
        </row>
        <row r="3468">
          <cell r="K3468">
            <v>529</v>
          </cell>
        </row>
        <row r="3469">
          <cell r="K3469">
            <v>9087</v>
          </cell>
        </row>
        <row r="3470">
          <cell r="K3470">
            <v>8385</v>
          </cell>
        </row>
        <row r="3471">
          <cell r="K3471">
            <v>10238</v>
          </cell>
        </row>
        <row r="3472">
          <cell r="K3472">
            <v>5199</v>
          </cell>
        </row>
        <row r="3473">
          <cell r="K3473">
            <v>5468</v>
          </cell>
        </row>
        <row r="3474">
          <cell r="K3474">
            <v>4553</v>
          </cell>
        </row>
        <row r="3475">
          <cell r="K3475">
            <v>3480</v>
          </cell>
        </row>
        <row r="3476">
          <cell r="K3476">
            <v>8038</v>
          </cell>
        </row>
        <row r="3477">
          <cell r="K3477">
            <v>9389</v>
          </cell>
        </row>
        <row r="3478">
          <cell r="K3478">
            <v>6856</v>
          </cell>
        </row>
        <row r="3479">
          <cell r="K3479">
            <v>6476</v>
          </cell>
        </row>
        <row r="3480">
          <cell r="K3480">
            <v>1141</v>
          </cell>
        </row>
        <row r="3481">
          <cell r="K3481">
            <v>1411</v>
          </cell>
        </row>
        <row r="3482">
          <cell r="K3482">
            <v>663</v>
          </cell>
        </row>
        <row r="3483">
          <cell r="K3483">
            <v>8251</v>
          </cell>
        </row>
        <row r="3484">
          <cell r="K3484">
            <v>8980</v>
          </cell>
        </row>
        <row r="3485">
          <cell r="K3485">
            <v>7122</v>
          </cell>
        </row>
        <row r="3486">
          <cell r="K3486">
            <v>5331</v>
          </cell>
        </row>
        <row r="3487">
          <cell r="K3487">
            <v>7723</v>
          </cell>
        </row>
        <row r="3488">
          <cell r="K3488">
            <v>5505</v>
          </cell>
        </row>
        <row r="3489">
          <cell r="K3489">
            <v>722</v>
          </cell>
        </row>
        <row r="3490">
          <cell r="K3490">
            <v>5571</v>
          </cell>
        </row>
        <row r="3491">
          <cell r="K3491">
            <v>6260</v>
          </cell>
        </row>
        <row r="3492">
          <cell r="K3492">
            <v>6676</v>
          </cell>
        </row>
        <row r="3493">
          <cell r="K3493">
            <v>9491</v>
          </cell>
        </row>
        <row r="3494">
          <cell r="K3494">
            <v>7063</v>
          </cell>
        </row>
        <row r="3495">
          <cell r="K3495">
            <v>2132</v>
          </cell>
        </row>
        <row r="3496">
          <cell r="K3496">
            <v>1179</v>
          </cell>
        </row>
        <row r="3497">
          <cell r="K3497">
            <v>4458</v>
          </cell>
        </row>
        <row r="3498">
          <cell r="K3498">
            <v>6137</v>
          </cell>
        </row>
        <row r="3499">
          <cell r="K3499">
            <v>6573</v>
          </cell>
        </row>
        <row r="3500">
          <cell r="K3500">
            <v>6687</v>
          </cell>
        </row>
        <row r="3501">
          <cell r="K3501">
            <v>5912</v>
          </cell>
        </row>
        <row r="3502">
          <cell r="K3502">
            <v>5148</v>
          </cell>
        </row>
        <row r="3503">
          <cell r="K3503">
            <v>2494</v>
          </cell>
        </row>
        <row r="3504">
          <cell r="K3504">
            <v>5936</v>
          </cell>
        </row>
        <row r="3505">
          <cell r="K3505">
            <v>6602</v>
          </cell>
        </row>
        <row r="3506">
          <cell r="K3506">
            <v>4340</v>
          </cell>
        </row>
        <row r="3507">
          <cell r="K3507">
            <v>2785</v>
          </cell>
        </row>
        <row r="3508">
          <cell r="K3508">
            <v>3464</v>
          </cell>
        </row>
        <row r="3509">
          <cell r="K3509">
            <v>4488</v>
          </cell>
        </row>
        <row r="3510">
          <cell r="K3510">
            <v>4146</v>
          </cell>
        </row>
        <row r="3511">
          <cell r="K3511">
            <v>5615</v>
          </cell>
        </row>
        <row r="3512">
          <cell r="K3512">
            <v>6481</v>
          </cell>
        </row>
        <row r="3513">
          <cell r="K3513">
            <v>6728</v>
          </cell>
        </row>
        <row r="3514">
          <cell r="K3514">
            <v>2801</v>
          </cell>
        </row>
        <row r="3515">
          <cell r="K3515">
            <v>4231</v>
          </cell>
        </row>
        <row r="3516">
          <cell r="K3516">
            <v>3036</v>
          </cell>
        </row>
        <row r="3517">
          <cell r="K3517">
            <v>740</v>
          </cell>
        </row>
        <row r="3518">
          <cell r="K3518">
            <v>4273</v>
          </cell>
        </row>
        <row r="3519">
          <cell r="K3519">
            <v>5286</v>
          </cell>
        </row>
        <row r="3520">
          <cell r="K3520">
            <v>7031</v>
          </cell>
        </row>
        <row r="3521">
          <cell r="K3521">
            <v>6656</v>
          </cell>
        </row>
        <row r="3522">
          <cell r="K3522">
            <v>5117</v>
          </cell>
        </row>
        <row r="3523">
          <cell r="K3523">
            <v>684</v>
          </cell>
        </row>
        <row r="3524">
          <cell r="K3524">
            <v>468</v>
          </cell>
        </row>
        <row r="3525">
          <cell r="K3525">
            <v>3385</v>
          </cell>
        </row>
        <row r="3526">
          <cell r="K3526">
            <v>3602</v>
          </cell>
        </row>
        <row r="3527">
          <cell r="K3527">
            <v>6035</v>
          </cell>
        </row>
        <row r="3528">
          <cell r="K3528">
            <v>6410</v>
          </cell>
        </row>
        <row r="3529">
          <cell r="K3529">
            <v>6652</v>
          </cell>
        </row>
        <row r="3530">
          <cell r="K3530">
            <v>4151</v>
          </cell>
        </row>
        <row r="3531">
          <cell r="K3531">
            <v>3250</v>
          </cell>
        </row>
        <row r="3532">
          <cell r="K3532">
            <v>7242</v>
          </cell>
        </row>
        <row r="3533">
          <cell r="K3533">
            <v>4447</v>
          </cell>
        </row>
        <row r="3534">
          <cell r="K3534">
            <v>675</v>
          </cell>
        </row>
        <row r="3535">
          <cell r="K3535">
            <v>3563</v>
          </cell>
        </row>
        <row r="3536">
          <cell r="K3536">
            <v>4847</v>
          </cell>
        </row>
        <row r="3537">
          <cell r="K3537">
            <v>7606</v>
          </cell>
        </row>
        <row r="3538">
          <cell r="K3538">
            <v>4776</v>
          </cell>
        </row>
        <row r="3539">
          <cell r="K3539">
            <v>8484</v>
          </cell>
        </row>
        <row r="3540">
          <cell r="K3540">
            <v>10688</v>
          </cell>
        </row>
        <row r="3541">
          <cell r="K3541">
            <v>7290</v>
          </cell>
        </row>
        <row r="3542">
          <cell r="K3542">
            <v>7390</v>
          </cell>
        </row>
        <row r="3543">
          <cell r="K3543">
            <v>633</v>
          </cell>
        </row>
        <row r="3544">
          <cell r="K3544">
            <v>663</v>
          </cell>
        </row>
        <row r="3545">
          <cell r="K3545">
            <v>1577</v>
          </cell>
        </row>
        <row r="3546">
          <cell r="K3546">
            <v>2870</v>
          </cell>
        </row>
        <row r="3547">
          <cell r="K3547">
            <v>2184</v>
          </cell>
        </row>
        <row r="3548">
          <cell r="K3548">
            <v>3116</v>
          </cell>
        </row>
        <row r="3549">
          <cell r="K3549">
            <v>3427</v>
          </cell>
        </row>
        <row r="3550">
          <cell r="K3550">
            <v>3274</v>
          </cell>
        </row>
        <row r="3551">
          <cell r="K3551">
            <v>3646</v>
          </cell>
        </row>
        <row r="3552">
          <cell r="K3552">
            <v>1809</v>
          </cell>
        </row>
        <row r="3553">
          <cell r="K3553">
            <v>4060</v>
          </cell>
        </row>
        <row r="3554">
          <cell r="K3554">
            <v>4312</v>
          </cell>
        </row>
        <row r="3555">
          <cell r="K3555">
            <v>3454</v>
          </cell>
        </row>
        <row r="3556">
          <cell r="K3556">
            <v>4736</v>
          </cell>
        </row>
        <row r="3557">
          <cell r="K3557">
            <v>5259</v>
          </cell>
        </row>
        <row r="3558">
          <cell r="K3558">
            <v>685</v>
          </cell>
        </row>
        <row r="3559">
          <cell r="K3559">
            <v>1041</v>
          </cell>
        </row>
        <row r="3560">
          <cell r="K3560">
            <v>3586</v>
          </cell>
        </row>
        <row r="3561">
          <cell r="K3561">
            <v>5095</v>
          </cell>
        </row>
        <row r="3562">
          <cell r="K3562">
            <v>3038</v>
          </cell>
        </row>
        <row r="3563">
          <cell r="K3563">
            <v>4893</v>
          </cell>
        </row>
        <row r="3564">
          <cell r="K3564">
            <v>3171</v>
          </cell>
        </row>
        <row r="3565">
          <cell r="K3565">
            <v>1355</v>
          </cell>
        </row>
        <row r="3566">
          <cell r="K3566">
            <v>1886</v>
          </cell>
        </row>
        <row r="3567">
          <cell r="K3567">
            <v>5415</v>
          </cell>
        </row>
        <row r="3568">
          <cell r="K3568">
            <v>5337</v>
          </cell>
        </row>
        <row r="3569">
          <cell r="K3569">
            <v>5002</v>
          </cell>
        </row>
        <row r="3570">
          <cell r="K3570">
            <v>4558</v>
          </cell>
        </row>
        <row r="3571">
          <cell r="K3571">
            <v>5687</v>
          </cell>
        </row>
        <row r="3572">
          <cell r="K3572">
            <v>2149</v>
          </cell>
        </row>
        <row r="3573">
          <cell r="K3573">
            <v>1243</v>
          </cell>
        </row>
        <row r="3574">
          <cell r="K3574">
            <v>5041</v>
          </cell>
        </row>
        <row r="3575">
          <cell r="K3575">
            <v>4761</v>
          </cell>
        </row>
        <row r="3576">
          <cell r="K3576">
            <v>2980</v>
          </cell>
        </row>
        <row r="3577">
          <cell r="K3577">
            <v>5236</v>
          </cell>
        </row>
        <row r="3578">
          <cell r="K3578">
            <v>4046</v>
          </cell>
        </row>
        <row r="3579">
          <cell r="K3579">
            <v>1140</v>
          </cell>
        </row>
        <row r="3580">
          <cell r="K3580">
            <v>1559</v>
          </cell>
        </row>
        <row r="3581">
          <cell r="K3581">
            <v>4613</v>
          </cell>
        </row>
        <row r="3582">
          <cell r="K3582">
            <v>7019</v>
          </cell>
        </row>
        <row r="3583">
          <cell r="K3583">
            <v>4193</v>
          </cell>
        </row>
        <row r="3584">
          <cell r="K3584">
            <v>3251</v>
          </cell>
        </row>
        <row r="3585">
          <cell r="K3585">
            <v>5059</v>
          </cell>
        </row>
        <row r="3586">
          <cell r="K3586">
            <v>1256</v>
          </cell>
        </row>
        <row r="3587">
          <cell r="K3587">
            <v>1810</v>
          </cell>
        </row>
        <row r="3588">
          <cell r="K3588">
            <v>9393</v>
          </cell>
        </row>
        <row r="3589">
          <cell r="K3589">
            <v>5100</v>
          </cell>
        </row>
        <row r="3590">
          <cell r="K3590">
            <v>5033</v>
          </cell>
        </row>
        <row r="3591">
          <cell r="K3591">
            <v>5183</v>
          </cell>
        </row>
        <row r="3592">
          <cell r="K3592">
            <v>3604</v>
          </cell>
        </row>
        <row r="3593">
          <cell r="K3593">
            <v>2037</v>
          </cell>
        </row>
        <row r="3594">
          <cell r="K3594">
            <v>1615</v>
          </cell>
        </row>
        <row r="3595">
          <cell r="K3595">
            <v>8133</v>
          </cell>
        </row>
        <row r="3596">
          <cell r="K3596">
            <v>4267</v>
          </cell>
        </row>
        <row r="3597">
          <cell r="K3597">
            <v>3610</v>
          </cell>
        </row>
        <row r="3598">
          <cell r="K3598">
            <v>5253</v>
          </cell>
        </row>
        <row r="3599">
          <cell r="K3599">
            <v>3038</v>
          </cell>
        </row>
        <row r="3600">
          <cell r="K3600">
            <v>2115</v>
          </cell>
        </row>
        <row r="3601">
          <cell r="K3601">
            <v>3133</v>
          </cell>
        </row>
        <row r="3602">
          <cell r="K3602">
            <v>5554</v>
          </cell>
        </row>
        <row r="3603">
          <cell r="K3603">
            <v>5140</v>
          </cell>
        </row>
        <row r="3604">
          <cell r="K3604">
            <v>7053</v>
          </cell>
        </row>
        <row r="3605">
          <cell r="K3605">
            <v>6215</v>
          </cell>
        </row>
        <row r="3606">
          <cell r="K3606">
            <v>3797</v>
          </cell>
        </row>
        <row r="3607">
          <cell r="K3607">
            <v>2048</v>
          </cell>
        </row>
        <row r="3608">
          <cell r="K3608">
            <v>1102</v>
          </cell>
        </row>
        <row r="3609">
          <cell r="K3609">
            <v>4220</v>
          </cell>
        </row>
        <row r="3610">
          <cell r="K3610">
            <v>4098</v>
          </cell>
        </row>
        <row r="3611">
          <cell r="K3611">
            <v>2792</v>
          </cell>
        </row>
        <row r="3612">
          <cell r="K3612">
            <v>1497</v>
          </cell>
        </row>
        <row r="3613">
          <cell r="K3613">
            <v>4012</v>
          </cell>
        </row>
        <row r="3614">
          <cell r="K3614">
            <v>54</v>
          </cell>
        </row>
        <row r="3615">
          <cell r="K3615">
            <v>1205</v>
          </cell>
        </row>
        <row r="3616">
          <cell r="K3616">
            <v>566</v>
          </cell>
        </row>
        <row r="3617">
          <cell r="K3617">
            <v>4162</v>
          </cell>
        </row>
        <row r="3618">
          <cell r="K3618">
            <v>2402</v>
          </cell>
        </row>
        <row r="3619">
          <cell r="K3619">
            <v>3522</v>
          </cell>
        </row>
        <row r="3620">
          <cell r="K3620">
            <v>4315</v>
          </cell>
        </row>
        <row r="3621">
          <cell r="K3621">
            <v>1714</v>
          </cell>
        </row>
        <row r="3622">
          <cell r="K3622">
            <v>1906</v>
          </cell>
        </row>
        <row r="3623">
          <cell r="K3623">
            <v>7214</v>
          </cell>
        </row>
        <row r="3624">
          <cell r="K3624">
            <v>755</v>
          </cell>
        </row>
        <row r="3625">
          <cell r="K3625">
            <v>1332</v>
          </cell>
        </row>
        <row r="3626">
          <cell r="K3626">
            <v>543</v>
          </cell>
        </row>
        <row r="3627">
          <cell r="K3627">
            <v>2533</v>
          </cell>
        </row>
        <row r="3628">
          <cell r="K3628">
            <v>993</v>
          </cell>
        </row>
        <row r="3629">
          <cell r="K3629">
            <v>2052</v>
          </cell>
        </row>
        <row r="3630">
          <cell r="K3630">
            <v>4036</v>
          </cell>
        </row>
        <row r="3631">
          <cell r="K3631">
            <v>3510</v>
          </cell>
        </row>
        <row r="3632">
          <cell r="K3632">
            <v>3341</v>
          </cell>
        </row>
        <row r="3633">
          <cell r="K3633">
            <v>3564</v>
          </cell>
        </row>
        <row r="3634">
          <cell r="K3634">
            <v>3402</v>
          </cell>
        </row>
        <row r="3635">
          <cell r="K3635">
            <v>2722</v>
          </cell>
        </row>
        <row r="3636">
          <cell r="K3636">
            <v>2615</v>
          </cell>
        </row>
        <row r="3637">
          <cell r="K3637">
            <v>3712</v>
          </cell>
        </row>
        <row r="3638">
          <cell r="K3638">
            <v>1892</v>
          </cell>
        </row>
        <row r="3639">
          <cell r="K3639">
            <v>2263</v>
          </cell>
        </row>
        <row r="3640">
          <cell r="K3640">
            <v>1364</v>
          </cell>
        </row>
        <row r="3641">
          <cell r="K3641">
            <v>1730</v>
          </cell>
        </row>
        <row r="3642">
          <cell r="K3642">
            <v>148</v>
          </cell>
        </row>
        <row r="3643">
          <cell r="K3643">
            <v>711</v>
          </cell>
        </row>
        <row r="3644">
          <cell r="K3644">
            <v>1726</v>
          </cell>
        </row>
        <row r="3645">
          <cell r="K3645">
            <v>2169</v>
          </cell>
        </row>
        <row r="3646">
          <cell r="K3646">
            <v>3267</v>
          </cell>
        </row>
        <row r="3647">
          <cell r="K3647">
            <v>3109</v>
          </cell>
        </row>
        <row r="3648">
          <cell r="K3648">
            <v>1550</v>
          </cell>
        </row>
        <row r="3649">
          <cell r="K3649">
            <v>1837</v>
          </cell>
        </row>
        <row r="3650">
          <cell r="K3650">
            <v>2660</v>
          </cell>
        </row>
        <row r="3651">
          <cell r="K3651">
            <v>6692</v>
          </cell>
        </row>
        <row r="3652">
          <cell r="K3652">
            <v>4845</v>
          </cell>
        </row>
        <row r="3653">
          <cell r="K3653">
            <v>2805</v>
          </cell>
        </row>
        <row r="3654">
          <cell r="K3654">
            <v>1974</v>
          </cell>
        </row>
        <row r="3655">
          <cell r="K3655">
            <v>2006</v>
          </cell>
        </row>
        <row r="3656">
          <cell r="K3656">
            <v>3639</v>
          </cell>
        </row>
        <row r="3657">
          <cell r="K3657">
            <v>2448</v>
          </cell>
        </row>
        <row r="3658">
          <cell r="K3658">
            <v>3024</v>
          </cell>
        </row>
        <row r="3659">
          <cell r="K3659">
            <v>2710</v>
          </cell>
        </row>
        <row r="3660">
          <cell r="K3660">
            <v>3172</v>
          </cell>
        </row>
        <row r="3661">
          <cell r="K3661">
            <v>1629</v>
          </cell>
        </row>
        <row r="3662">
          <cell r="K3662">
            <v>732</v>
          </cell>
        </row>
        <row r="3663">
          <cell r="K3663">
            <v>679</v>
          </cell>
        </row>
        <row r="3664">
          <cell r="K3664">
            <v>2553</v>
          </cell>
        </row>
        <row r="3665">
          <cell r="K3665">
            <v>4322</v>
          </cell>
        </row>
        <row r="3666">
          <cell r="K3666">
            <v>3005</v>
          </cell>
        </row>
        <row r="3667">
          <cell r="K3667">
            <v>3983</v>
          </cell>
        </row>
        <row r="3668">
          <cell r="K3668">
            <v>3603</v>
          </cell>
        </row>
        <row r="3669">
          <cell r="K3669">
            <v>3774</v>
          </cell>
        </row>
        <row r="3670">
          <cell r="K3670">
            <v>355</v>
          </cell>
        </row>
        <row r="3671">
          <cell r="K3671">
            <v>233</v>
          </cell>
        </row>
        <row r="3672">
          <cell r="K3672">
            <v>3133</v>
          </cell>
        </row>
        <row r="3673">
          <cell r="K3673">
            <v>2831</v>
          </cell>
        </row>
        <row r="3674">
          <cell r="K3674">
            <v>2529</v>
          </cell>
        </row>
        <row r="3675">
          <cell r="K3675">
            <v>2010</v>
          </cell>
        </row>
        <row r="3676">
          <cell r="K3676">
            <v>2179</v>
          </cell>
        </row>
        <row r="3677">
          <cell r="K3677">
            <v>935</v>
          </cell>
        </row>
        <row r="3678">
          <cell r="K3678">
            <v>1061</v>
          </cell>
        </row>
        <row r="3679">
          <cell r="K3679">
            <v>2299</v>
          </cell>
        </row>
        <row r="3680">
          <cell r="K3680">
            <v>1245</v>
          </cell>
        </row>
        <row r="3681">
          <cell r="K3681">
            <v>3225</v>
          </cell>
        </row>
        <row r="3682">
          <cell r="K3682">
            <v>3986</v>
          </cell>
        </row>
        <row r="3683">
          <cell r="K3683">
            <v>4386</v>
          </cell>
        </row>
        <row r="3684">
          <cell r="K3684">
            <v>711</v>
          </cell>
        </row>
        <row r="3685">
          <cell r="K3685">
            <v>883</v>
          </cell>
        </row>
        <row r="3686">
          <cell r="K3686">
            <v>3477</v>
          </cell>
        </row>
        <row r="3687">
          <cell r="K3687">
            <v>3265</v>
          </cell>
        </row>
        <row r="3688">
          <cell r="K3688">
            <v>1221</v>
          </cell>
        </row>
        <row r="3689">
          <cell r="K3689">
            <v>2126</v>
          </cell>
        </row>
        <row r="3690">
          <cell r="K3690">
            <v>2021</v>
          </cell>
        </row>
        <row r="3691">
          <cell r="K3691">
            <v>968</v>
          </cell>
        </row>
        <row r="3692">
          <cell r="K3692">
            <v>676</v>
          </cell>
        </row>
        <row r="3693">
          <cell r="K3693">
            <v>2759</v>
          </cell>
        </row>
        <row r="3694">
          <cell r="K3694">
            <v>2921</v>
          </cell>
        </row>
        <row r="3695">
          <cell r="K3695">
            <v>3470</v>
          </cell>
        </row>
        <row r="3696">
          <cell r="K3696">
            <v>2989</v>
          </cell>
        </row>
        <row r="3697">
          <cell r="K3697">
            <v>1684</v>
          </cell>
        </row>
        <row r="3698">
          <cell r="K3698">
            <v>792</v>
          </cell>
        </row>
        <row r="3699">
          <cell r="K3699">
            <v>875</v>
          </cell>
        </row>
        <row r="3700">
          <cell r="K3700">
            <v>3292</v>
          </cell>
        </row>
        <row r="3701">
          <cell r="K3701">
            <v>3616</v>
          </cell>
        </row>
        <row r="3702">
          <cell r="K3702">
            <v>3121</v>
          </cell>
        </row>
        <row r="3703">
          <cell r="K3703">
            <v>2048</v>
          </cell>
        </row>
        <row r="3704">
          <cell r="K3704">
            <v>2233</v>
          </cell>
        </row>
        <row r="3705">
          <cell r="K3705">
            <v>96</v>
          </cell>
        </row>
        <row r="3706">
          <cell r="K3706">
            <v>883</v>
          </cell>
        </row>
        <row r="3707">
          <cell r="K3707">
            <v>2715</v>
          </cell>
        </row>
        <row r="3708">
          <cell r="K3708">
            <v>2477</v>
          </cell>
        </row>
        <row r="3709">
          <cell r="K3709">
            <v>2131</v>
          </cell>
        </row>
        <row r="3710">
          <cell r="K3710">
            <v>3005</v>
          </cell>
        </row>
        <row r="3711">
          <cell r="K3711">
            <v>1860</v>
          </cell>
        </row>
        <row r="3712">
          <cell r="K3712">
            <v>535</v>
          </cell>
        </row>
        <row r="3713">
          <cell r="K3713">
            <v>798</v>
          </cell>
        </row>
        <row r="3714">
          <cell r="K3714">
            <v>1554</v>
          </cell>
        </row>
        <row r="3715">
          <cell r="K3715">
            <v>1796</v>
          </cell>
        </row>
        <row r="3716">
          <cell r="K3716">
            <v>596</v>
          </cell>
        </row>
        <row r="3717">
          <cell r="K3717">
            <v>1717</v>
          </cell>
        </row>
        <row r="3718">
          <cell r="K3718">
            <v>2567</v>
          </cell>
        </row>
        <row r="3719">
          <cell r="K3719">
            <v>1110</v>
          </cell>
        </row>
        <row r="3720">
          <cell r="K3720">
            <v>791</v>
          </cell>
        </row>
        <row r="3721">
          <cell r="K3721">
            <v>2939</v>
          </cell>
        </row>
        <row r="3722">
          <cell r="K3722">
            <v>3056</v>
          </cell>
        </row>
        <row r="3723">
          <cell r="K3723">
            <v>3812</v>
          </cell>
        </row>
        <row r="3724">
          <cell r="K3724">
            <v>4524</v>
          </cell>
        </row>
        <row r="3725">
          <cell r="K3725">
            <v>5647</v>
          </cell>
        </row>
        <row r="3726">
          <cell r="K3726">
            <v>787</v>
          </cell>
        </row>
        <row r="3727">
          <cell r="K3727">
            <v>2578</v>
          </cell>
        </row>
        <row r="3728">
          <cell r="K3728">
            <v>3944</v>
          </cell>
        </row>
        <row r="3729">
          <cell r="K3729">
            <v>4051</v>
          </cell>
        </row>
        <row r="3730">
          <cell r="K3730">
            <v>4191</v>
          </cell>
        </row>
        <row r="3731">
          <cell r="K3731">
            <v>2548</v>
          </cell>
        </row>
        <row r="3732">
          <cell r="K3732">
            <v>34</v>
          </cell>
        </row>
        <row r="3733">
          <cell r="K3733">
            <v>1680</v>
          </cell>
        </row>
        <row r="3734">
          <cell r="K3734">
            <v>1733</v>
          </cell>
        </row>
        <row r="3735">
          <cell r="K3735">
            <v>3230</v>
          </cell>
        </row>
        <row r="3736">
          <cell r="K3736">
            <v>2632</v>
          </cell>
        </row>
        <row r="3737">
          <cell r="K3737">
            <v>2869</v>
          </cell>
        </row>
        <row r="3738">
          <cell r="K3738">
            <v>4539</v>
          </cell>
        </row>
        <row r="3739">
          <cell r="K3739">
            <v>3705</v>
          </cell>
        </row>
        <row r="3740">
          <cell r="K3740">
            <v>367</v>
          </cell>
        </row>
        <row r="3741">
          <cell r="K3741">
            <v>376</v>
          </cell>
        </row>
        <row r="3742">
          <cell r="K3742">
            <v>3163</v>
          </cell>
        </row>
        <row r="3743">
          <cell r="K3743">
            <v>3477</v>
          </cell>
        </row>
        <row r="3744">
          <cell r="K3744">
            <v>4422</v>
          </cell>
        </row>
        <row r="3745">
          <cell r="K3745">
            <v>5675</v>
          </cell>
        </row>
        <row r="3746">
          <cell r="K3746">
            <v>1963</v>
          </cell>
        </row>
        <row r="3747">
          <cell r="K3747">
            <v>1706</v>
          </cell>
        </row>
        <row r="3748">
          <cell r="K3748">
            <v>1392</v>
          </cell>
        </row>
        <row r="3749">
          <cell r="K3749">
            <v>4335</v>
          </cell>
        </row>
        <row r="3750">
          <cell r="K3750">
            <v>5231</v>
          </cell>
        </row>
        <row r="3751">
          <cell r="K3751">
            <v>4755</v>
          </cell>
        </row>
        <row r="3752">
          <cell r="K3752">
            <v>5651</v>
          </cell>
        </row>
        <row r="3753">
          <cell r="K3753">
            <v>5545</v>
          </cell>
        </row>
        <row r="3754">
          <cell r="K3754">
            <v>2396</v>
          </cell>
        </row>
        <row r="3755">
          <cell r="K3755">
            <v>1304</v>
          </cell>
        </row>
        <row r="3756">
          <cell r="K3756">
            <v>5212</v>
          </cell>
        </row>
        <row r="3757">
          <cell r="K3757">
            <v>5259</v>
          </cell>
        </row>
        <row r="3758">
          <cell r="K3758">
            <v>5863</v>
          </cell>
        </row>
        <row r="3759">
          <cell r="K3759">
            <v>7942</v>
          </cell>
        </row>
        <row r="3760">
          <cell r="K3760">
            <v>5350</v>
          </cell>
        </row>
        <row r="3761">
          <cell r="K3761">
            <v>467</v>
          </cell>
        </row>
        <row r="3762">
          <cell r="K3762">
            <v>427</v>
          </cell>
        </row>
        <row r="3763">
          <cell r="K3763">
            <v>4705</v>
          </cell>
        </row>
        <row r="3764">
          <cell r="K3764">
            <v>4431</v>
          </cell>
        </row>
        <row r="3765">
          <cell r="K3765">
            <v>6419</v>
          </cell>
        </row>
        <row r="3766">
          <cell r="K3766">
            <v>5886</v>
          </cell>
        </row>
        <row r="3767">
          <cell r="K3767">
            <v>3802</v>
          </cell>
        </row>
        <row r="3768">
          <cell r="K3768">
            <v>3057</v>
          </cell>
        </row>
        <row r="3769">
          <cell r="K3769">
            <v>603</v>
          </cell>
        </row>
        <row r="3770">
          <cell r="K3770">
            <v>7479</v>
          </cell>
        </row>
        <row r="3771">
          <cell r="K3771">
            <v>4675</v>
          </cell>
        </row>
        <row r="3772">
          <cell r="K3772">
            <v>2801</v>
          </cell>
        </row>
        <row r="3773">
          <cell r="K3773">
            <v>5067</v>
          </cell>
        </row>
        <row r="3774">
          <cell r="K3774">
            <v>3590</v>
          </cell>
        </row>
        <row r="3775">
          <cell r="K3775">
            <v>2379</v>
          </cell>
        </row>
        <row r="3776">
          <cell r="K3776">
            <v>1404</v>
          </cell>
        </row>
        <row r="3777">
          <cell r="K3777">
            <v>5958</v>
          </cell>
        </row>
        <row r="3778">
          <cell r="K3778">
            <v>5037</v>
          </cell>
        </row>
        <row r="3779">
          <cell r="K3779">
            <v>5757</v>
          </cell>
        </row>
        <row r="3780">
          <cell r="K3780">
            <v>5150</v>
          </cell>
        </row>
        <row r="3781">
          <cell r="K3781">
            <v>5582</v>
          </cell>
        </row>
        <row r="3782">
          <cell r="K3782">
            <v>2515</v>
          </cell>
        </row>
        <row r="3783">
          <cell r="K3783">
            <v>770</v>
          </cell>
        </row>
        <row r="3784">
          <cell r="K3784">
            <v>5329</v>
          </cell>
        </row>
        <row r="3785">
          <cell r="K3785">
            <v>4506</v>
          </cell>
        </row>
        <row r="3786">
          <cell r="K3786">
            <v>5348</v>
          </cell>
        </row>
        <row r="3787">
          <cell r="K3787">
            <v>6785</v>
          </cell>
        </row>
        <row r="3788">
          <cell r="K3788">
            <v>4358</v>
          </cell>
        </row>
        <row r="3789">
          <cell r="K3789">
            <v>884</v>
          </cell>
        </row>
        <row r="3790">
          <cell r="K3790">
            <v>575</v>
          </cell>
        </row>
        <row r="3791">
          <cell r="K3791">
            <v>4813</v>
          </cell>
        </row>
        <row r="3792">
          <cell r="K3792">
            <v>6962</v>
          </cell>
        </row>
        <row r="3793">
          <cell r="K3793">
            <v>5455</v>
          </cell>
        </row>
        <row r="3794">
          <cell r="K3794">
            <v>5624</v>
          </cell>
        </row>
        <row r="3795">
          <cell r="K3795">
            <v>2436</v>
          </cell>
        </row>
        <row r="3796">
          <cell r="K3796">
            <v>525</v>
          </cell>
        </row>
        <row r="3797">
          <cell r="K3797">
            <v>1199</v>
          </cell>
        </row>
        <row r="3798">
          <cell r="K3798">
            <v>6485</v>
          </cell>
        </row>
        <row r="3799">
          <cell r="K3799">
            <v>5538</v>
          </cell>
        </row>
        <row r="3800">
          <cell r="K3800">
            <v>5381</v>
          </cell>
        </row>
        <row r="3801">
          <cell r="K3801">
            <v>5475</v>
          </cell>
        </row>
        <row r="3802">
          <cell r="K3802">
            <v>5055</v>
          </cell>
        </row>
        <row r="3803">
          <cell r="K3803">
            <v>836</v>
          </cell>
        </row>
        <row r="3804">
          <cell r="K3804">
            <v>1370</v>
          </cell>
        </row>
        <row r="3805">
          <cell r="K3805">
            <v>6725</v>
          </cell>
        </row>
        <row r="3806">
          <cell r="K3806">
            <v>5198</v>
          </cell>
        </row>
        <row r="3807">
          <cell r="K3807">
            <v>5706</v>
          </cell>
        </row>
        <row r="3808">
          <cell r="K3808">
            <v>7564</v>
          </cell>
        </row>
        <row r="3809">
          <cell r="K3809">
            <v>6409</v>
          </cell>
        </row>
        <row r="3810">
          <cell r="K3810">
            <v>5594</v>
          </cell>
        </row>
        <row r="3811">
          <cell r="K3811">
            <v>2950</v>
          </cell>
        </row>
        <row r="3812">
          <cell r="K3812">
            <v>544</v>
          </cell>
        </row>
        <row r="3813">
          <cell r="K3813">
            <v>5124</v>
          </cell>
        </row>
        <row r="3814">
          <cell r="K3814">
            <v>1988</v>
          </cell>
        </row>
        <row r="3815">
          <cell r="K3815">
            <v>3850</v>
          </cell>
        </row>
        <row r="3816">
          <cell r="K3816">
            <v>3401</v>
          </cell>
        </row>
        <row r="3817">
          <cell r="K3817">
            <v>2168</v>
          </cell>
        </row>
        <row r="3818">
          <cell r="K3818">
            <v>2236</v>
          </cell>
        </row>
        <row r="3819">
          <cell r="K3819">
            <v>6357</v>
          </cell>
        </row>
        <row r="3820">
          <cell r="K3820">
            <v>5054</v>
          </cell>
        </row>
        <row r="3821">
          <cell r="K3821">
            <v>7026</v>
          </cell>
        </row>
        <row r="3822">
          <cell r="K3822">
            <v>6103</v>
          </cell>
        </row>
        <row r="3823">
          <cell r="K3823">
            <v>6567</v>
          </cell>
        </row>
        <row r="3824">
          <cell r="K3824">
            <v>527</v>
          </cell>
        </row>
        <row r="3825">
          <cell r="K3825">
            <v>823</v>
          </cell>
        </row>
        <row r="3826">
          <cell r="K3826">
            <v>7297</v>
          </cell>
        </row>
        <row r="3827">
          <cell r="K3827">
            <v>5250</v>
          </cell>
        </row>
        <row r="3828">
          <cell r="K3828">
            <v>6342</v>
          </cell>
        </row>
        <row r="3829">
          <cell r="K3829">
            <v>4762</v>
          </cell>
        </row>
        <row r="3830">
          <cell r="K3830">
            <v>6075</v>
          </cell>
        </row>
        <row r="3831">
          <cell r="K3831">
            <v>470</v>
          </cell>
        </row>
        <row r="3832">
          <cell r="K3832">
            <v>659</v>
          </cell>
        </row>
        <row r="3833">
          <cell r="K3833">
            <v>4415</v>
          </cell>
        </row>
        <row r="3834">
          <cell r="K3834">
            <v>7137</v>
          </cell>
        </row>
        <row r="3835">
          <cell r="K3835">
            <v>7203</v>
          </cell>
        </row>
        <row r="3836">
          <cell r="K3836">
            <v>6662</v>
          </cell>
        </row>
        <row r="3837">
          <cell r="K3837">
            <v>7568</v>
          </cell>
        </row>
        <row r="3838">
          <cell r="K3838">
            <v>1604</v>
          </cell>
        </row>
        <row r="3839">
          <cell r="K3839">
            <v>2700</v>
          </cell>
        </row>
        <row r="3840">
          <cell r="K3840">
            <v>6733</v>
          </cell>
        </row>
        <row r="3841">
          <cell r="K3841">
            <v>6946</v>
          </cell>
        </row>
        <row r="3842">
          <cell r="K3842">
            <v>6641</v>
          </cell>
        </row>
        <row r="3843">
          <cell r="K3843">
            <v>6304</v>
          </cell>
        </row>
        <row r="3844">
          <cell r="K3844">
            <v>1422</v>
          </cell>
        </row>
        <row r="3845">
          <cell r="K3845">
            <v>4420</v>
          </cell>
        </row>
        <row r="3846">
          <cell r="K3846">
            <v>3181</v>
          </cell>
        </row>
        <row r="3847">
          <cell r="K3847">
            <v>6845</v>
          </cell>
        </row>
        <row r="3848">
          <cell r="K3848">
            <v>6058</v>
          </cell>
        </row>
        <row r="3849">
          <cell r="K3849">
            <v>6499</v>
          </cell>
        </row>
        <row r="3850">
          <cell r="K3850">
            <v>5300</v>
          </cell>
        </row>
        <row r="3851">
          <cell r="K3851">
            <v>6523</v>
          </cell>
        </row>
        <row r="3852">
          <cell r="K3852">
            <v>551</v>
          </cell>
        </row>
        <row r="3853">
          <cell r="K3853">
            <v>741</v>
          </cell>
        </row>
        <row r="3854">
          <cell r="K3854">
            <v>6950</v>
          </cell>
        </row>
        <row r="3855">
          <cell r="K3855">
            <v>5951</v>
          </cell>
        </row>
        <row r="3856">
          <cell r="K3856">
            <v>5481</v>
          </cell>
        </row>
        <row r="3857">
          <cell r="K3857">
            <v>6972</v>
          </cell>
        </row>
        <row r="3858">
          <cell r="K3858">
            <v>8502</v>
          </cell>
        </row>
        <row r="3859">
          <cell r="K3859">
            <v>18</v>
          </cell>
        </row>
        <row r="3860">
          <cell r="K3860">
            <v>2</v>
          </cell>
        </row>
        <row r="3861">
          <cell r="K3861">
            <v>5590</v>
          </cell>
        </row>
        <row r="3862">
          <cell r="K3862">
            <v>5469</v>
          </cell>
        </row>
        <row r="3863">
          <cell r="K3863">
            <v>5469</v>
          </cell>
        </row>
        <row r="3864">
          <cell r="K3864">
            <v>6378</v>
          </cell>
        </row>
        <row r="3865">
          <cell r="K3865">
            <v>5070</v>
          </cell>
        </row>
        <row r="3866">
          <cell r="K3866">
            <v>0</v>
          </cell>
        </row>
        <row r="3867">
          <cell r="K3867">
            <v>384</v>
          </cell>
        </row>
        <row r="3868">
          <cell r="K3868">
            <v>4918</v>
          </cell>
        </row>
        <row r="3869">
          <cell r="K3869">
            <v>5275</v>
          </cell>
        </row>
        <row r="3870">
          <cell r="K3870">
            <v>6177</v>
          </cell>
        </row>
        <row r="3871">
          <cell r="K3871">
            <v>7829</v>
          </cell>
        </row>
        <row r="3872">
          <cell r="K3872">
            <v>7803</v>
          </cell>
        </row>
        <row r="3873">
          <cell r="K3873">
            <v>2984</v>
          </cell>
        </row>
        <row r="3874">
          <cell r="K3874">
            <v>0</v>
          </cell>
        </row>
        <row r="3875">
          <cell r="K3875">
            <v>5211</v>
          </cell>
        </row>
        <row r="3876">
          <cell r="K3876">
            <v>6325</v>
          </cell>
        </row>
        <row r="3877">
          <cell r="K3877">
            <v>4740</v>
          </cell>
        </row>
        <row r="3878">
          <cell r="K3878">
            <v>5817</v>
          </cell>
        </row>
        <row r="3879">
          <cell r="K3879">
            <v>4579</v>
          </cell>
        </row>
        <row r="3880">
          <cell r="K3880">
            <v>3105</v>
          </cell>
        </row>
        <row r="3881">
          <cell r="K3881">
            <v>465</v>
          </cell>
        </row>
        <row r="3882">
          <cell r="K3882">
            <v>5905</v>
          </cell>
        </row>
        <row r="3883">
          <cell r="K3883">
            <v>6165</v>
          </cell>
        </row>
        <row r="3884">
          <cell r="K3884">
            <v>6057</v>
          </cell>
        </row>
        <row r="3885">
          <cell r="K3885">
            <v>8421</v>
          </cell>
        </row>
        <row r="3886">
          <cell r="K3886">
            <v>10245</v>
          </cell>
        </row>
        <row r="3887">
          <cell r="K3887">
            <v>2142</v>
          </cell>
        </row>
        <row r="3888">
          <cell r="K3888">
            <v>2325</v>
          </cell>
        </row>
        <row r="3889">
          <cell r="K3889">
            <v>7318</v>
          </cell>
        </row>
        <row r="3890">
          <cell r="K3890">
            <v>5725</v>
          </cell>
        </row>
        <row r="3891">
          <cell r="K3891">
            <v>8228</v>
          </cell>
        </row>
        <row r="3892">
          <cell r="K3892">
            <v>7038</v>
          </cell>
        </row>
        <row r="3893">
          <cell r="K3893">
            <v>4544</v>
          </cell>
        </row>
        <row r="3894">
          <cell r="K3894">
            <v>252</v>
          </cell>
        </row>
        <row r="3895">
          <cell r="K3895">
            <v>240</v>
          </cell>
        </row>
        <row r="3896">
          <cell r="K3896">
            <v>4784</v>
          </cell>
        </row>
        <row r="3897">
          <cell r="K3897">
            <v>6150</v>
          </cell>
        </row>
        <row r="3898">
          <cell r="K3898">
            <v>8680</v>
          </cell>
        </row>
        <row r="3899">
          <cell r="K3899">
            <v>6737</v>
          </cell>
        </row>
        <row r="3900">
          <cell r="K3900">
            <v>6145</v>
          </cell>
        </row>
        <row r="3901">
          <cell r="K3901">
            <v>826</v>
          </cell>
        </row>
        <row r="3902">
          <cell r="K3902">
            <v>136</v>
          </cell>
        </row>
        <row r="3903">
          <cell r="K3903">
            <v>5978</v>
          </cell>
        </row>
        <row r="3904">
          <cell r="K3904">
            <v>5268</v>
          </cell>
        </row>
        <row r="3905">
          <cell r="K3905">
            <v>7792</v>
          </cell>
        </row>
        <row r="3906">
          <cell r="K3906">
            <v>6599</v>
          </cell>
        </row>
        <row r="3907">
          <cell r="K3907">
            <v>7955</v>
          </cell>
        </row>
        <row r="3908">
          <cell r="K3908">
            <v>4040</v>
          </cell>
        </row>
        <row r="3909">
          <cell r="K3909">
            <v>7181</v>
          </cell>
        </row>
        <row r="3910">
          <cell r="K3910">
            <v>5094</v>
          </cell>
        </row>
        <row r="3911">
          <cell r="K3911">
            <v>6941</v>
          </cell>
        </row>
        <row r="3912">
          <cell r="K3912">
            <v>7253</v>
          </cell>
        </row>
        <row r="3913">
          <cell r="K3913">
            <v>5217</v>
          </cell>
        </row>
        <row r="3914">
          <cell r="K3914">
            <v>5810</v>
          </cell>
        </row>
        <row r="3915">
          <cell r="K3915">
            <v>226</v>
          </cell>
        </row>
        <row r="3916">
          <cell r="K3916">
            <v>60</v>
          </cell>
        </row>
        <row r="3917">
          <cell r="K3917">
            <v>6499</v>
          </cell>
        </row>
        <row r="3918">
          <cell r="K3918">
            <v>5228</v>
          </cell>
        </row>
        <row r="3919">
          <cell r="K3919">
            <v>6327</v>
          </cell>
        </row>
        <row r="3920">
          <cell r="K3920">
            <v>5090</v>
          </cell>
        </row>
        <row r="3921">
          <cell r="K3921">
            <v>6452</v>
          </cell>
        </row>
        <row r="3922">
          <cell r="K3922">
            <v>762</v>
          </cell>
        </row>
        <row r="3923">
          <cell r="K3923">
            <v>749</v>
          </cell>
        </row>
        <row r="3924">
          <cell r="K3924">
            <v>6167</v>
          </cell>
        </row>
        <row r="3925">
          <cell r="K3925">
            <v>6699</v>
          </cell>
        </row>
        <row r="3926">
          <cell r="K3926">
            <v>7211</v>
          </cell>
        </row>
        <row r="3927">
          <cell r="K3927">
            <v>3422</v>
          </cell>
        </row>
        <row r="3928">
          <cell r="K3928">
            <v>4143</v>
          </cell>
        </row>
        <row r="3929">
          <cell r="K3929">
            <v>1113</v>
          </cell>
        </row>
        <row r="3930">
          <cell r="K3930">
            <v>264</v>
          </cell>
        </row>
        <row r="3931">
          <cell r="K3931">
            <v>5650</v>
          </cell>
        </row>
        <row r="3932">
          <cell r="K3932">
            <v>5381</v>
          </cell>
        </row>
        <row r="3933">
          <cell r="K3933">
            <v>8642</v>
          </cell>
        </row>
        <row r="3934">
          <cell r="K3934">
            <v>8578</v>
          </cell>
        </row>
        <row r="3935">
          <cell r="K3935">
            <v>6768</v>
          </cell>
        </row>
        <row r="3936">
          <cell r="K3936">
            <v>350</v>
          </cell>
        </row>
        <row r="3937">
          <cell r="K3937">
            <v>167</v>
          </cell>
        </row>
        <row r="3938">
          <cell r="K3938">
            <v>7671</v>
          </cell>
        </row>
        <row r="3939">
          <cell r="K3939">
            <v>6177</v>
          </cell>
        </row>
        <row r="3940">
          <cell r="K3940">
            <v>2739</v>
          </cell>
        </row>
        <row r="3941">
          <cell r="K3941">
            <v>3078</v>
          </cell>
        </row>
        <row r="3942">
          <cell r="K3942">
            <v>2890</v>
          </cell>
        </row>
        <row r="3943">
          <cell r="K3943">
            <v>3062</v>
          </cell>
        </row>
        <row r="3944">
          <cell r="K3944">
            <v>913</v>
          </cell>
        </row>
        <row r="3945">
          <cell r="K3945">
            <v>6102</v>
          </cell>
        </row>
        <row r="3946">
          <cell r="K3946">
            <v>5877</v>
          </cell>
        </row>
        <row r="3947">
          <cell r="K3947">
            <v>5156</v>
          </cell>
        </row>
        <row r="3948">
          <cell r="K3948">
            <v>4423</v>
          </cell>
        </row>
        <row r="3949">
          <cell r="K3949">
            <v>4409</v>
          </cell>
        </row>
        <row r="3950">
          <cell r="K3950">
            <v>1965</v>
          </cell>
        </row>
        <row r="3951">
          <cell r="K3951">
            <v>179</v>
          </cell>
        </row>
        <row r="3952">
          <cell r="K3952">
            <v>3699</v>
          </cell>
        </row>
        <row r="3953">
          <cell r="K3953">
            <v>6124</v>
          </cell>
        </row>
        <row r="3954">
          <cell r="K3954">
            <v>7582</v>
          </cell>
        </row>
        <row r="3955">
          <cell r="K3955">
            <v>5904</v>
          </cell>
        </row>
        <row r="3956">
          <cell r="K3956">
            <v>2615</v>
          </cell>
        </row>
        <row r="3957">
          <cell r="K3957">
            <v>1089</v>
          </cell>
        </row>
        <row r="3958">
          <cell r="K3958">
            <v>879</v>
          </cell>
        </row>
        <row r="3959">
          <cell r="K3959">
            <v>7396</v>
          </cell>
        </row>
        <row r="3960">
          <cell r="K3960">
            <v>5011</v>
          </cell>
        </row>
        <row r="3961">
          <cell r="K3961">
            <v>4288</v>
          </cell>
        </row>
        <row r="3962">
          <cell r="K3962">
            <v>4877</v>
          </cell>
        </row>
        <row r="3963">
          <cell r="K3963">
            <v>6886</v>
          </cell>
        </row>
        <row r="3964">
          <cell r="K3964">
            <v>244</v>
          </cell>
        </row>
        <row r="3965">
          <cell r="K3965">
            <v>85</v>
          </cell>
        </row>
        <row r="3966">
          <cell r="K3966">
            <v>6060</v>
          </cell>
        </row>
        <row r="3967">
          <cell r="K3967">
            <v>3336</v>
          </cell>
        </row>
        <row r="3968">
          <cell r="K3968">
            <v>5468</v>
          </cell>
        </row>
        <row r="3969">
          <cell r="K3969">
            <v>5851</v>
          </cell>
        </row>
        <row r="3970">
          <cell r="K3970">
            <v>2583</v>
          </cell>
        </row>
        <row r="3971">
          <cell r="K3971">
            <v>638</v>
          </cell>
        </row>
        <row r="3972">
          <cell r="K3972">
            <v>3845</v>
          </cell>
        </row>
        <row r="3973">
          <cell r="K3973">
            <v>5140</v>
          </cell>
        </row>
        <row r="3974">
          <cell r="K3974">
            <v>4632</v>
          </cell>
        </row>
        <row r="3975">
          <cell r="K3975">
            <v>4301</v>
          </cell>
        </row>
        <row r="3976">
          <cell r="K3976">
            <v>6133</v>
          </cell>
        </row>
        <row r="3977">
          <cell r="K3977">
            <v>5275</v>
          </cell>
        </row>
        <row r="3978">
          <cell r="K3978">
            <v>3300</v>
          </cell>
        </row>
        <row r="3979">
          <cell r="K3979">
            <v>2601</v>
          </cell>
        </row>
        <row r="3980">
          <cell r="K3980">
            <v>6123</v>
          </cell>
        </row>
        <row r="3981">
          <cell r="K3981">
            <v>5226</v>
          </cell>
        </row>
        <row r="3982">
          <cell r="K3982">
            <v>3415</v>
          </cell>
        </row>
        <row r="3983">
          <cell r="K3983">
            <v>6359</v>
          </cell>
        </row>
        <row r="3984">
          <cell r="K3984">
            <v>6749</v>
          </cell>
        </row>
        <row r="3985">
          <cell r="K3985">
            <v>1190</v>
          </cell>
        </row>
        <row r="3986">
          <cell r="K3986">
            <v>71</v>
          </cell>
        </row>
        <row r="3987">
          <cell r="K3987">
            <v>6132</v>
          </cell>
        </row>
        <row r="3988">
          <cell r="K3988">
            <v>3823</v>
          </cell>
        </row>
        <row r="3989">
          <cell r="K3989">
            <v>6016</v>
          </cell>
        </row>
        <row r="3990">
          <cell r="K3990">
            <v>285</v>
          </cell>
        </row>
        <row r="3991">
          <cell r="K3991">
            <v>1402</v>
          </cell>
        </row>
        <row r="3992">
          <cell r="K3992">
            <v>802</v>
          </cell>
        </row>
        <row r="3993">
          <cell r="K3993">
            <v>1861</v>
          </cell>
        </row>
        <row r="3994">
          <cell r="K3994">
            <v>6091</v>
          </cell>
        </row>
        <row r="3995">
          <cell r="K3995">
            <v>6217</v>
          </cell>
        </row>
        <row r="3996">
          <cell r="K3996">
            <v>3167</v>
          </cell>
        </row>
        <row r="3997">
          <cell r="K3997">
            <v>6223</v>
          </cell>
        </row>
        <row r="3998">
          <cell r="K3998">
            <v>1708</v>
          </cell>
        </row>
        <row r="3999">
          <cell r="K3999">
            <v>86</v>
          </cell>
        </row>
        <row r="4000">
          <cell r="K4000">
            <v>186</v>
          </cell>
        </row>
        <row r="4001">
          <cell r="K4001">
            <v>3541</v>
          </cell>
        </row>
        <row r="4002">
          <cell r="K4002">
            <v>4429</v>
          </cell>
        </row>
        <row r="4003">
          <cell r="K4003">
            <v>4416</v>
          </cell>
        </row>
        <row r="4004">
          <cell r="K4004">
            <v>3288</v>
          </cell>
        </row>
        <row r="4005">
          <cell r="K4005">
            <v>611</v>
          </cell>
        </row>
        <row r="4006">
          <cell r="K4006">
            <v>231</v>
          </cell>
        </row>
        <row r="4007">
          <cell r="K4007">
            <v>438</v>
          </cell>
        </row>
        <row r="4008">
          <cell r="K4008">
            <v>3608</v>
          </cell>
        </row>
        <row r="4009">
          <cell r="K4009">
            <v>4615</v>
          </cell>
        </row>
        <row r="4010">
          <cell r="K4010">
            <v>2402</v>
          </cell>
        </row>
        <row r="4011">
          <cell r="K4011">
            <v>1821</v>
          </cell>
        </row>
        <row r="4012">
          <cell r="K4012">
            <v>3362</v>
          </cell>
        </row>
        <row r="4013">
          <cell r="K4013">
            <v>1077</v>
          </cell>
        </row>
        <row r="4014">
          <cell r="K4014">
            <v>178</v>
          </cell>
        </row>
        <row r="4015">
          <cell r="K4015">
            <v>5935</v>
          </cell>
        </row>
        <row r="4016">
          <cell r="K4016">
            <v>6992</v>
          </cell>
        </row>
        <row r="4017">
          <cell r="K4017">
            <v>5085</v>
          </cell>
        </row>
        <row r="4018">
          <cell r="K4018">
            <v>4302</v>
          </cell>
        </row>
        <row r="4019">
          <cell r="K4019">
            <v>3890</v>
          </cell>
        </row>
        <row r="4020">
          <cell r="K4020">
            <v>3020</v>
          </cell>
        </row>
        <row r="4021">
          <cell r="K4021">
            <v>3662</v>
          </cell>
        </row>
        <row r="4022">
          <cell r="K4022">
            <v>3781</v>
          </cell>
        </row>
        <row r="4023">
          <cell r="K4023">
            <v>4174</v>
          </cell>
        </row>
        <row r="4024">
          <cell r="K4024">
            <v>6621</v>
          </cell>
        </row>
        <row r="4025">
          <cell r="K4025">
            <v>5872</v>
          </cell>
        </row>
        <row r="4026">
          <cell r="K4026">
            <v>2325</v>
          </cell>
        </row>
        <row r="4027">
          <cell r="K4027">
            <v>4075</v>
          </cell>
        </row>
        <row r="4028">
          <cell r="K4028">
            <v>2413</v>
          </cell>
        </row>
        <row r="4029">
          <cell r="K4029">
            <v>5573</v>
          </cell>
        </row>
        <row r="4030">
          <cell r="K4030">
            <v>4872</v>
          </cell>
        </row>
        <row r="4031">
          <cell r="K4031">
            <v>3944</v>
          </cell>
        </row>
        <row r="4032">
          <cell r="K4032">
            <v>4174</v>
          </cell>
        </row>
        <row r="4033">
          <cell r="K4033">
            <v>1372</v>
          </cell>
        </row>
        <row r="4034">
          <cell r="K4034">
            <v>716</v>
          </cell>
        </row>
        <row r="4035">
          <cell r="K4035">
            <v>569</v>
          </cell>
        </row>
        <row r="4036">
          <cell r="K4036">
            <v>4532</v>
          </cell>
        </row>
        <row r="4037">
          <cell r="K4037">
            <v>1387</v>
          </cell>
        </row>
        <row r="4038">
          <cell r="K4038">
            <v>4090</v>
          </cell>
        </row>
        <row r="4039">
          <cell r="K4039">
            <v>2693</v>
          </cell>
        </row>
        <row r="4040">
          <cell r="K4040">
            <v>2579</v>
          </cell>
        </row>
        <row r="4041">
          <cell r="K4041">
            <v>288</v>
          </cell>
        </row>
        <row r="4042">
          <cell r="K4042">
            <v>617</v>
          </cell>
        </row>
        <row r="4043">
          <cell r="K4043">
            <v>3044</v>
          </cell>
        </row>
        <row r="4044">
          <cell r="K4044">
            <v>3437</v>
          </cell>
        </row>
        <row r="4045">
          <cell r="K4045">
            <v>5288</v>
          </cell>
        </row>
        <row r="4046">
          <cell r="K4046">
            <v>4726</v>
          </cell>
        </row>
        <row r="4047">
          <cell r="K4047">
            <v>5188</v>
          </cell>
        </row>
        <row r="4048">
          <cell r="K4048">
            <v>767</v>
          </cell>
        </row>
        <row r="4049">
          <cell r="K4049">
            <v>2910</v>
          </cell>
        </row>
        <row r="4050">
          <cell r="K4050">
            <v>5404</v>
          </cell>
        </row>
        <row r="4051">
          <cell r="K4051">
            <v>3738</v>
          </cell>
        </row>
        <row r="4052">
          <cell r="K4052">
            <v>4364</v>
          </cell>
        </row>
        <row r="4053">
          <cell r="K4053">
            <v>5668</v>
          </cell>
        </row>
        <row r="4054">
          <cell r="K4054">
            <v>3777</v>
          </cell>
        </row>
        <row r="4055">
          <cell r="K4055">
            <v>570</v>
          </cell>
        </row>
        <row r="4056">
          <cell r="K4056">
            <v>552</v>
          </cell>
        </row>
        <row r="4057">
          <cell r="K4057">
            <v>1512</v>
          </cell>
        </row>
        <row r="4058">
          <cell r="K4058">
            <v>2670</v>
          </cell>
        </row>
        <row r="4059">
          <cell r="K4059">
            <v>2727</v>
          </cell>
        </row>
        <row r="4060">
          <cell r="K4060">
            <v>3742</v>
          </cell>
        </row>
        <row r="4061">
          <cell r="K4061">
            <v>1441</v>
          </cell>
        </row>
        <row r="4062">
          <cell r="K4062">
            <v>84</v>
          </cell>
        </row>
        <row r="4063">
          <cell r="K4063">
            <v>115</v>
          </cell>
        </row>
        <row r="4064">
          <cell r="K4064">
            <v>5082</v>
          </cell>
        </row>
        <row r="4065">
          <cell r="K4065">
            <v>4605</v>
          </cell>
        </row>
        <row r="4066">
          <cell r="K4066">
            <v>3099</v>
          </cell>
        </row>
        <row r="4067">
          <cell r="K4067">
            <v>3791</v>
          </cell>
        </row>
        <row r="4068">
          <cell r="K4068">
            <v>307</v>
          </cell>
        </row>
        <row r="4069">
          <cell r="K4069">
            <v>368</v>
          </cell>
        </row>
        <row r="4070">
          <cell r="K4070">
            <v>304</v>
          </cell>
        </row>
        <row r="4071">
          <cell r="K4071">
            <v>2880</v>
          </cell>
        </row>
        <row r="4072">
          <cell r="K4072">
            <v>255</v>
          </cell>
        </row>
        <row r="4073">
          <cell r="K4073">
            <v>5504</v>
          </cell>
        </row>
        <row r="4074">
          <cell r="K4074">
            <v>3359</v>
          </cell>
        </row>
        <row r="4075">
          <cell r="K4075">
            <v>465</v>
          </cell>
        </row>
        <row r="4076">
          <cell r="K4076">
            <v>47</v>
          </cell>
        </row>
        <row r="4077">
          <cell r="K4077">
            <v>521</v>
          </cell>
        </row>
        <row r="4078">
          <cell r="K4078">
            <v>1742</v>
          </cell>
        </row>
        <row r="4079">
          <cell r="K4079">
            <v>162</v>
          </cell>
        </row>
        <row r="4080">
          <cell r="K4080">
            <v>1334</v>
          </cell>
        </row>
        <row r="4081">
          <cell r="K4081">
            <v>1600</v>
          </cell>
        </row>
        <row r="4082">
          <cell r="K4082">
            <v>482</v>
          </cell>
        </row>
        <row r="4083">
          <cell r="K4083">
            <v>287</v>
          </cell>
        </row>
        <row r="4084">
          <cell r="K4084">
            <v>573</v>
          </cell>
        </row>
        <row r="4085">
          <cell r="K4085">
            <v>1567</v>
          </cell>
        </row>
        <row r="4086">
          <cell r="K4086">
            <v>1322</v>
          </cell>
        </row>
        <row r="4087">
          <cell r="K4087">
            <v>1169</v>
          </cell>
        </row>
        <row r="4088">
          <cell r="K4088">
            <v>1665</v>
          </cell>
        </row>
        <row r="4089">
          <cell r="K4089">
            <v>549</v>
          </cell>
        </row>
        <row r="4090">
          <cell r="K4090">
            <v>1383</v>
          </cell>
        </row>
        <row r="4091">
          <cell r="K4091">
            <v>1065</v>
          </cell>
        </row>
        <row r="4092">
          <cell r="K4092">
            <v>3050</v>
          </cell>
        </row>
        <row r="4093">
          <cell r="K4093">
            <v>631</v>
          </cell>
        </row>
        <row r="4094">
          <cell r="K4094">
            <v>994</v>
          </cell>
        </row>
        <row r="4095">
          <cell r="K4095">
            <v>545</v>
          </cell>
        </row>
        <row r="4096">
          <cell r="K4096">
            <v>2668</v>
          </cell>
        </row>
        <row r="4097">
          <cell r="K4097">
            <v>105</v>
          </cell>
        </row>
        <row r="4098">
          <cell r="K4098">
            <v>376</v>
          </cell>
        </row>
        <row r="4099">
          <cell r="K4099">
            <v>1193</v>
          </cell>
        </row>
        <row r="4100">
          <cell r="K4100">
            <v>1818</v>
          </cell>
        </row>
        <row r="4101">
          <cell r="K4101">
            <v>3015</v>
          </cell>
        </row>
        <row r="4102">
          <cell r="K4102">
            <v>2779</v>
          </cell>
        </row>
        <row r="4103">
          <cell r="K4103">
            <v>325</v>
          </cell>
        </row>
        <row r="4104">
          <cell r="K4104">
            <v>900</v>
          </cell>
        </row>
        <row r="4105">
          <cell r="K4105">
            <v>2420</v>
          </cell>
        </row>
        <row r="4106">
          <cell r="K4106">
            <v>3455</v>
          </cell>
        </row>
        <row r="4107">
          <cell r="K4107">
            <v>2170</v>
          </cell>
        </row>
        <row r="4108">
          <cell r="K4108">
            <v>692</v>
          </cell>
        </row>
        <row r="4109">
          <cell r="K4109">
            <v>1588</v>
          </cell>
        </row>
        <row r="4110">
          <cell r="K4110">
            <v>3150</v>
          </cell>
        </row>
        <row r="4111">
          <cell r="K4111">
            <v>2039</v>
          </cell>
        </row>
        <row r="4112">
          <cell r="K4112">
            <v>1091</v>
          </cell>
        </row>
        <row r="4113">
          <cell r="K4113">
            <v>4703</v>
          </cell>
        </row>
        <row r="4114">
          <cell r="K4114">
            <v>3556</v>
          </cell>
        </row>
        <row r="4115">
          <cell r="K4115">
            <v>3842</v>
          </cell>
        </row>
        <row r="4116">
          <cell r="K4116">
            <v>4862</v>
          </cell>
        </row>
        <row r="4117">
          <cell r="K4117">
            <v>5202</v>
          </cell>
        </row>
        <row r="4118">
          <cell r="K4118">
            <v>754</v>
          </cell>
        </row>
        <row r="4119">
          <cell r="K4119">
            <v>384</v>
          </cell>
        </row>
        <row r="4120">
          <cell r="K4120">
            <v>4196</v>
          </cell>
        </row>
        <row r="4121">
          <cell r="K4121">
            <v>3333</v>
          </cell>
        </row>
        <row r="4122">
          <cell r="K4122">
            <v>5872</v>
          </cell>
        </row>
        <row r="4123">
          <cell r="K4123">
            <v>4417</v>
          </cell>
        </row>
        <row r="4124">
          <cell r="K4124">
            <v>3259</v>
          </cell>
        </row>
        <row r="4125">
          <cell r="K4125">
            <v>2255</v>
          </cell>
        </row>
        <row r="4126">
          <cell r="K4126">
            <v>3614</v>
          </cell>
        </row>
        <row r="4127">
          <cell r="K4127">
            <v>4995</v>
          </cell>
        </row>
        <row r="4128">
          <cell r="K4128">
            <v>5408</v>
          </cell>
        </row>
        <row r="4129">
          <cell r="K4129">
            <v>6132</v>
          </cell>
        </row>
        <row r="4130">
          <cell r="K4130">
            <v>7731</v>
          </cell>
        </row>
        <row r="4131">
          <cell r="K4131">
            <v>5784</v>
          </cell>
        </row>
        <row r="4132">
          <cell r="K4132">
            <v>1175</v>
          </cell>
        </row>
        <row r="4133">
          <cell r="K4133">
            <v>643</v>
          </cell>
        </row>
        <row r="4134">
          <cell r="K4134">
            <v>4993</v>
          </cell>
        </row>
        <row r="4135">
          <cell r="K4135">
            <v>6892</v>
          </cell>
        </row>
        <row r="4136">
          <cell r="K4136">
            <v>6451</v>
          </cell>
        </row>
        <row r="4137">
          <cell r="K4137">
            <v>8058</v>
          </cell>
        </row>
        <row r="4138">
          <cell r="K4138">
            <v>8432</v>
          </cell>
        </row>
        <row r="4139">
          <cell r="K4139">
            <v>4863</v>
          </cell>
        </row>
        <row r="4140">
          <cell r="K4140">
            <v>248</v>
          </cell>
        </row>
        <row r="4141">
          <cell r="K4141">
            <v>7963</v>
          </cell>
        </row>
        <row r="4142">
          <cell r="K4142">
            <v>8997</v>
          </cell>
        </row>
        <row r="4143">
          <cell r="K4143">
            <v>7493</v>
          </cell>
        </row>
        <row r="4144">
          <cell r="K4144">
            <v>5394</v>
          </cell>
        </row>
        <row r="4145">
          <cell r="K4145">
            <v>3412</v>
          </cell>
        </row>
        <row r="4146">
          <cell r="K4146">
            <v>0</v>
          </cell>
        </row>
        <row r="4147">
          <cell r="K4147">
            <v>1373</v>
          </cell>
        </row>
        <row r="4148">
          <cell r="K4148">
            <v>6394</v>
          </cell>
        </row>
        <row r="4149">
          <cell r="K4149">
            <v>6529</v>
          </cell>
        </row>
        <row r="4150">
          <cell r="K4150">
            <v>6600</v>
          </cell>
        </row>
        <row r="4151">
          <cell r="K4151">
            <v>5633</v>
          </cell>
        </row>
        <row r="4152">
          <cell r="K4152">
            <v>5858</v>
          </cell>
        </row>
        <row r="4153">
          <cell r="K4153">
            <v>3050</v>
          </cell>
        </row>
        <row r="4154">
          <cell r="K4154">
            <v>44</v>
          </cell>
        </row>
        <row r="4155">
          <cell r="K4155">
            <v>3222</v>
          </cell>
        </row>
        <row r="4156">
          <cell r="K4156">
            <v>4224</v>
          </cell>
        </row>
        <row r="4157">
          <cell r="K4157">
            <v>2119</v>
          </cell>
        </row>
        <row r="4158">
          <cell r="K4158">
            <v>363</v>
          </cell>
        </row>
        <row r="4159">
          <cell r="K4159">
            <v>2560</v>
          </cell>
        </row>
        <row r="4160">
          <cell r="K4160">
            <v>421</v>
          </cell>
        </row>
        <row r="4161">
          <cell r="K4161">
            <v>2142</v>
          </cell>
        </row>
        <row r="4162">
          <cell r="K4162">
            <v>3743</v>
          </cell>
        </row>
        <row r="4163">
          <cell r="K4163">
            <v>958</v>
          </cell>
        </row>
        <row r="4164">
          <cell r="K4164">
            <v>556</v>
          </cell>
        </row>
        <row r="4165">
          <cell r="K4165">
            <v>3916</v>
          </cell>
        </row>
        <row r="4166">
          <cell r="K4166">
            <v>4557</v>
          </cell>
        </row>
        <row r="4167">
          <cell r="K4167">
            <v>3819</v>
          </cell>
        </row>
        <row r="4168">
          <cell r="K4168">
            <v>5053</v>
          </cell>
        </row>
        <row r="4169">
          <cell r="K4169">
            <v>3526</v>
          </cell>
        </row>
        <row r="4170">
          <cell r="K4170">
            <v>4559</v>
          </cell>
        </row>
        <row r="4171">
          <cell r="K4171">
            <v>3226</v>
          </cell>
        </row>
        <row r="4172">
          <cell r="K4172">
            <v>3654</v>
          </cell>
        </row>
        <row r="4173">
          <cell r="K4173">
            <v>4505</v>
          </cell>
        </row>
        <row r="4174">
          <cell r="K4174">
            <v>3443</v>
          </cell>
        </row>
        <row r="4175">
          <cell r="K4175">
            <v>5573</v>
          </cell>
        </row>
        <row r="4176">
          <cell r="K4176">
            <v>3993</v>
          </cell>
        </row>
        <row r="4177">
          <cell r="K4177">
            <v>5487</v>
          </cell>
        </row>
        <row r="4178">
          <cell r="K4178">
            <v>5145</v>
          </cell>
        </row>
        <row r="4179">
          <cell r="K4179">
            <v>5741</v>
          </cell>
        </row>
        <row r="4180">
          <cell r="K4180">
            <v>4792</v>
          </cell>
        </row>
        <row r="4181">
          <cell r="K4181">
            <v>5230</v>
          </cell>
        </row>
        <row r="4182">
          <cell r="K4182">
            <v>3191</v>
          </cell>
        </row>
        <row r="4183">
          <cell r="K4183">
            <v>3898</v>
          </cell>
        </row>
        <row r="4184">
          <cell r="K4184">
            <v>4894</v>
          </cell>
        </row>
        <row r="4185">
          <cell r="K4185">
            <v>3368</v>
          </cell>
        </row>
        <row r="4186">
          <cell r="K4186">
            <v>2362</v>
          </cell>
        </row>
        <row r="4187">
          <cell r="K4187">
            <v>4596</v>
          </cell>
        </row>
        <row r="4188">
          <cell r="K4188">
            <v>329</v>
          </cell>
        </row>
        <row r="4189">
          <cell r="K4189">
            <v>864</v>
          </cell>
        </row>
        <row r="4190">
          <cell r="K4190">
            <v>4303</v>
          </cell>
        </row>
        <row r="4191">
          <cell r="K4191">
            <v>5769</v>
          </cell>
        </row>
        <row r="4192">
          <cell r="K4192">
            <v>7108</v>
          </cell>
        </row>
        <row r="4193">
          <cell r="K4193">
            <v>6463</v>
          </cell>
        </row>
        <row r="4194">
          <cell r="K4194">
            <v>5970</v>
          </cell>
        </row>
        <row r="4195">
          <cell r="K4195">
            <v>691</v>
          </cell>
        </row>
        <row r="4196">
          <cell r="K4196">
            <v>109</v>
          </cell>
        </row>
        <row r="4197">
          <cell r="K4197">
            <v>3955</v>
          </cell>
        </row>
        <row r="4198">
          <cell r="K4198">
            <v>4471</v>
          </cell>
        </row>
        <row r="4199">
          <cell r="K4199">
            <v>5438</v>
          </cell>
        </row>
        <row r="4200">
          <cell r="K4200">
            <v>4850</v>
          </cell>
        </row>
        <row r="4201">
          <cell r="K4201">
            <v>4792</v>
          </cell>
        </row>
        <row r="4202">
          <cell r="K4202">
            <v>807</v>
          </cell>
        </row>
        <row r="4203">
          <cell r="K4203">
            <v>1979</v>
          </cell>
        </row>
        <row r="4204">
          <cell r="K4204">
            <v>8048</v>
          </cell>
        </row>
        <row r="4205">
          <cell r="K4205">
            <v>7866</v>
          </cell>
        </row>
        <row r="4206">
          <cell r="K4206">
            <v>9072</v>
          </cell>
        </row>
        <row r="4207">
          <cell r="K4207">
            <v>5197</v>
          </cell>
        </row>
        <row r="4208">
          <cell r="K4208">
            <v>3271</v>
          </cell>
        </row>
        <row r="4209">
          <cell r="K4209">
            <v>422</v>
          </cell>
        </row>
        <row r="4210">
          <cell r="K4210">
            <v>512</v>
          </cell>
        </row>
        <row r="4211">
          <cell r="K4211">
            <v>2198</v>
          </cell>
        </row>
        <row r="4212">
          <cell r="K4212">
            <v>2811</v>
          </cell>
        </row>
        <row r="4213">
          <cell r="K4213">
            <v>6043</v>
          </cell>
        </row>
        <row r="4214">
          <cell r="K4214">
            <v>6294</v>
          </cell>
        </row>
        <row r="4215">
          <cell r="K4215">
            <v>4306</v>
          </cell>
        </row>
        <row r="4216">
          <cell r="K4216">
            <v>4</v>
          </cell>
        </row>
        <row r="4217">
          <cell r="K4217">
            <v>393</v>
          </cell>
        </row>
        <row r="4218">
          <cell r="K4218">
            <v>6242</v>
          </cell>
        </row>
        <row r="4219">
          <cell r="K4219">
            <v>2200</v>
          </cell>
        </row>
        <row r="4220">
          <cell r="K4220">
            <v>4438</v>
          </cell>
        </row>
        <row r="4221">
          <cell r="K4221">
            <v>5437</v>
          </cell>
        </row>
        <row r="4222">
          <cell r="K4222">
            <v>7300</v>
          </cell>
        </row>
        <row r="4223">
          <cell r="K4223">
            <v>452</v>
          </cell>
        </row>
        <row r="4224">
          <cell r="K4224">
            <v>515</v>
          </cell>
        </row>
        <row r="4225">
          <cell r="K4225">
            <v>4701</v>
          </cell>
        </row>
        <row r="4226">
          <cell r="K4226">
            <v>7179</v>
          </cell>
        </row>
        <row r="4227">
          <cell r="K4227">
            <v>7249</v>
          </cell>
        </row>
        <row r="4228">
          <cell r="K4228">
            <v>4729</v>
          </cell>
        </row>
        <row r="4229">
          <cell r="K4229">
            <v>7602</v>
          </cell>
        </row>
        <row r="4230">
          <cell r="K4230">
            <v>4135</v>
          </cell>
        </row>
        <row r="4231">
          <cell r="K4231">
            <v>2079</v>
          </cell>
        </row>
        <row r="4232">
          <cell r="K4232">
            <v>5143</v>
          </cell>
        </row>
        <row r="4233">
          <cell r="K4233">
            <v>5817</v>
          </cell>
        </row>
        <row r="4234">
          <cell r="K4234">
            <v>6871</v>
          </cell>
        </row>
        <row r="4235">
          <cell r="K4235">
            <v>6174</v>
          </cell>
        </row>
        <row r="4236">
          <cell r="K4236">
            <v>7130</v>
          </cell>
        </row>
        <row r="4237">
          <cell r="K4237">
            <v>2892</v>
          </cell>
        </row>
        <row r="4238">
          <cell r="K4238">
            <v>1527</v>
          </cell>
        </row>
        <row r="4239">
          <cell r="K4239">
            <v>6545</v>
          </cell>
        </row>
        <row r="4240">
          <cell r="K4240">
            <v>9330</v>
          </cell>
        </row>
        <row r="4241">
          <cell r="K4241">
            <v>5168</v>
          </cell>
        </row>
        <row r="4242">
          <cell r="K4242">
            <v>5463</v>
          </cell>
        </row>
        <row r="4243">
          <cell r="K4243">
            <v>7390</v>
          </cell>
        </row>
        <row r="4244">
          <cell r="K4244">
            <v>5951</v>
          </cell>
        </row>
        <row r="4245">
          <cell r="K4245">
            <v>140</v>
          </cell>
        </row>
        <row r="4246">
          <cell r="K4246">
            <v>5565</v>
          </cell>
        </row>
        <row r="4247">
          <cell r="K4247">
            <v>6315</v>
          </cell>
        </row>
        <row r="4248">
          <cell r="K4248">
            <v>7121</v>
          </cell>
        </row>
        <row r="4249">
          <cell r="K4249">
            <v>7521</v>
          </cell>
        </row>
        <row r="4250">
          <cell r="K4250">
            <v>7574</v>
          </cell>
        </row>
        <row r="4251">
          <cell r="K4251">
            <v>1028</v>
          </cell>
        </row>
        <row r="4252">
          <cell r="K4252">
            <v>149</v>
          </cell>
        </row>
        <row r="4253">
          <cell r="K4253">
            <v>7750</v>
          </cell>
        </row>
        <row r="4254">
          <cell r="K4254">
            <v>11021</v>
          </cell>
        </row>
        <row r="4255">
          <cell r="K4255">
            <v>8398</v>
          </cell>
        </row>
        <row r="4256">
          <cell r="K4256">
            <v>8030</v>
          </cell>
        </row>
        <row r="4257">
          <cell r="K4257">
            <v>6643</v>
          </cell>
        </row>
        <row r="4258">
          <cell r="K4258">
            <v>2112</v>
          </cell>
        </row>
        <row r="4259">
          <cell r="K4259">
            <v>850</v>
          </cell>
        </row>
        <row r="4260">
          <cell r="K4260">
            <v>5592</v>
          </cell>
        </row>
        <row r="4261">
          <cell r="K4261">
            <v>6016</v>
          </cell>
        </row>
        <row r="4262">
          <cell r="K4262">
            <v>7066</v>
          </cell>
        </row>
        <row r="4263">
          <cell r="K4263">
            <v>7540</v>
          </cell>
        </row>
        <row r="4264">
          <cell r="K4264">
            <v>6963</v>
          </cell>
        </row>
        <row r="4265">
          <cell r="K4265">
            <v>4803</v>
          </cell>
        </row>
        <row r="4266">
          <cell r="K4266">
            <v>729</v>
          </cell>
        </row>
        <row r="4267">
          <cell r="K4267">
            <v>5976</v>
          </cell>
        </row>
        <row r="4268">
          <cell r="K4268">
            <v>3838</v>
          </cell>
        </row>
        <row r="4269">
          <cell r="K4269">
            <v>3966</v>
          </cell>
        </row>
        <row r="4270">
          <cell r="K4270">
            <v>8766</v>
          </cell>
        </row>
        <row r="4271">
          <cell r="K4271">
            <v>6535</v>
          </cell>
        </row>
        <row r="4272">
          <cell r="K4272">
            <v>723</v>
          </cell>
        </row>
        <row r="4273">
          <cell r="K4273">
            <v>1449</v>
          </cell>
        </row>
        <row r="4274">
          <cell r="K4274">
            <v>3908</v>
          </cell>
        </row>
        <row r="4275">
          <cell r="K4275">
            <v>6846</v>
          </cell>
        </row>
        <row r="4276">
          <cell r="K4276">
            <v>6701</v>
          </cell>
        </row>
        <row r="4277">
          <cell r="K4277">
            <v>6921</v>
          </cell>
        </row>
        <row r="4278">
          <cell r="K4278">
            <v>8326</v>
          </cell>
        </row>
        <row r="4279">
          <cell r="K4279">
            <v>499</v>
          </cell>
        </row>
        <row r="4280">
          <cell r="K4280">
            <v>246</v>
          </cell>
        </row>
        <row r="4281">
          <cell r="K4281">
            <v>7090</v>
          </cell>
        </row>
        <row r="4282">
          <cell r="K4282">
            <v>8577</v>
          </cell>
        </row>
        <row r="4283">
          <cell r="K4283">
            <v>5743</v>
          </cell>
        </row>
        <row r="4284">
          <cell r="K4284">
            <v>5863</v>
          </cell>
        </row>
        <row r="4285">
          <cell r="K4285">
            <v>5973</v>
          </cell>
        </row>
        <row r="4286">
          <cell r="K4286">
            <v>6799</v>
          </cell>
        </row>
        <row r="4287">
          <cell r="K4287">
            <v>1931</v>
          </cell>
        </row>
        <row r="4288">
          <cell r="K4288">
            <v>8487</v>
          </cell>
        </row>
        <row r="4289">
          <cell r="K4289">
            <v>4880</v>
          </cell>
        </row>
        <row r="4290">
          <cell r="K4290">
            <v>7283</v>
          </cell>
        </row>
        <row r="4291">
          <cell r="K4291">
            <v>7211</v>
          </cell>
        </row>
        <row r="4292">
          <cell r="K4292">
            <v>7540</v>
          </cell>
        </row>
        <row r="4293">
          <cell r="K4293">
            <v>1118</v>
          </cell>
        </row>
        <row r="4294">
          <cell r="K4294">
            <v>821</v>
          </cell>
        </row>
        <row r="4295">
          <cell r="K4295">
            <v>6291</v>
          </cell>
        </row>
        <row r="4296">
          <cell r="K4296">
            <v>6816</v>
          </cell>
        </row>
        <row r="4297">
          <cell r="K4297">
            <v>5713</v>
          </cell>
        </row>
        <row r="4298">
          <cell r="K4298">
            <v>6475</v>
          </cell>
        </row>
        <row r="4299">
          <cell r="K4299">
            <v>5993</v>
          </cell>
        </row>
        <row r="4300">
          <cell r="K4300">
            <v>393</v>
          </cell>
        </row>
        <row r="4301">
          <cell r="K4301">
            <v>338</v>
          </cell>
        </row>
        <row r="4302">
          <cell r="K4302">
            <v>7328</v>
          </cell>
        </row>
        <row r="4303">
          <cell r="K4303">
            <v>5189</v>
          </cell>
        </row>
        <row r="4304">
          <cell r="K4304">
            <v>2675</v>
          </cell>
        </row>
        <row r="4305">
          <cell r="K4305">
            <v>3552</v>
          </cell>
        </row>
        <row r="4306">
          <cell r="K4306">
            <v>2781</v>
          </cell>
        </row>
        <row r="4307">
          <cell r="K4307">
            <v>490</v>
          </cell>
        </row>
        <row r="4308">
          <cell r="K4308">
            <v>366</v>
          </cell>
        </row>
        <row r="4309">
          <cell r="K4309">
            <v>6477</v>
          </cell>
        </row>
        <row r="4310">
          <cell r="K4310">
            <v>5256</v>
          </cell>
        </row>
        <row r="4311">
          <cell r="K4311">
            <v>5032</v>
          </cell>
        </row>
        <row r="4312">
          <cell r="K4312">
            <v>5030</v>
          </cell>
        </row>
        <row r="4313">
          <cell r="K4313">
            <v>4957</v>
          </cell>
        </row>
        <row r="4314">
          <cell r="K4314">
            <v>494</v>
          </cell>
        </row>
        <row r="4315">
          <cell r="K4315">
            <v>882</v>
          </cell>
        </row>
        <row r="4316">
          <cell r="K4316">
            <v>3120</v>
          </cell>
        </row>
        <row r="4317">
          <cell r="K4317">
            <v>5799</v>
          </cell>
        </row>
        <row r="4318">
          <cell r="K4318">
            <v>2798</v>
          </cell>
        </row>
        <row r="4319">
          <cell r="K4319">
            <v>3772</v>
          </cell>
        </row>
        <row r="4320">
          <cell r="K4320">
            <v>2400</v>
          </cell>
        </row>
        <row r="4321">
          <cell r="K4321">
            <v>484</v>
          </cell>
        </row>
        <row r="4322">
          <cell r="K4322">
            <v>902</v>
          </cell>
        </row>
        <row r="4323">
          <cell r="K4323">
            <v>4182</v>
          </cell>
        </row>
        <row r="4324">
          <cell r="K4324">
            <v>7033</v>
          </cell>
        </row>
        <row r="4325">
          <cell r="K4325">
            <v>6016</v>
          </cell>
        </row>
        <row r="4326">
          <cell r="K4326">
            <v>7036</v>
          </cell>
        </row>
        <row r="4327">
          <cell r="K4327">
            <v>7001</v>
          </cell>
        </row>
        <row r="4328">
          <cell r="K4328">
            <v>1850</v>
          </cell>
        </row>
        <row r="4329">
          <cell r="K4329">
            <v>1522</v>
          </cell>
        </row>
        <row r="4330">
          <cell r="K4330">
            <v>6281</v>
          </cell>
        </row>
        <row r="4331">
          <cell r="K4331">
            <v>4497</v>
          </cell>
        </row>
        <row r="4332">
          <cell r="K4332">
            <v>7601</v>
          </cell>
        </row>
        <row r="4333">
          <cell r="K4333">
            <v>7266</v>
          </cell>
        </row>
        <row r="4334">
          <cell r="K4334">
            <v>7223</v>
          </cell>
        </row>
        <row r="4335">
          <cell r="K4335">
            <v>969</v>
          </cell>
        </row>
        <row r="4336">
          <cell r="K4336">
            <v>1177</v>
          </cell>
        </row>
        <row r="4337">
          <cell r="K4337">
            <v>7035</v>
          </cell>
        </row>
        <row r="4338">
          <cell r="K4338">
            <v>7363</v>
          </cell>
        </row>
        <row r="4339">
          <cell r="K4339">
            <v>6102</v>
          </cell>
        </row>
        <row r="4340">
          <cell r="K4340">
            <v>3909</v>
          </cell>
        </row>
        <row r="4341">
          <cell r="K4341">
            <v>2499</v>
          </cell>
        </row>
        <row r="4342">
          <cell r="K4342">
            <v>2570</v>
          </cell>
        </row>
        <row r="4343">
          <cell r="K4343">
            <v>3965</v>
          </cell>
        </row>
        <row r="4344">
          <cell r="K4344">
            <v>7751</v>
          </cell>
        </row>
        <row r="4345">
          <cell r="K4345">
            <v>5748</v>
          </cell>
        </row>
        <row r="4346">
          <cell r="K4346">
            <v>4545</v>
          </cell>
        </row>
        <row r="4347">
          <cell r="K4347">
            <v>7246</v>
          </cell>
        </row>
        <row r="4348">
          <cell r="K4348">
            <v>5510</v>
          </cell>
        </row>
        <row r="4349">
          <cell r="K4349">
            <v>1969</v>
          </cell>
        </row>
        <row r="4350">
          <cell r="K4350">
            <v>3235</v>
          </cell>
        </row>
        <row r="4351">
          <cell r="K4351">
            <v>8164</v>
          </cell>
        </row>
        <row r="4352">
          <cell r="K4352">
            <v>7025</v>
          </cell>
        </row>
        <row r="4353">
          <cell r="K4353">
            <v>5377</v>
          </cell>
        </row>
        <row r="4354">
          <cell r="K4354">
            <v>872</v>
          </cell>
        </row>
        <row r="4355">
          <cell r="K4355">
            <v>4248</v>
          </cell>
        </row>
        <row r="4356">
          <cell r="K4356">
            <v>4141</v>
          </cell>
        </row>
        <row r="4357">
          <cell r="K4357">
            <v>5082</v>
          </cell>
        </row>
        <row r="4358">
          <cell r="K4358">
            <v>3443</v>
          </cell>
        </row>
        <row r="4359">
          <cell r="K4359">
            <v>8422</v>
          </cell>
        </row>
        <row r="4360">
          <cell r="K4360">
            <v>5456</v>
          </cell>
        </row>
        <row r="4361">
          <cell r="K4361">
            <v>5418</v>
          </cell>
        </row>
        <row r="4362">
          <cell r="K4362">
            <v>5613</v>
          </cell>
        </row>
        <row r="4363">
          <cell r="K4363">
            <v>2337</v>
          </cell>
        </row>
        <row r="4364">
          <cell r="K4364">
            <v>441</v>
          </cell>
        </row>
        <row r="4365">
          <cell r="K4365">
            <v>6510</v>
          </cell>
        </row>
        <row r="4366">
          <cell r="K4366">
            <v>8414</v>
          </cell>
        </row>
        <row r="4367">
          <cell r="K4367">
            <v>6403</v>
          </cell>
        </row>
        <row r="4368">
          <cell r="K4368">
            <v>3072</v>
          </cell>
        </row>
        <row r="4369">
          <cell r="K4369">
            <v>1542</v>
          </cell>
        </row>
        <row r="4370">
          <cell r="K4370">
            <v>869</v>
          </cell>
        </row>
        <row r="4371">
          <cell r="K4371">
            <v>3307</v>
          </cell>
        </row>
        <row r="4372">
          <cell r="K4372">
            <v>5875</v>
          </cell>
        </row>
        <row r="4373">
          <cell r="K4373">
            <v>6232</v>
          </cell>
        </row>
        <row r="4374">
          <cell r="K4374">
            <v>4674</v>
          </cell>
        </row>
        <row r="4375">
          <cell r="K4375">
            <v>4150</v>
          </cell>
        </row>
        <row r="4376">
          <cell r="K4376">
            <v>7169</v>
          </cell>
        </row>
        <row r="4377">
          <cell r="K4377">
            <v>2455</v>
          </cell>
        </row>
        <row r="4378">
          <cell r="K4378">
            <v>1191</v>
          </cell>
        </row>
        <row r="4379">
          <cell r="K4379">
            <v>6576</v>
          </cell>
        </row>
        <row r="4380">
          <cell r="K4380">
            <v>5149</v>
          </cell>
        </row>
        <row r="4381">
          <cell r="K4381">
            <v>3477</v>
          </cell>
        </row>
        <row r="4382">
          <cell r="K4382">
            <v>4775</v>
          </cell>
        </row>
        <row r="4383">
          <cell r="K4383">
            <v>5403</v>
          </cell>
        </row>
        <row r="4384">
          <cell r="K4384">
            <v>2365</v>
          </cell>
        </row>
        <row r="4385">
          <cell r="K4385">
            <v>2291</v>
          </cell>
        </row>
        <row r="4386">
          <cell r="K4386">
            <v>3551</v>
          </cell>
        </row>
        <row r="4387">
          <cell r="K4387">
            <v>5971</v>
          </cell>
        </row>
        <row r="4388">
          <cell r="K4388">
            <v>7884</v>
          </cell>
        </row>
        <row r="4389">
          <cell r="K4389">
            <v>6477</v>
          </cell>
        </row>
        <row r="4390">
          <cell r="K4390">
            <v>2545</v>
          </cell>
        </row>
        <row r="4391">
          <cell r="K4391">
            <v>1446</v>
          </cell>
        </row>
        <row r="4392">
          <cell r="K4392">
            <v>2580</v>
          </cell>
        </row>
        <row r="4393">
          <cell r="K4393">
            <v>2003</v>
          </cell>
        </row>
        <row r="4394">
          <cell r="K4394">
            <v>5375</v>
          </cell>
        </row>
        <row r="4395">
          <cell r="K4395">
            <v>5222</v>
          </cell>
        </row>
        <row r="4396">
          <cell r="K4396">
            <v>4547</v>
          </cell>
        </row>
        <row r="4397">
          <cell r="K4397">
            <v>3003</v>
          </cell>
        </row>
        <row r="4398">
          <cell r="K4398">
            <v>3247</v>
          </cell>
        </row>
        <row r="4399">
          <cell r="K4399">
            <v>2075</v>
          </cell>
        </row>
        <row r="4400">
          <cell r="K4400">
            <v>8843</v>
          </cell>
        </row>
        <row r="4401">
          <cell r="K4401">
            <v>3267</v>
          </cell>
        </row>
        <row r="4402">
          <cell r="K4402">
            <v>4606</v>
          </cell>
        </row>
        <row r="4403">
          <cell r="K4403">
            <v>4457</v>
          </cell>
        </row>
        <row r="4404">
          <cell r="K4404">
            <v>5288</v>
          </cell>
        </row>
        <row r="4405">
          <cell r="K4405">
            <v>3804</v>
          </cell>
        </row>
        <row r="4406">
          <cell r="K4406">
            <v>2177</v>
          </cell>
        </row>
        <row r="4407">
          <cell r="K4407">
            <v>7870</v>
          </cell>
        </row>
        <row r="4408">
          <cell r="K4408">
            <v>8498</v>
          </cell>
        </row>
        <row r="4409">
          <cell r="K4409">
            <v>5491</v>
          </cell>
        </row>
        <row r="4410">
          <cell r="K4410">
            <v>5589</v>
          </cell>
        </row>
        <row r="4411">
          <cell r="K4411">
            <v>2686</v>
          </cell>
        </row>
        <row r="4412">
          <cell r="K4412">
            <v>2135</v>
          </cell>
        </row>
        <row r="4413">
          <cell r="K4413">
            <v>1444</v>
          </cell>
        </row>
        <row r="4414">
          <cell r="K4414">
            <v>900</v>
          </cell>
        </row>
        <row r="4415">
          <cell r="K4415">
            <v>5623</v>
          </cell>
        </row>
        <row r="4416">
          <cell r="K4416">
            <v>5494</v>
          </cell>
        </row>
        <row r="4417">
          <cell r="K4417">
            <v>7498</v>
          </cell>
        </row>
        <row r="4418">
          <cell r="K4418">
            <v>3084</v>
          </cell>
        </row>
        <row r="4419">
          <cell r="K4419">
            <v>2782</v>
          </cell>
        </row>
        <row r="4420">
          <cell r="K4420">
            <v>287</v>
          </cell>
        </row>
        <row r="4421">
          <cell r="K4421">
            <v>4614</v>
          </cell>
        </row>
        <row r="4422">
          <cell r="K4422">
            <v>3792</v>
          </cell>
        </row>
        <row r="4423">
          <cell r="K4423">
            <v>9146</v>
          </cell>
        </row>
        <row r="4424">
          <cell r="K4424">
            <v>2325</v>
          </cell>
        </row>
        <row r="4425">
          <cell r="K4425">
            <v>2796</v>
          </cell>
        </row>
        <row r="4426">
          <cell r="K4426">
            <v>374</v>
          </cell>
        </row>
        <row r="4427">
          <cell r="K4427">
            <v>2652</v>
          </cell>
        </row>
        <row r="4428">
          <cell r="K4428">
            <v>2899</v>
          </cell>
        </row>
        <row r="4429">
          <cell r="K4429">
            <v>5416</v>
          </cell>
        </row>
        <row r="4430">
          <cell r="K4430">
            <v>4999</v>
          </cell>
        </row>
        <row r="4431">
          <cell r="K4431">
            <v>5589</v>
          </cell>
        </row>
        <row r="4432">
          <cell r="K4432">
            <v>5495</v>
          </cell>
        </row>
        <row r="4433">
          <cell r="K4433">
            <v>2015</v>
          </cell>
        </row>
        <row r="4434">
          <cell r="K4434">
            <v>754</v>
          </cell>
        </row>
        <row r="4435">
          <cell r="K4435">
            <v>3187</v>
          </cell>
        </row>
        <row r="4436">
          <cell r="K4436">
            <v>8413</v>
          </cell>
        </row>
        <row r="4437">
          <cell r="K4437">
            <v>2199</v>
          </cell>
        </row>
        <row r="4438">
          <cell r="K4438">
            <v>8426</v>
          </cell>
        </row>
        <row r="4439">
          <cell r="K4439">
            <v>2732</v>
          </cell>
        </row>
        <row r="4440">
          <cell r="K4440">
            <v>0</v>
          </cell>
        </row>
        <row r="4441">
          <cell r="K4441">
            <v>108</v>
          </cell>
        </row>
        <row r="4442">
          <cell r="K4442">
            <v>3028</v>
          </cell>
        </row>
        <row r="4443">
          <cell r="K4443">
            <v>3712</v>
          </cell>
        </row>
        <row r="4444">
          <cell r="K4444">
            <v>5257</v>
          </cell>
        </row>
        <row r="4445">
          <cell r="K4445">
            <v>4939</v>
          </cell>
        </row>
        <row r="4446">
          <cell r="K4446">
            <v>246</v>
          </cell>
        </row>
        <row r="4447">
          <cell r="K4447">
            <v>0</v>
          </cell>
        </row>
        <row r="4448">
          <cell r="K4448">
            <v>1173</v>
          </cell>
        </row>
        <row r="4449">
          <cell r="K4449">
            <v>4363</v>
          </cell>
        </row>
        <row r="4450">
          <cell r="K4450">
            <v>7238</v>
          </cell>
        </row>
        <row r="4451">
          <cell r="K4451">
            <v>2613</v>
          </cell>
        </row>
        <row r="4452">
          <cell r="K4452">
            <v>1352</v>
          </cell>
        </row>
        <row r="4453">
          <cell r="K4453">
            <v>105</v>
          </cell>
        </row>
        <row r="4454">
          <cell r="K4454">
            <v>0</v>
          </cell>
        </row>
        <row r="4455">
          <cell r="K4455">
            <v>634</v>
          </cell>
        </row>
        <row r="4456">
          <cell r="K4456">
            <v>4517</v>
          </cell>
        </row>
        <row r="4457">
          <cell r="K4457">
            <v>2268</v>
          </cell>
        </row>
        <row r="4458">
          <cell r="K4458">
            <v>1434</v>
          </cell>
        </row>
        <row r="4459">
          <cell r="K4459">
            <v>4651</v>
          </cell>
        </row>
        <row r="4460">
          <cell r="K4460">
            <v>3199</v>
          </cell>
        </row>
        <row r="4461">
          <cell r="K4461">
            <v>326</v>
          </cell>
        </row>
        <row r="4462">
          <cell r="K4462">
            <v>285</v>
          </cell>
        </row>
        <row r="4463">
          <cell r="K4463">
            <v>1717</v>
          </cell>
        </row>
        <row r="4464">
          <cell r="K4464">
            <v>2442</v>
          </cell>
        </row>
        <row r="4465">
          <cell r="K4465">
            <v>999</v>
          </cell>
        </row>
        <row r="4466">
          <cell r="K4466">
            <v>3393</v>
          </cell>
        </row>
        <row r="4467">
          <cell r="K4467">
            <v>2084</v>
          </cell>
        </row>
        <row r="4468">
          <cell r="K4468">
            <v>1494</v>
          </cell>
        </row>
        <row r="4469">
          <cell r="K4469">
            <v>3557</v>
          </cell>
        </row>
        <row r="4470">
          <cell r="K4470">
            <v>11687</v>
          </cell>
        </row>
        <row r="4471">
          <cell r="K4471">
            <v>6618</v>
          </cell>
        </row>
        <row r="4472">
          <cell r="K4472">
            <v>5002</v>
          </cell>
        </row>
        <row r="4473">
          <cell r="K4473">
            <v>3971</v>
          </cell>
        </row>
        <row r="4474">
          <cell r="K4474">
            <v>5841</v>
          </cell>
        </row>
        <row r="4475">
          <cell r="K4475">
            <v>467</v>
          </cell>
        </row>
        <row r="4476">
          <cell r="K4476">
            <v>1885</v>
          </cell>
        </row>
        <row r="4477">
          <cell r="K4477">
            <v>3230</v>
          </cell>
        </row>
        <row r="4478">
          <cell r="K4478">
            <v>5634</v>
          </cell>
        </row>
        <row r="4479">
          <cell r="K4479">
            <v>5113</v>
          </cell>
        </row>
        <row r="4480">
          <cell r="K4480">
            <v>3603</v>
          </cell>
        </row>
        <row r="4481">
          <cell r="K4481">
            <v>6558</v>
          </cell>
        </row>
        <row r="4482">
          <cell r="K4482">
            <v>2802</v>
          </cell>
        </row>
        <row r="4483">
          <cell r="K4483">
            <v>3555</v>
          </cell>
        </row>
        <row r="4484">
          <cell r="K4484">
            <v>2871</v>
          </cell>
        </row>
        <row r="4485">
          <cell r="K4485">
            <v>5176</v>
          </cell>
        </row>
        <row r="4486">
          <cell r="K4486">
            <v>4662</v>
          </cell>
        </row>
        <row r="4487">
          <cell r="K4487">
            <v>3835</v>
          </cell>
        </row>
        <row r="4488">
          <cell r="K4488">
            <v>4633</v>
          </cell>
        </row>
        <row r="4489">
          <cell r="K4489">
            <v>305</v>
          </cell>
        </row>
        <row r="4490">
          <cell r="K4490">
            <v>1621</v>
          </cell>
        </row>
        <row r="4491">
          <cell r="K4491">
            <v>5142</v>
          </cell>
        </row>
        <row r="4492">
          <cell r="K4492">
            <v>835</v>
          </cell>
        </row>
        <row r="4493">
          <cell r="K4493">
            <v>583</v>
          </cell>
        </row>
        <row r="4494">
          <cell r="K4494">
            <v>3104</v>
          </cell>
        </row>
        <row r="4495">
          <cell r="K4495">
            <v>1923</v>
          </cell>
        </row>
        <row r="4496">
          <cell r="K4496">
            <v>3166</v>
          </cell>
        </row>
        <row r="4497">
          <cell r="K4497">
            <v>2564</v>
          </cell>
        </row>
        <row r="4498">
          <cell r="K4498">
            <v>9367</v>
          </cell>
        </row>
        <row r="4499">
          <cell r="K4499">
            <v>7502</v>
          </cell>
        </row>
        <row r="4500">
          <cell r="K4500">
            <v>4960</v>
          </cell>
        </row>
        <row r="4501">
          <cell r="K4501">
            <v>3526</v>
          </cell>
        </row>
        <row r="4502">
          <cell r="K4502">
            <v>1987</v>
          </cell>
        </row>
        <row r="4503">
          <cell r="K4503">
            <v>135</v>
          </cell>
        </row>
        <row r="4504">
          <cell r="K4504">
            <v>2554</v>
          </cell>
        </row>
        <row r="4505">
          <cell r="K4505">
            <v>6091</v>
          </cell>
        </row>
        <row r="4506">
          <cell r="K4506">
            <v>9444</v>
          </cell>
        </row>
        <row r="4507">
          <cell r="K4507">
            <v>9220</v>
          </cell>
        </row>
        <row r="4508">
          <cell r="K4508">
            <v>6406</v>
          </cell>
        </row>
        <row r="4509">
          <cell r="K4509">
            <v>7559</v>
          </cell>
        </row>
        <row r="4510">
          <cell r="K4510">
            <v>105</v>
          </cell>
        </row>
        <row r="4511">
          <cell r="K4511">
            <v>3086</v>
          </cell>
        </row>
        <row r="4512">
          <cell r="K4512">
            <v>6591</v>
          </cell>
        </row>
        <row r="4513">
          <cell r="K4513">
            <v>5844</v>
          </cell>
        </row>
        <row r="4514">
          <cell r="K4514">
            <v>3609</v>
          </cell>
        </row>
        <row r="4515">
          <cell r="K4515">
            <v>4202</v>
          </cell>
        </row>
        <row r="4516">
          <cell r="K4516">
            <v>5048</v>
          </cell>
        </row>
        <row r="4517">
          <cell r="K4517">
            <v>2704</v>
          </cell>
        </row>
        <row r="4518">
          <cell r="K4518">
            <v>3400</v>
          </cell>
        </row>
        <row r="4519">
          <cell r="K4519">
            <v>9571</v>
          </cell>
        </row>
        <row r="4520">
          <cell r="K4520">
            <v>10896</v>
          </cell>
        </row>
        <row r="4521">
          <cell r="K4521">
            <v>9779</v>
          </cell>
        </row>
        <row r="4522">
          <cell r="K4522">
            <v>9711</v>
          </cell>
        </row>
        <row r="4523">
          <cell r="K4523">
            <v>7447</v>
          </cell>
        </row>
        <row r="4524">
          <cell r="K4524">
            <v>5213</v>
          </cell>
        </row>
        <row r="4525">
          <cell r="K4525">
            <v>3861</v>
          </cell>
        </row>
        <row r="4526">
          <cell r="K4526">
            <v>6066</v>
          </cell>
        </row>
        <row r="4527">
          <cell r="K4527">
            <v>4170</v>
          </cell>
        </row>
        <row r="4528">
          <cell r="K4528">
            <v>8666</v>
          </cell>
        </row>
        <row r="4529">
          <cell r="K4529">
            <v>7110</v>
          </cell>
        </row>
        <row r="4530">
          <cell r="K4530">
            <v>7439</v>
          </cell>
        </row>
        <row r="4531">
          <cell r="K4531">
            <v>1250</v>
          </cell>
        </row>
        <row r="4532">
          <cell r="K4532">
            <v>5266</v>
          </cell>
        </row>
        <row r="4533">
          <cell r="K4533">
            <v>6552</v>
          </cell>
        </row>
        <row r="4534">
          <cell r="K4534">
            <v>10550</v>
          </cell>
        </row>
        <row r="4535">
          <cell r="K4535">
            <v>11241</v>
          </cell>
        </row>
        <row r="4536">
          <cell r="K4536">
            <v>6105</v>
          </cell>
        </row>
        <row r="4537">
          <cell r="K4537">
            <v>9020</v>
          </cell>
        </row>
        <row r="4538">
          <cell r="K4538">
            <v>3433</v>
          </cell>
        </row>
        <row r="4539">
          <cell r="K4539">
            <v>723</v>
          </cell>
        </row>
        <row r="4540">
          <cell r="K4540">
            <v>2759</v>
          </cell>
        </row>
        <row r="4541">
          <cell r="K4541">
            <v>5085</v>
          </cell>
        </row>
        <row r="4542">
          <cell r="K4542">
            <v>7620</v>
          </cell>
        </row>
        <row r="4543">
          <cell r="K4543">
            <v>11527</v>
          </cell>
        </row>
        <row r="4544">
          <cell r="K4544">
            <v>6523</v>
          </cell>
        </row>
        <row r="4545">
          <cell r="K4545">
            <v>345</v>
          </cell>
        </row>
        <row r="4546">
          <cell r="K4546">
            <v>1947</v>
          </cell>
        </row>
        <row r="4547">
          <cell r="K4547">
            <v>2964</v>
          </cell>
        </row>
        <row r="4548">
          <cell r="K4548">
            <v>3840</v>
          </cell>
        </row>
        <row r="4549">
          <cell r="K4549">
            <v>5935</v>
          </cell>
        </row>
        <row r="4550">
          <cell r="K4550">
            <v>9324</v>
          </cell>
        </row>
        <row r="4551">
          <cell r="K4551">
            <v>5608</v>
          </cell>
        </row>
        <row r="4552">
          <cell r="K4552">
            <v>1038</v>
          </cell>
        </row>
        <row r="4553">
          <cell r="K4553">
            <v>2353</v>
          </cell>
        </row>
        <row r="4554">
          <cell r="K4554">
            <v>2702</v>
          </cell>
        </row>
        <row r="4555">
          <cell r="K4555">
            <v>6135</v>
          </cell>
        </row>
        <row r="4556">
          <cell r="K4556">
            <v>1733</v>
          </cell>
        </row>
        <row r="4557">
          <cell r="K4557">
            <v>7679</v>
          </cell>
        </row>
        <row r="4558">
          <cell r="K4558">
            <v>9385</v>
          </cell>
        </row>
        <row r="4559">
          <cell r="K4559">
            <v>3140</v>
          </cell>
        </row>
        <row r="4560">
          <cell r="K4560">
            <v>2905</v>
          </cell>
        </row>
        <row r="4561">
          <cell r="K4561">
            <v>9798</v>
          </cell>
        </row>
        <row r="4562">
          <cell r="K4562">
            <v>6020</v>
          </cell>
        </row>
        <row r="4563">
          <cell r="K4563">
            <v>6396</v>
          </cell>
        </row>
        <row r="4564">
          <cell r="K4564">
            <v>7588</v>
          </cell>
        </row>
        <row r="4565">
          <cell r="K4565">
            <v>7456</v>
          </cell>
        </row>
        <row r="4566">
          <cell r="K4566">
            <v>1460</v>
          </cell>
        </row>
        <row r="4567">
          <cell r="K4567">
            <v>345</v>
          </cell>
        </row>
        <row r="4568">
          <cell r="K4568">
            <v>3520</v>
          </cell>
        </row>
        <row r="4569">
          <cell r="K4569">
            <v>7983</v>
          </cell>
        </row>
        <row r="4570">
          <cell r="K4570">
            <v>5016</v>
          </cell>
        </row>
        <row r="4571">
          <cell r="K4571">
            <v>7190</v>
          </cell>
        </row>
        <row r="4572">
          <cell r="K4572">
            <v>7699</v>
          </cell>
        </row>
        <row r="4573">
          <cell r="K4573">
            <v>4084</v>
          </cell>
        </row>
        <row r="4574">
          <cell r="K4574">
            <v>115</v>
          </cell>
        </row>
        <row r="4575">
          <cell r="K4575">
            <v>9198</v>
          </cell>
        </row>
        <row r="4576">
          <cell r="K4576">
            <v>9568</v>
          </cell>
        </row>
        <row r="4577">
          <cell r="K4577">
            <v>152</v>
          </cell>
        </row>
        <row r="4578">
          <cell r="K4578">
            <v>4574</v>
          </cell>
        </row>
        <row r="4579">
          <cell r="K4579">
            <v>4387</v>
          </cell>
        </row>
        <row r="4580">
          <cell r="K4580">
            <v>4193</v>
          </cell>
        </row>
        <row r="4581">
          <cell r="K4581">
            <v>5226</v>
          </cell>
        </row>
        <row r="4582">
          <cell r="K4582">
            <v>4373</v>
          </cell>
        </row>
        <row r="4583">
          <cell r="K4583">
            <v>1870</v>
          </cell>
        </row>
        <row r="4584">
          <cell r="K4584">
            <v>4999</v>
          </cell>
        </row>
        <row r="4585">
          <cell r="K4585">
            <v>7957</v>
          </cell>
        </row>
        <row r="4586">
          <cell r="K4586">
            <v>5574</v>
          </cell>
        </row>
        <row r="4587">
          <cell r="K4587">
            <v>231</v>
          </cell>
        </row>
        <row r="4588">
          <cell r="K4588">
            <v>316</v>
          </cell>
        </row>
        <row r="4589">
          <cell r="K4589">
            <v>2268</v>
          </cell>
        </row>
        <row r="4590">
          <cell r="K4590">
            <v>8503</v>
          </cell>
        </row>
        <row r="4591">
          <cell r="K4591">
            <v>5153</v>
          </cell>
        </row>
        <row r="4592">
          <cell r="K4592">
            <v>7070</v>
          </cell>
        </row>
        <row r="4593">
          <cell r="K4593">
            <v>6456</v>
          </cell>
        </row>
        <row r="4594">
          <cell r="K4594">
            <v>373</v>
          </cell>
        </row>
        <row r="4595">
          <cell r="K4595">
            <v>1486</v>
          </cell>
        </row>
        <row r="4596">
          <cell r="K4596">
            <v>5880</v>
          </cell>
        </row>
        <row r="4597">
          <cell r="K4597">
            <v>8143</v>
          </cell>
        </row>
        <row r="4598">
          <cell r="K4598">
            <v>5766</v>
          </cell>
        </row>
        <row r="4599">
          <cell r="K4599">
            <v>8894</v>
          </cell>
        </row>
        <row r="4600">
          <cell r="K4600">
            <v>8029</v>
          </cell>
        </row>
        <row r="4601">
          <cell r="K4601">
            <v>495</v>
          </cell>
        </row>
        <row r="4602">
          <cell r="K4602">
            <v>91</v>
          </cell>
        </row>
        <row r="4603">
          <cell r="K4603">
            <v>6521</v>
          </cell>
        </row>
        <row r="4604">
          <cell r="K4604">
            <v>9140</v>
          </cell>
        </row>
        <row r="4605">
          <cell r="K4605">
            <v>2377</v>
          </cell>
        </row>
        <row r="4606">
          <cell r="K4606">
            <v>3594</v>
          </cell>
        </row>
        <row r="4607">
          <cell r="K4607">
            <v>7289</v>
          </cell>
        </row>
        <row r="4608">
          <cell r="K4608">
            <v>626</v>
          </cell>
        </row>
        <row r="4609">
          <cell r="K4609">
            <v>6467</v>
          </cell>
        </row>
        <row r="4610">
          <cell r="K4610">
            <v>5806</v>
          </cell>
        </row>
        <row r="4611">
          <cell r="K4611">
            <v>5968</v>
          </cell>
        </row>
        <row r="4612">
          <cell r="K4612">
            <v>1576</v>
          </cell>
        </row>
        <row r="4613">
          <cell r="K4613">
            <v>4736</v>
          </cell>
        </row>
        <row r="4614">
          <cell r="K4614">
            <v>7581</v>
          </cell>
        </row>
        <row r="4615">
          <cell r="K4615">
            <v>7431</v>
          </cell>
        </row>
        <row r="4616">
          <cell r="K4616">
            <v>719</v>
          </cell>
        </row>
        <row r="4617">
          <cell r="K4617">
            <v>5877</v>
          </cell>
        </row>
        <row r="4618">
          <cell r="K4618">
            <v>3074</v>
          </cell>
        </row>
        <row r="4619">
          <cell r="K4619">
            <v>9531</v>
          </cell>
        </row>
        <row r="4620">
          <cell r="K4620">
            <v>7441</v>
          </cell>
        </row>
        <row r="4621">
          <cell r="K4621">
            <v>9228</v>
          </cell>
        </row>
        <row r="4622">
          <cell r="K4622">
            <v>465</v>
          </cell>
        </row>
        <row r="4623">
          <cell r="K4623">
            <v>356</v>
          </cell>
        </row>
        <row r="4624">
          <cell r="K4624">
            <v>5108</v>
          </cell>
        </row>
        <row r="4625">
          <cell r="K4625">
            <v>5025</v>
          </cell>
        </row>
        <row r="4626">
          <cell r="K4626">
            <v>4032</v>
          </cell>
        </row>
        <row r="4627">
          <cell r="K4627">
            <v>7867</v>
          </cell>
        </row>
        <row r="4628">
          <cell r="K4628">
            <v>7954</v>
          </cell>
        </row>
        <row r="4629">
          <cell r="K4629">
            <v>1296</v>
          </cell>
        </row>
        <row r="4630">
          <cell r="K4630">
            <v>1444</v>
          </cell>
        </row>
        <row r="4631">
          <cell r="K4631">
            <v>6468</v>
          </cell>
        </row>
        <row r="4632">
          <cell r="K4632">
            <v>6706</v>
          </cell>
        </row>
        <row r="4633">
          <cell r="K4633">
            <v>6032</v>
          </cell>
        </row>
        <row r="4634">
          <cell r="K4634">
            <v>5576</v>
          </cell>
        </row>
        <row r="4635">
          <cell r="K4635">
            <v>9250</v>
          </cell>
        </row>
        <row r="4636">
          <cell r="K4636">
            <v>6207</v>
          </cell>
        </row>
        <row r="4637">
          <cell r="K4637">
            <v>4859</v>
          </cell>
        </row>
        <row r="4638">
          <cell r="K4638">
            <v>1986</v>
          </cell>
        </row>
        <row r="4639">
          <cell r="K4639">
            <v>5594</v>
          </cell>
        </row>
        <row r="4640">
          <cell r="K4640">
            <v>2600</v>
          </cell>
        </row>
        <row r="4641">
          <cell r="K4641">
            <v>5393</v>
          </cell>
        </row>
        <row r="4642">
          <cell r="K4642">
            <v>730</v>
          </cell>
        </row>
        <row r="4643">
          <cell r="K4643">
            <v>4677</v>
          </cell>
        </row>
        <row r="4644">
          <cell r="K4644">
            <v>3171</v>
          </cell>
        </row>
        <row r="4645">
          <cell r="K4645">
            <v>4184</v>
          </cell>
        </row>
        <row r="4646">
          <cell r="K4646">
            <v>3236</v>
          </cell>
        </row>
        <row r="4647">
          <cell r="K4647">
            <v>6565</v>
          </cell>
        </row>
        <row r="4648">
          <cell r="K4648">
            <v>6992</v>
          </cell>
        </row>
        <row r="4649">
          <cell r="K4649">
            <v>6825</v>
          </cell>
        </row>
        <row r="4650">
          <cell r="K4650">
            <v>0</v>
          </cell>
        </row>
        <row r="4651">
          <cell r="K4651">
            <v>5310</v>
          </cell>
        </row>
        <row r="4652">
          <cell r="K4652">
            <v>6138</v>
          </cell>
        </row>
        <row r="4653">
          <cell r="K4653">
            <v>6618</v>
          </cell>
        </row>
        <row r="4654">
          <cell r="K4654">
            <v>6463</v>
          </cell>
        </row>
        <row r="4655">
          <cell r="K4655">
            <v>8622</v>
          </cell>
        </row>
        <row r="4656">
          <cell r="K4656">
            <v>7957</v>
          </cell>
        </row>
        <row r="4657">
          <cell r="K4657">
            <v>1518</v>
          </cell>
        </row>
        <row r="4658">
          <cell r="K4658">
            <v>5084</v>
          </cell>
        </row>
        <row r="4659">
          <cell r="K4659">
            <v>7532</v>
          </cell>
        </row>
        <row r="4660">
          <cell r="K4660">
            <v>6150</v>
          </cell>
        </row>
        <row r="4661">
          <cell r="K4661">
            <v>6364</v>
          </cell>
        </row>
        <row r="4662">
          <cell r="K4662">
            <v>7024</v>
          </cell>
        </row>
        <row r="4663">
          <cell r="K4663">
            <v>6110</v>
          </cell>
        </row>
        <row r="4664">
          <cell r="K4664">
            <v>1141</v>
          </cell>
        </row>
        <row r="4665">
          <cell r="K4665">
            <v>3794</v>
          </cell>
        </row>
        <row r="4666">
          <cell r="K4666">
            <v>7487</v>
          </cell>
        </row>
        <row r="4667">
          <cell r="K4667">
            <v>6960</v>
          </cell>
        </row>
        <row r="4668">
          <cell r="K4668">
            <v>5479</v>
          </cell>
        </row>
        <row r="4669">
          <cell r="K4669">
            <v>4983</v>
          </cell>
        </row>
        <row r="4670">
          <cell r="K4670">
            <v>3008</v>
          </cell>
        </row>
        <row r="4671">
          <cell r="K4671">
            <v>3161</v>
          </cell>
        </row>
        <row r="4672">
          <cell r="K4672">
            <v>3651</v>
          </cell>
        </row>
        <row r="4673">
          <cell r="K4673">
            <v>6378</v>
          </cell>
        </row>
        <row r="4674">
          <cell r="K4674">
            <v>5204</v>
          </cell>
        </row>
        <row r="4675">
          <cell r="K4675">
            <v>6624</v>
          </cell>
        </row>
        <row r="4676">
          <cell r="K4676">
            <v>1618</v>
          </cell>
        </row>
        <row r="4677">
          <cell r="K4677">
            <v>1473</v>
          </cell>
        </row>
        <row r="4678">
          <cell r="K4678">
            <v>1236</v>
          </cell>
        </row>
        <row r="4679">
          <cell r="K4679">
            <v>1664</v>
          </cell>
        </row>
        <row r="4680">
          <cell r="K4680">
            <v>6221</v>
          </cell>
        </row>
        <row r="4681">
          <cell r="K4681">
            <v>4563</v>
          </cell>
        </row>
        <row r="4682">
          <cell r="K4682">
            <v>6153</v>
          </cell>
        </row>
        <row r="4683">
          <cell r="K4683">
            <v>4528</v>
          </cell>
        </row>
        <row r="4684">
          <cell r="K4684">
            <v>4650</v>
          </cell>
        </row>
        <row r="4685">
          <cell r="K4685">
            <v>924</v>
          </cell>
        </row>
        <row r="4686">
          <cell r="K4686">
            <v>1129</v>
          </cell>
        </row>
        <row r="4687">
          <cell r="K4687">
            <v>4993</v>
          </cell>
        </row>
        <row r="4688">
          <cell r="K4688">
            <v>5325</v>
          </cell>
        </row>
        <row r="4689">
          <cell r="K4689">
            <v>5503</v>
          </cell>
        </row>
        <row r="4690">
          <cell r="K4690">
            <v>5085</v>
          </cell>
        </row>
        <row r="4691">
          <cell r="K4691">
            <v>7017</v>
          </cell>
        </row>
        <row r="4692">
          <cell r="K4692">
            <v>36</v>
          </cell>
        </row>
        <row r="4693">
          <cell r="K4693">
            <v>126</v>
          </cell>
        </row>
        <row r="4694">
          <cell r="K4694">
            <v>5217</v>
          </cell>
        </row>
        <row r="4695">
          <cell r="K4695">
            <v>2922</v>
          </cell>
        </row>
        <row r="4696">
          <cell r="K4696">
            <v>2716</v>
          </cell>
        </row>
        <row r="4697">
          <cell r="K4697">
            <v>4308</v>
          </cell>
        </row>
        <row r="4698">
          <cell r="K4698">
            <v>2308</v>
          </cell>
        </row>
        <row r="4699">
          <cell r="K4699">
            <v>1748</v>
          </cell>
        </row>
        <row r="4700">
          <cell r="K4700">
            <v>771</v>
          </cell>
        </row>
        <row r="4701">
          <cell r="K4701">
            <v>5409</v>
          </cell>
        </row>
        <row r="4702">
          <cell r="K4702">
            <v>6562</v>
          </cell>
        </row>
        <row r="4703">
          <cell r="K4703">
            <v>4333</v>
          </cell>
        </row>
        <row r="4704">
          <cell r="K4704">
            <v>6012</v>
          </cell>
        </row>
        <row r="4705">
          <cell r="K4705">
            <v>4413</v>
          </cell>
        </row>
        <row r="4706">
          <cell r="K4706">
            <v>391</v>
          </cell>
        </row>
        <row r="4707">
          <cell r="K4707">
            <v>279</v>
          </cell>
        </row>
        <row r="4708">
          <cell r="K4708">
            <v>5911</v>
          </cell>
        </row>
        <row r="4709">
          <cell r="K4709">
            <v>6113</v>
          </cell>
        </row>
        <row r="4710">
          <cell r="K4710">
            <v>5835</v>
          </cell>
        </row>
        <row r="4711">
          <cell r="K4711">
            <v>6183</v>
          </cell>
        </row>
        <row r="4712">
          <cell r="K4712">
            <v>5251</v>
          </cell>
        </row>
        <row r="4713">
          <cell r="K4713">
            <v>484</v>
          </cell>
        </row>
        <row r="4714">
          <cell r="K4714">
            <v>1135</v>
          </cell>
        </row>
        <row r="4715">
          <cell r="K4715">
            <v>6151</v>
          </cell>
        </row>
        <row r="4716">
          <cell r="K4716">
            <v>7763</v>
          </cell>
        </row>
        <row r="4717">
          <cell r="K4717">
            <v>6844</v>
          </cell>
        </row>
        <row r="4718">
          <cell r="K4718">
            <v>562</v>
          </cell>
        </row>
        <row r="4719">
          <cell r="K4719">
            <v>1187</v>
          </cell>
        </row>
        <row r="4720">
          <cell r="K4720">
            <v>4138</v>
          </cell>
        </row>
        <row r="4721">
          <cell r="K4721">
            <v>4751</v>
          </cell>
        </row>
        <row r="4722">
          <cell r="K4722">
            <v>3370</v>
          </cell>
        </row>
        <row r="4723">
          <cell r="K4723">
            <v>5212</v>
          </cell>
        </row>
        <row r="4724">
          <cell r="K4724">
            <v>5110</v>
          </cell>
        </row>
        <row r="4725">
          <cell r="K4725">
            <v>3029</v>
          </cell>
        </row>
        <row r="4726">
          <cell r="K4726">
            <v>7003</v>
          </cell>
        </row>
        <row r="4727">
          <cell r="K4727">
            <v>1926</v>
          </cell>
        </row>
        <row r="4728">
          <cell r="K4728">
            <v>0</v>
          </cell>
        </row>
        <row r="4729">
          <cell r="K4729">
            <v>2346</v>
          </cell>
        </row>
        <row r="4730">
          <cell r="K4730">
            <v>7310</v>
          </cell>
        </row>
        <row r="4731">
          <cell r="K4731">
            <v>2655</v>
          </cell>
        </row>
        <row r="4732">
          <cell r="K4732">
            <v>3071</v>
          </cell>
        </row>
        <row r="4733">
          <cell r="K4733">
            <v>4498</v>
          </cell>
        </row>
        <row r="4734">
          <cell r="K4734">
            <v>315</v>
          </cell>
        </row>
        <row r="4735">
          <cell r="K4735">
            <v>108</v>
          </cell>
        </row>
        <row r="4736">
          <cell r="K4736">
            <v>378</v>
          </cell>
        </row>
        <row r="4737">
          <cell r="K4737">
            <v>3163</v>
          </cell>
        </row>
        <row r="4738">
          <cell r="K4738">
            <v>1193</v>
          </cell>
        </row>
        <row r="4739">
          <cell r="K4739">
            <v>1133</v>
          </cell>
        </row>
        <row r="4740">
          <cell r="K4740">
            <v>1852</v>
          </cell>
        </row>
        <row r="4741">
          <cell r="K4741">
            <v>380</v>
          </cell>
        </row>
        <row r="4742">
          <cell r="K4742">
            <v>216</v>
          </cell>
        </row>
        <row r="4743">
          <cell r="K4743">
            <v>4614</v>
          </cell>
        </row>
        <row r="4744">
          <cell r="K4744">
            <v>3928</v>
          </cell>
        </row>
        <row r="4745">
          <cell r="K4745">
            <v>3813</v>
          </cell>
        </row>
        <row r="4746">
          <cell r="K4746">
            <v>4849</v>
          </cell>
        </row>
        <row r="4747">
          <cell r="K4747">
            <v>6620</v>
          </cell>
        </row>
        <row r="4748">
          <cell r="K4748">
            <v>973</v>
          </cell>
        </row>
        <row r="4749">
          <cell r="K4749">
            <v>1425</v>
          </cell>
        </row>
        <row r="4750">
          <cell r="K4750">
            <v>634</v>
          </cell>
        </row>
        <row r="4751">
          <cell r="K4751">
            <v>2662</v>
          </cell>
        </row>
        <row r="4752">
          <cell r="K4752">
            <v>5715</v>
          </cell>
        </row>
        <row r="4753">
          <cell r="K4753">
            <v>5791</v>
          </cell>
        </row>
        <row r="4754">
          <cell r="K4754">
            <v>6320</v>
          </cell>
        </row>
        <row r="4755">
          <cell r="K4755">
            <v>2097</v>
          </cell>
        </row>
        <row r="4756">
          <cell r="K4756">
            <v>1307</v>
          </cell>
        </row>
        <row r="4757">
          <cell r="K4757">
            <v>2492</v>
          </cell>
        </row>
        <row r="4758">
          <cell r="K4758">
            <v>1957</v>
          </cell>
        </row>
        <row r="4759">
          <cell r="K4759">
            <v>3846</v>
          </cell>
        </row>
        <row r="4760">
          <cell r="K4760">
            <v>4819</v>
          </cell>
        </row>
        <row r="4761">
          <cell r="K4761">
            <v>5707</v>
          </cell>
        </row>
        <row r="4762">
          <cell r="K4762">
            <v>387</v>
          </cell>
        </row>
        <row r="4763">
          <cell r="K4763">
            <v>445</v>
          </cell>
        </row>
        <row r="4764">
          <cell r="K4764">
            <v>3939</v>
          </cell>
        </row>
        <row r="4765">
          <cell r="K4765">
            <v>4292</v>
          </cell>
        </row>
        <row r="4766">
          <cell r="K4766">
            <v>4439</v>
          </cell>
        </row>
        <row r="4767">
          <cell r="K4767">
            <v>5445</v>
          </cell>
        </row>
        <row r="4768">
          <cell r="K4768">
            <v>4115</v>
          </cell>
        </row>
        <row r="4769">
          <cell r="K4769">
            <v>131</v>
          </cell>
        </row>
        <row r="4770">
          <cell r="K4770">
            <v>176</v>
          </cell>
        </row>
        <row r="4771">
          <cell r="K4771">
            <v>3322</v>
          </cell>
        </row>
        <row r="4772">
          <cell r="K4772">
            <v>3804</v>
          </cell>
        </row>
        <row r="4773">
          <cell r="K4773">
            <v>3159</v>
          </cell>
        </row>
        <row r="4774">
          <cell r="K4774">
            <v>2717</v>
          </cell>
        </row>
        <row r="4775">
          <cell r="K4775">
            <v>3545</v>
          </cell>
        </row>
        <row r="4776">
          <cell r="K4776">
            <v>440</v>
          </cell>
        </row>
        <row r="4777">
          <cell r="K4777">
            <v>97</v>
          </cell>
        </row>
        <row r="4778">
          <cell r="K4778">
            <v>1079</v>
          </cell>
        </row>
        <row r="4779">
          <cell r="K4779">
            <v>2100</v>
          </cell>
        </row>
        <row r="4780">
          <cell r="K4780">
            <v>3076</v>
          </cell>
        </row>
        <row r="4781">
          <cell r="K4781">
            <v>2222</v>
          </cell>
        </row>
        <row r="4782">
          <cell r="K4782">
            <v>1620</v>
          </cell>
        </row>
        <row r="4783">
          <cell r="K4783">
            <v>311</v>
          </cell>
        </row>
        <row r="4784">
          <cell r="K4784">
            <v>2814</v>
          </cell>
        </row>
        <row r="4785">
          <cell r="K4785">
            <v>4070</v>
          </cell>
        </row>
        <row r="4786">
          <cell r="K4786">
            <v>4293</v>
          </cell>
        </row>
        <row r="4787">
          <cell r="K4787">
            <v>3119</v>
          </cell>
        </row>
        <row r="4788">
          <cell r="K4788">
            <v>1371</v>
          </cell>
        </row>
        <row r="4789">
          <cell r="K4789">
            <v>2158</v>
          </cell>
        </row>
        <row r="4790">
          <cell r="K4790">
            <v>250</v>
          </cell>
        </row>
        <row r="4791">
          <cell r="K4791">
            <v>350</v>
          </cell>
        </row>
        <row r="4792">
          <cell r="K4792">
            <v>2535</v>
          </cell>
        </row>
        <row r="4793">
          <cell r="K4793">
            <v>1590</v>
          </cell>
        </row>
        <row r="4794">
          <cell r="K4794">
            <v>1693</v>
          </cell>
        </row>
        <row r="4795">
          <cell r="K4795">
            <v>2085</v>
          </cell>
        </row>
        <row r="4796">
          <cell r="K4796">
            <v>2728</v>
          </cell>
        </row>
        <row r="4797">
          <cell r="K4797">
            <v>433</v>
          </cell>
        </row>
        <row r="4798">
          <cell r="K4798">
            <v>441</v>
          </cell>
        </row>
        <row r="4799">
          <cell r="K4799">
            <v>2736</v>
          </cell>
        </row>
        <row r="4800">
          <cell r="K4800">
            <v>1579</v>
          </cell>
        </row>
        <row r="4801">
          <cell r="K4801">
            <v>2658</v>
          </cell>
        </row>
        <row r="4802">
          <cell r="K4802">
            <v>3093</v>
          </cell>
        </row>
        <row r="4803">
          <cell r="K4803">
            <v>1192</v>
          </cell>
        </row>
        <row r="4804">
          <cell r="K4804">
            <v>345</v>
          </cell>
        </row>
        <row r="4805">
          <cell r="K4805">
            <v>83</v>
          </cell>
        </row>
        <row r="4806">
          <cell r="K4806">
            <v>2236</v>
          </cell>
        </row>
        <row r="4807">
          <cell r="K4807">
            <v>3867</v>
          </cell>
        </row>
        <row r="4808">
          <cell r="K4808">
            <v>2755</v>
          </cell>
        </row>
        <row r="4809">
          <cell r="K4809">
            <v>3522</v>
          </cell>
        </row>
        <row r="4810">
          <cell r="K4810">
            <v>2673</v>
          </cell>
        </row>
        <row r="4811">
          <cell r="K4811">
            <v>458</v>
          </cell>
        </row>
        <row r="4812">
          <cell r="K4812">
            <v>1705</v>
          </cell>
        </row>
        <row r="4813">
          <cell r="K4813">
            <v>3760</v>
          </cell>
        </row>
        <row r="4814">
          <cell r="K4814">
            <v>5317</v>
          </cell>
        </row>
        <row r="4815">
          <cell r="K4815">
            <v>3319</v>
          </cell>
        </row>
        <row r="4816">
          <cell r="K4816">
            <v>2463</v>
          </cell>
        </row>
        <row r="4817">
          <cell r="K4817">
            <v>3401</v>
          </cell>
        </row>
        <row r="4818">
          <cell r="K4818">
            <v>1922</v>
          </cell>
        </row>
        <row r="4819">
          <cell r="K4819">
            <v>348</v>
          </cell>
        </row>
        <row r="4820">
          <cell r="K4820">
            <v>3149</v>
          </cell>
        </row>
        <row r="4821">
          <cell r="K4821">
            <v>3088</v>
          </cell>
        </row>
        <row r="4822">
          <cell r="K4822">
            <v>2795</v>
          </cell>
        </row>
        <row r="4823">
          <cell r="K4823">
            <v>1981</v>
          </cell>
        </row>
        <row r="4824">
          <cell r="K4824">
            <v>2462</v>
          </cell>
        </row>
        <row r="4825">
          <cell r="K4825">
            <v>253</v>
          </cell>
        </row>
        <row r="4826">
          <cell r="K4826">
            <v>337</v>
          </cell>
        </row>
        <row r="4827">
          <cell r="K4827">
            <v>2809</v>
          </cell>
        </row>
        <row r="4828">
          <cell r="K4828">
            <v>2432</v>
          </cell>
        </row>
        <row r="4829">
          <cell r="K4829">
            <v>3114</v>
          </cell>
        </row>
        <row r="4830">
          <cell r="K4830">
            <v>4050</v>
          </cell>
        </row>
        <row r="4831">
          <cell r="K4831">
            <v>1799</v>
          </cell>
        </row>
        <row r="4832">
          <cell r="K4832">
            <v>1120</v>
          </cell>
        </row>
        <row r="4833">
          <cell r="K4833">
            <v>1885</v>
          </cell>
        </row>
        <row r="4834">
          <cell r="K4834">
            <v>2596</v>
          </cell>
        </row>
        <row r="4835">
          <cell r="K4835">
            <v>3860</v>
          </cell>
        </row>
        <row r="4836">
          <cell r="K4836">
            <v>3290</v>
          </cell>
        </row>
        <row r="4837">
          <cell r="K4837">
            <v>2951</v>
          </cell>
        </row>
        <row r="4838">
          <cell r="K4838">
            <v>3288</v>
          </cell>
        </row>
        <row r="4839">
          <cell r="K4839">
            <v>6</v>
          </cell>
        </row>
        <row r="4840">
          <cell r="K4840">
            <v>0</v>
          </cell>
        </row>
        <row r="4841">
          <cell r="K4841">
            <v>4635</v>
          </cell>
        </row>
        <row r="4842">
          <cell r="K4842">
            <v>3595</v>
          </cell>
        </row>
        <row r="4843">
          <cell r="K4843">
            <v>3475</v>
          </cell>
        </row>
        <row r="4844">
          <cell r="K4844">
            <v>2458</v>
          </cell>
        </row>
        <row r="4845">
          <cell r="K4845">
            <v>3116</v>
          </cell>
        </row>
        <row r="4846">
          <cell r="K4846">
            <v>3358</v>
          </cell>
        </row>
        <row r="4847">
          <cell r="K4847">
            <v>2295</v>
          </cell>
        </row>
        <row r="4848">
          <cell r="K4848">
            <v>5406</v>
          </cell>
        </row>
        <row r="4849">
          <cell r="K4849">
            <v>4646</v>
          </cell>
        </row>
        <row r="4850">
          <cell r="K4850">
            <v>5538</v>
          </cell>
        </row>
        <row r="4851">
          <cell r="K4851">
            <v>5447</v>
          </cell>
        </row>
        <row r="4852">
          <cell r="K4852">
            <v>4833</v>
          </cell>
        </row>
        <row r="4853">
          <cell r="K4853">
            <v>348</v>
          </cell>
        </row>
        <row r="4854">
          <cell r="K4854">
            <v>2963</v>
          </cell>
        </row>
        <row r="4855">
          <cell r="K4855">
            <v>5353</v>
          </cell>
        </row>
        <row r="4856">
          <cell r="K4856">
            <v>3863</v>
          </cell>
        </row>
        <row r="4857">
          <cell r="K4857">
            <v>5172</v>
          </cell>
        </row>
        <row r="4858">
          <cell r="K4858">
            <v>4402</v>
          </cell>
        </row>
        <row r="4859">
          <cell r="K4859">
            <v>3021</v>
          </cell>
        </row>
        <row r="4860">
          <cell r="K4860">
            <v>1386</v>
          </cell>
        </row>
        <row r="4861">
          <cell r="K4861">
            <v>675</v>
          </cell>
        </row>
        <row r="4862">
          <cell r="K4862">
            <v>4266</v>
          </cell>
        </row>
        <row r="4863">
          <cell r="K4863">
            <v>4224</v>
          </cell>
        </row>
        <row r="4864">
          <cell r="K4864">
            <v>5541</v>
          </cell>
        </row>
        <row r="4865">
          <cell r="K4865">
            <v>3511</v>
          </cell>
        </row>
        <row r="4866">
          <cell r="K4866">
            <v>6149</v>
          </cell>
        </row>
        <row r="4867">
          <cell r="K4867">
            <v>2133</v>
          </cell>
        </row>
        <row r="4868">
          <cell r="K4868">
            <v>1904</v>
          </cell>
        </row>
        <row r="4869">
          <cell r="K4869">
            <v>8871</v>
          </cell>
        </row>
        <row r="4870">
          <cell r="K4870">
            <v>5731</v>
          </cell>
        </row>
        <row r="4871">
          <cell r="K4871">
            <v>5437</v>
          </cell>
        </row>
        <row r="4872">
          <cell r="K4872">
            <v>6598</v>
          </cell>
        </row>
        <row r="4873">
          <cell r="K4873">
            <v>6905</v>
          </cell>
        </row>
        <row r="4874">
          <cell r="K4874">
            <v>365</v>
          </cell>
        </row>
        <row r="4875">
          <cell r="K4875">
            <v>2245</v>
          </cell>
        </row>
        <row r="4876">
          <cell r="K4876">
            <v>6438</v>
          </cell>
        </row>
        <row r="4877">
          <cell r="K4877">
            <v>7471</v>
          </cell>
        </row>
        <row r="4878">
          <cell r="K4878">
            <v>6093</v>
          </cell>
        </row>
        <row r="4879">
          <cell r="K4879">
            <v>7332</v>
          </cell>
        </row>
        <row r="4880">
          <cell r="K4880">
            <v>4677</v>
          </cell>
        </row>
        <row r="4881">
          <cell r="K4881">
            <v>168</v>
          </cell>
        </row>
        <row r="4882">
          <cell r="K4882">
            <v>480</v>
          </cell>
        </row>
        <row r="4883">
          <cell r="K4883">
            <v>7302</v>
          </cell>
        </row>
        <row r="4884">
          <cell r="K4884">
            <v>6592</v>
          </cell>
        </row>
        <row r="4885">
          <cell r="K4885">
            <v>7114</v>
          </cell>
        </row>
        <row r="4886">
          <cell r="K4886">
            <v>8379</v>
          </cell>
        </row>
        <row r="4887">
          <cell r="K4887">
            <v>7180</v>
          </cell>
        </row>
        <row r="4888">
          <cell r="K4888">
            <v>3510</v>
          </cell>
        </row>
        <row r="4889">
          <cell r="K4889">
            <v>561</v>
          </cell>
        </row>
        <row r="4890">
          <cell r="K4890">
            <v>7891</v>
          </cell>
        </row>
        <row r="4891">
          <cell r="K4891">
            <v>7127</v>
          </cell>
        </row>
        <row r="4892">
          <cell r="K4892">
            <v>6069</v>
          </cell>
        </row>
        <row r="4893">
          <cell r="K4893">
            <v>10391</v>
          </cell>
        </row>
        <row r="4894">
          <cell r="K4894">
            <v>7964</v>
          </cell>
        </row>
        <row r="4895">
          <cell r="K4895">
            <v>102</v>
          </cell>
        </row>
        <row r="4896">
          <cell r="K4896">
            <v>889</v>
          </cell>
        </row>
        <row r="4897">
          <cell r="K4897">
            <v>3206</v>
          </cell>
        </row>
        <row r="4898">
          <cell r="K4898">
            <v>3188</v>
          </cell>
        </row>
        <row r="4899">
          <cell r="K4899">
            <v>7805</v>
          </cell>
        </row>
        <row r="4900">
          <cell r="K4900">
            <v>7791</v>
          </cell>
        </row>
        <row r="4901">
          <cell r="K4901">
            <v>7201</v>
          </cell>
        </row>
        <row r="4902">
          <cell r="K4902">
            <v>2903</v>
          </cell>
        </row>
        <row r="4903">
          <cell r="K4903">
            <v>2266</v>
          </cell>
        </row>
        <row r="4904">
          <cell r="K4904">
            <v>4656</v>
          </cell>
        </row>
        <row r="4905">
          <cell r="K4905">
            <v>8600</v>
          </cell>
        </row>
        <row r="4906">
          <cell r="K4906">
            <v>6993</v>
          </cell>
        </row>
        <row r="4907">
          <cell r="K4907">
            <v>7938</v>
          </cell>
        </row>
        <row r="4908">
          <cell r="K4908">
            <v>8589</v>
          </cell>
        </row>
        <row r="4909">
          <cell r="K4909">
            <v>3595</v>
          </cell>
        </row>
        <row r="4910">
          <cell r="K4910">
            <v>4708</v>
          </cell>
        </row>
        <row r="4911">
          <cell r="K4911">
            <v>6585</v>
          </cell>
        </row>
        <row r="4912">
          <cell r="K4912">
            <v>6561</v>
          </cell>
        </row>
        <row r="4913">
          <cell r="K4913">
            <v>5048</v>
          </cell>
        </row>
        <row r="4914">
          <cell r="K4914">
            <v>7476</v>
          </cell>
        </row>
        <row r="4915">
          <cell r="K4915">
            <v>7909</v>
          </cell>
        </row>
        <row r="4916">
          <cell r="K4916">
            <v>746</v>
          </cell>
        </row>
        <row r="4917">
          <cell r="K4917">
            <v>1305</v>
          </cell>
        </row>
        <row r="4918">
          <cell r="K4918">
            <v>7005</v>
          </cell>
        </row>
        <row r="4919">
          <cell r="K4919">
            <v>7221</v>
          </cell>
        </row>
        <row r="4920">
          <cell r="K4920">
            <v>7120</v>
          </cell>
        </row>
        <row r="4921">
          <cell r="K4921">
            <v>8528</v>
          </cell>
        </row>
        <row r="4922">
          <cell r="K4922">
            <v>9044</v>
          </cell>
        </row>
        <row r="4923">
          <cell r="K4923">
            <v>7623</v>
          </cell>
        </row>
        <row r="4924">
          <cell r="K4924">
            <v>3009</v>
          </cell>
        </row>
        <row r="4925">
          <cell r="K4925">
            <v>6559</v>
          </cell>
        </row>
        <row r="4926">
          <cell r="K4926">
            <v>6827</v>
          </cell>
        </row>
        <row r="4927">
          <cell r="K4927">
            <v>9611</v>
          </cell>
        </row>
        <row r="4928">
          <cell r="K4928">
            <v>8335</v>
          </cell>
        </row>
        <row r="4929">
          <cell r="K4929">
            <v>4976</v>
          </cell>
        </row>
        <row r="4930">
          <cell r="K4930">
            <v>2247</v>
          </cell>
        </row>
        <row r="4931">
          <cell r="K4931">
            <v>3080</v>
          </cell>
        </row>
        <row r="4932">
          <cell r="K4932">
            <v>6227</v>
          </cell>
        </row>
        <row r="4933">
          <cell r="K4933">
            <v>9329</v>
          </cell>
        </row>
        <row r="4934">
          <cell r="K4934">
            <v>7824</v>
          </cell>
        </row>
        <row r="4935">
          <cell r="K4935">
            <v>4651</v>
          </cell>
        </row>
        <row r="4936">
          <cell r="K4936">
            <v>5709</v>
          </cell>
        </row>
        <row r="4937">
          <cell r="K4937">
            <v>10256</v>
          </cell>
        </row>
        <row r="4938">
          <cell r="K4938">
            <v>471</v>
          </cell>
        </row>
        <row r="4939">
          <cell r="K4939">
            <v>6701</v>
          </cell>
        </row>
        <row r="4940">
          <cell r="K4940">
            <v>7374</v>
          </cell>
        </row>
        <row r="4941">
          <cell r="K4941">
            <v>7267</v>
          </cell>
        </row>
        <row r="4942">
          <cell r="K4942">
            <v>112</v>
          </cell>
        </row>
        <row r="4943">
          <cell r="K4943">
            <v>8533</v>
          </cell>
        </row>
        <row r="4944">
          <cell r="K4944">
            <v>5458</v>
          </cell>
        </row>
        <row r="4945">
          <cell r="K4945">
            <v>2725</v>
          </cell>
        </row>
        <row r="4946">
          <cell r="K4946">
            <v>6640</v>
          </cell>
        </row>
        <row r="4947">
          <cell r="K4947">
            <v>8184</v>
          </cell>
        </row>
        <row r="4948">
          <cell r="K4948">
            <v>9192</v>
          </cell>
        </row>
        <row r="4949">
          <cell r="K4949">
            <v>7823</v>
          </cell>
        </row>
        <row r="4950">
          <cell r="K4950">
            <v>9129</v>
          </cell>
        </row>
        <row r="4951">
          <cell r="K4951">
            <v>2320</v>
          </cell>
        </row>
        <row r="4952">
          <cell r="K4952">
            <v>539</v>
          </cell>
        </row>
        <row r="4953">
          <cell r="K4953">
            <v>7729</v>
          </cell>
        </row>
        <row r="4954">
          <cell r="K4954">
            <v>9495</v>
          </cell>
        </row>
        <row r="4955">
          <cell r="K4955">
            <v>4752</v>
          </cell>
        </row>
        <row r="4956">
          <cell r="K4956">
            <v>9245</v>
          </cell>
        </row>
        <row r="4957">
          <cell r="K4957">
            <v>9153</v>
          </cell>
        </row>
        <row r="4958">
          <cell r="K4958">
            <v>1560</v>
          </cell>
        </row>
        <row r="4959">
          <cell r="K4959">
            <v>2771</v>
          </cell>
        </row>
        <row r="4960">
          <cell r="K4960">
            <v>6877</v>
          </cell>
        </row>
        <row r="4961">
          <cell r="K4961">
            <v>7843</v>
          </cell>
        </row>
        <row r="4962">
          <cell r="K4962">
            <v>6895</v>
          </cell>
        </row>
        <row r="4963">
          <cell r="K4963">
            <v>6979</v>
          </cell>
        </row>
        <row r="4964">
          <cell r="K4964">
            <v>8312</v>
          </cell>
        </row>
        <row r="4965">
          <cell r="K4965">
            <v>712</v>
          </cell>
        </row>
        <row r="4966">
          <cell r="K4966">
            <v>111</v>
          </cell>
        </row>
        <row r="4967">
          <cell r="K4967">
            <v>6697</v>
          </cell>
        </row>
        <row r="4968">
          <cell r="K4968">
            <v>5195</v>
          </cell>
        </row>
        <row r="4969">
          <cell r="K4969">
            <v>5235</v>
          </cell>
        </row>
        <row r="4970">
          <cell r="K4970">
            <v>5881</v>
          </cell>
        </row>
        <row r="4971">
          <cell r="K4971">
            <v>6169</v>
          </cell>
        </row>
        <row r="4972">
          <cell r="K4972">
            <v>1070</v>
          </cell>
        </row>
        <row r="4973">
          <cell r="K4973">
            <v>1954</v>
          </cell>
        </row>
        <row r="4974">
          <cell r="K4974">
            <v>5086</v>
          </cell>
        </row>
        <row r="4975">
          <cell r="K4975">
            <v>6034</v>
          </cell>
        </row>
        <row r="4976">
          <cell r="K4976">
            <v>6429</v>
          </cell>
        </row>
        <row r="4977">
          <cell r="K4977">
            <v>6356</v>
          </cell>
        </row>
        <row r="4978">
          <cell r="K4978">
            <v>8568</v>
          </cell>
        </row>
        <row r="4979">
          <cell r="K4979">
            <v>3100</v>
          </cell>
        </row>
        <row r="4980">
          <cell r="K4980">
            <v>678</v>
          </cell>
        </row>
        <row r="4981">
          <cell r="K4981">
            <v>5902</v>
          </cell>
        </row>
        <row r="4982">
          <cell r="K4982">
            <v>5951</v>
          </cell>
        </row>
        <row r="4983">
          <cell r="K4983">
            <v>6146</v>
          </cell>
        </row>
        <row r="4984">
          <cell r="K4984">
            <v>4383</v>
          </cell>
        </row>
        <row r="4985">
          <cell r="K4985">
            <v>4389</v>
          </cell>
        </row>
        <row r="4986">
          <cell r="K4986">
            <v>2246</v>
          </cell>
        </row>
        <row r="4987">
          <cell r="K4987">
            <v>242</v>
          </cell>
        </row>
        <row r="4988">
          <cell r="K4988">
            <v>4993</v>
          </cell>
        </row>
        <row r="4989">
          <cell r="K4989">
            <v>4265</v>
          </cell>
        </row>
        <row r="4990">
          <cell r="K4990">
            <v>2746</v>
          </cell>
        </row>
        <row r="4991">
          <cell r="K4991">
            <v>6673</v>
          </cell>
        </row>
        <row r="4992">
          <cell r="K4992">
            <v>7194</v>
          </cell>
        </row>
        <row r="4993">
          <cell r="K4993">
            <v>261</v>
          </cell>
        </row>
        <row r="4994">
          <cell r="K4994">
            <v>350</v>
          </cell>
        </row>
        <row r="4995">
          <cell r="K4995">
            <v>5251</v>
          </cell>
        </row>
        <row r="4996">
          <cell r="K4996">
            <v>6834</v>
          </cell>
        </row>
        <row r="4997">
          <cell r="K4997">
            <v>5594</v>
          </cell>
        </row>
        <row r="4998">
          <cell r="K4998">
            <v>5514</v>
          </cell>
        </row>
        <row r="4999">
          <cell r="K4999">
            <v>4527</v>
          </cell>
        </row>
        <row r="5000">
          <cell r="K5000">
            <v>2974</v>
          </cell>
        </row>
        <row r="5001">
          <cell r="K5001">
            <v>5708</v>
          </cell>
        </row>
        <row r="5002">
          <cell r="K5002">
            <v>4139</v>
          </cell>
        </row>
        <row r="5003">
          <cell r="K5003">
            <v>4761</v>
          </cell>
        </row>
        <row r="5004">
          <cell r="K5004">
            <v>3553</v>
          </cell>
        </row>
        <row r="5005">
          <cell r="K5005">
            <v>4455</v>
          </cell>
        </row>
        <row r="5006">
          <cell r="K5006">
            <v>4245</v>
          </cell>
        </row>
        <row r="5007">
          <cell r="K5007">
            <v>272</v>
          </cell>
        </row>
        <row r="5008">
          <cell r="K5008">
            <v>328</v>
          </cell>
        </row>
        <row r="5009">
          <cell r="K5009">
            <v>4584</v>
          </cell>
        </row>
        <row r="5010">
          <cell r="K5010">
            <v>4797</v>
          </cell>
        </row>
        <row r="5011">
          <cell r="K5011">
            <v>3719</v>
          </cell>
        </row>
        <row r="5012">
          <cell r="K5012">
            <v>4809</v>
          </cell>
        </row>
        <row r="5013">
          <cell r="K5013">
            <v>5898</v>
          </cell>
        </row>
        <row r="5014">
          <cell r="K5014">
            <v>2048</v>
          </cell>
        </row>
        <row r="5015">
          <cell r="K5015">
            <v>3584</v>
          </cell>
        </row>
        <row r="5016">
          <cell r="K5016">
            <v>3984</v>
          </cell>
        </row>
        <row r="5017">
          <cell r="K5017">
            <v>4557</v>
          </cell>
        </row>
        <row r="5018">
          <cell r="K5018">
            <v>1834</v>
          </cell>
        </row>
        <row r="5019">
          <cell r="K5019">
            <v>3855</v>
          </cell>
        </row>
        <row r="5020">
          <cell r="K5020">
            <v>4554</v>
          </cell>
        </row>
        <row r="5021">
          <cell r="K5021">
            <v>3000</v>
          </cell>
        </row>
        <row r="5022">
          <cell r="K5022">
            <v>4450</v>
          </cell>
        </row>
        <row r="5023">
          <cell r="K5023">
            <v>5108</v>
          </cell>
        </row>
        <row r="5024">
          <cell r="K5024">
            <v>4551</v>
          </cell>
        </row>
        <row r="5025">
          <cell r="K5025">
            <v>4739</v>
          </cell>
        </row>
        <row r="5026">
          <cell r="K5026">
            <v>3956</v>
          </cell>
        </row>
        <row r="5027">
          <cell r="K5027">
            <v>3741</v>
          </cell>
        </row>
        <row r="5028">
          <cell r="K5028">
            <v>1246</v>
          </cell>
        </row>
        <row r="5029">
          <cell r="K5029">
            <v>1625</v>
          </cell>
        </row>
        <row r="5030">
          <cell r="K5030">
            <v>5574</v>
          </cell>
        </row>
        <row r="5031">
          <cell r="K5031">
            <v>6095</v>
          </cell>
        </row>
        <row r="5032">
          <cell r="K5032">
            <v>6645</v>
          </cell>
        </row>
        <row r="5033">
          <cell r="K5033">
            <v>4535</v>
          </cell>
        </row>
        <row r="5034">
          <cell r="K5034">
            <v>1805</v>
          </cell>
        </row>
        <row r="5035">
          <cell r="K5035">
            <v>374</v>
          </cell>
        </row>
        <row r="5036">
          <cell r="K5036">
            <v>490</v>
          </cell>
        </row>
        <row r="5037">
          <cell r="K5037">
            <v>4167</v>
          </cell>
        </row>
        <row r="5038">
          <cell r="K5038">
            <v>3976</v>
          </cell>
        </row>
        <row r="5039">
          <cell r="K5039">
            <v>4081</v>
          </cell>
        </row>
        <row r="5040">
          <cell r="K5040">
            <v>4051</v>
          </cell>
        </row>
        <row r="5041">
          <cell r="K5041">
            <v>4752</v>
          </cell>
        </row>
        <row r="5042">
          <cell r="K5042">
            <v>368</v>
          </cell>
        </row>
        <row r="5043">
          <cell r="K5043">
            <v>407</v>
          </cell>
        </row>
        <row r="5044">
          <cell r="K5044">
            <v>1166</v>
          </cell>
        </row>
        <row r="5045">
          <cell r="K5045">
            <v>1290</v>
          </cell>
        </row>
        <row r="5046">
          <cell r="K5046">
            <v>3767</v>
          </cell>
        </row>
        <row r="5047">
          <cell r="K5047">
            <v>3266</v>
          </cell>
        </row>
        <row r="5048">
          <cell r="K5048">
            <v>5369</v>
          </cell>
        </row>
        <row r="5049">
          <cell r="K5049">
            <v>905</v>
          </cell>
        </row>
        <row r="5050">
          <cell r="K5050">
            <v>3171</v>
          </cell>
        </row>
        <row r="5051">
          <cell r="K5051">
            <v>3402</v>
          </cell>
        </row>
        <row r="5052">
          <cell r="K5052">
            <v>3387</v>
          </cell>
        </row>
        <row r="5053">
          <cell r="K5053">
            <v>3332</v>
          </cell>
        </row>
        <row r="5054">
          <cell r="K5054">
            <v>3098</v>
          </cell>
        </row>
        <row r="5055">
          <cell r="K5055">
            <v>3053</v>
          </cell>
        </row>
        <row r="5056">
          <cell r="K5056">
            <v>298</v>
          </cell>
        </row>
        <row r="5057">
          <cell r="K5057">
            <v>1207</v>
          </cell>
        </row>
        <row r="5058">
          <cell r="K5058">
            <v>3559</v>
          </cell>
        </row>
        <row r="5059">
          <cell r="K5059">
            <v>2821</v>
          </cell>
        </row>
        <row r="5060">
          <cell r="K5060">
            <v>3121</v>
          </cell>
        </row>
        <row r="5061">
          <cell r="K5061">
            <v>2940</v>
          </cell>
        </row>
        <row r="5062">
          <cell r="K5062">
            <v>2885</v>
          </cell>
        </row>
        <row r="5063">
          <cell r="K5063">
            <v>450</v>
          </cell>
        </row>
        <row r="5064">
          <cell r="K5064">
            <v>607</v>
          </cell>
        </row>
        <row r="5065">
          <cell r="K5065">
            <v>3430</v>
          </cell>
        </row>
        <row r="5066">
          <cell r="K5066">
            <v>4172</v>
          </cell>
        </row>
        <row r="5067">
          <cell r="K5067">
            <v>4167</v>
          </cell>
        </row>
        <row r="5068">
          <cell r="K5068">
            <v>4555</v>
          </cell>
        </row>
        <row r="5069">
          <cell r="K5069">
            <v>5477</v>
          </cell>
        </row>
        <row r="5070">
          <cell r="K5070">
            <v>858</v>
          </cell>
        </row>
        <row r="5071">
          <cell r="K5071">
            <v>2826</v>
          </cell>
        </row>
        <row r="5072">
          <cell r="K5072">
            <v>4963</v>
          </cell>
        </row>
        <row r="5073">
          <cell r="K5073">
            <v>4963</v>
          </cell>
        </row>
        <row r="5074">
          <cell r="K5074">
            <v>4263</v>
          </cell>
        </row>
        <row r="5075">
          <cell r="K5075">
            <v>5615</v>
          </cell>
        </row>
        <row r="5076">
          <cell r="K5076">
            <v>4836</v>
          </cell>
        </row>
        <row r="5077">
          <cell r="K5077">
            <v>453</v>
          </cell>
        </row>
        <row r="5078">
          <cell r="K5078">
            <v>2058</v>
          </cell>
        </row>
        <row r="5079">
          <cell r="K5079">
            <v>5973</v>
          </cell>
        </row>
        <row r="5080">
          <cell r="K5080">
            <v>3345</v>
          </cell>
        </row>
        <row r="5081">
          <cell r="K5081">
            <v>4868</v>
          </cell>
        </row>
        <row r="5082">
          <cell r="K5082">
            <v>5798</v>
          </cell>
        </row>
        <row r="5083">
          <cell r="K5083">
            <v>8000</v>
          </cell>
        </row>
        <row r="5084">
          <cell r="K5084">
            <v>973</v>
          </cell>
        </row>
        <row r="5085">
          <cell r="K5085">
            <v>727</v>
          </cell>
        </row>
        <row r="5086">
          <cell r="K5086">
            <v>7129</v>
          </cell>
        </row>
        <row r="5087">
          <cell r="K5087">
            <v>7293</v>
          </cell>
        </row>
        <row r="5088">
          <cell r="K5088">
            <v>6619</v>
          </cell>
        </row>
        <row r="5089">
          <cell r="K5089">
            <v>1304</v>
          </cell>
        </row>
        <row r="5090">
          <cell r="K5090">
            <v>2133</v>
          </cell>
        </row>
        <row r="5091">
          <cell r="K5091">
            <v>0</v>
          </cell>
        </row>
        <row r="5092">
          <cell r="K5092">
            <v>1444</v>
          </cell>
        </row>
        <row r="5093">
          <cell r="K5093">
            <v>6111</v>
          </cell>
        </row>
        <row r="5094">
          <cell r="K5094">
            <v>4267</v>
          </cell>
        </row>
        <row r="5095">
          <cell r="K5095">
            <v>4785</v>
          </cell>
        </row>
        <row r="5096">
          <cell r="K5096">
            <v>3284</v>
          </cell>
        </row>
        <row r="5097">
          <cell r="K5097">
            <v>5695</v>
          </cell>
        </row>
        <row r="5098">
          <cell r="K5098">
            <v>1002</v>
          </cell>
        </row>
        <row r="5099">
          <cell r="K5099">
            <v>568</v>
          </cell>
        </row>
        <row r="5100">
          <cell r="K5100">
            <v>4971</v>
          </cell>
        </row>
        <row r="5101">
          <cell r="K5101">
            <v>5124</v>
          </cell>
        </row>
        <row r="5102">
          <cell r="K5102">
            <v>5764</v>
          </cell>
        </row>
        <row r="5103">
          <cell r="K5103">
            <v>4926</v>
          </cell>
        </row>
        <row r="5104">
          <cell r="K5104">
            <v>5568</v>
          </cell>
        </row>
        <row r="5105">
          <cell r="K5105">
            <v>1472</v>
          </cell>
        </row>
        <row r="5106">
          <cell r="K5106">
            <v>376</v>
          </cell>
        </row>
        <row r="5107">
          <cell r="K5107">
            <v>3000</v>
          </cell>
        </row>
        <row r="5108">
          <cell r="K5108">
            <v>5638</v>
          </cell>
        </row>
        <row r="5109">
          <cell r="K5109">
            <v>5968</v>
          </cell>
        </row>
        <row r="5110">
          <cell r="K5110">
            <v>5594</v>
          </cell>
        </row>
        <row r="5111">
          <cell r="K5111">
            <v>137</v>
          </cell>
        </row>
        <row r="5112">
          <cell r="K5112">
            <v>83</v>
          </cell>
        </row>
        <row r="5113">
          <cell r="K5113">
            <v>684</v>
          </cell>
        </row>
        <row r="5114">
          <cell r="K5114">
            <v>4736</v>
          </cell>
        </row>
        <row r="5115">
          <cell r="K5115">
            <v>4873</v>
          </cell>
        </row>
        <row r="5116">
          <cell r="K5116">
            <v>2831</v>
          </cell>
        </row>
        <row r="5117">
          <cell r="K5117">
            <v>4876</v>
          </cell>
        </row>
        <row r="5118">
          <cell r="K5118">
            <v>2130</v>
          </cell>
        </row>
        <row r="5119">
          <cell r="K5119">
            <v>2171</v>
          </cell>
        </row>
        <row r="5120">
          <cell r="K5120">
            <v>1788</v>
          </cell>
        </row>
        <row r="5121">
          <cell r="K5121">
            <v>6489</v>
          </cell>
        </row>
        <row r="5122">
          <cell r="K5122">
            <v>4551</v>
          </cell>
        </row>
        <row r="5123">
          <cell r="K5123">
            <v>3692</v>
          </cell>
        </row>
        <row r="5124">
          <cell r="K5124">
            <v>6110</v>
          </cell>
        </row>
        <row r="5125">
          <cell r="K5125">
            <v>5911</v>
          </cell>
        </row>
        <row r="5126">
          <cell r="K5126">
            <v>1381</v>
          </cell>
        </row>
        <row r="5127">
          <cell r="K5127">
            <v>3211</v>
          </cell>
        </row>
        <row r="5128">
          <cell r="K5128">
            <v>2461</v>
          </cell>
        </row>
        <row r="5129">
          <cell r="K5129">
            <v>2878</v>
          </cell>
        </row>
        <row r="5130">
          <cell r="K5130">
            <v>4251</v>
          </cell>
        </row>
        <row r="5131">
          <cell r="K5131">
            <v>2519</v>
          </cell>
        </row>
        <row r="5132">
          <cell r="K5132">
            <v>3039</v>
          </cell>
        </row>
        <row r="5133">
          <cell r="K5133">
            <v>1397</v>
          </cell>
        </row>
        <row r="5134">
          <cell r="K5134">
            <v>2681</v>
          </cell>
        </row>
        <row r="5135">
          <cell r="K5135">
            <v>1363</v>
          </cell>
        </row>
        <row r="5136">
          <cell r="K5136">
            <v>2896</v>
          </cell>
        </row>
        <row r="5137">
          <cell r="K5137">
            <v>2560</v>
          </cell>
        </row>
        <row r="5138">
          <cell r="K5138">
            <v>2007</v>
          </cell>
        </row>
        <row r="5139">
          <cell r="K5139">
            <v>2204</v>
          </cell>
        </row>
        <row r="5140">
          <cell r="K5140">
            <v>339</v>
          </cell>
        </row>
        <row r="5141">
          <cell r="K5141">
            <v>510</v>
          </cell>
        </row>
        <row r="5142">
          <cell r="K5142">
            <v>1793</v>
          </cell>
        </row>
        <row r="5143">
          <cell r="K5143">
            <v>1400</v>
          </cell>
        </row>
        <row r="5144">
          <cell r="K5144">
            <v>2109</v>
          </cell>
        </row>
        <row r="5145">
          <cell r="K5145">
            <v>2037</v>
          </cell>
        </row>
        <row r="5146">
          <cell r="K5146">
            <v>3232</v>
          </cell>
        </row>
        <row r="5147">
          <cell r="K5147">
            <v>1633</v>
          </cell>
        </row>
        <row r="5148">
          <cell r="K5148">
            <v>347</v>
          </cell>
        </row>
        <row r="5149">
          <cell r="K5149">
            <v>2501</v>
          </cell>
        </row>
        <row r="5150">
          <cell r="K5150">
            <v>3135</v>
          </cell>
        </row>
        <row r="5151">
          <cell r="K5151">
            <v>3195</v>
          </cell>
        </row>
        <row r="5152">
          <cell r="K5152">
            <v>3230</v>
          </cell>
        </row>
        <row r="5153">
          <cell r="K5153">
            <v>4248</v>
          </cell>
        </row>
        <row r="5154">
          <cell r="K5154">
            <v>1711</v>
          </cell>
        </row>
        <row r="5155">
          <cell r="K5155">
            <v>624</v>
          </cell>
        </row>
        <row r="5156">
          <cell r="K5156">
            <v>1610</v>
          </cell>
        </row>
        <row r="5157">
          <cell r="K5157">
            <v>1456</v>
          </cell>
        </row>
        <row r="5158">
          <cell r="K5158">
            <v>336</v>
          </cell>
        </row>
        <row r="5159">
          <cell r="K5159">
            <v>309</v>
          </cell>
        </row>
        <row r="5160">
          <cell r="K5160">
            <v>916</v>
          </cell>
        </row>
        <row r="5161">
          <cell r="K5161">
            <v>219</v>
          </cell>
        </row>
        <row r="5162">
          <cell r="K5162">
            <v>262</v>
          </cell>
        </row>
        <row r="5163">
          <cell r="K5163">
            <v>886</v>
          </cell>
        </row>
        <row r="5164">
          <cell r="K5164">
            <v>457</v>
          </cell>
        </row>
        <row r="5165">
          <cell r="K5165">
            <v>480</v>
          </cell>
        </row>
        <row r="5166">
          <cell r="K5166">
            <v>903</v>
          </cell>
        </row>
        <row r="5167">
          <cell r="K5167">
            <v>3099</v>
          </cell>
        </row>
        <row r="5168">
          <cell r="K5168">
            <v>366</v>
          </cell>
        </row>
        <row r="5169">
          <cell r="K5169">
            <v>273</v>
          </cell>
        </row>
        <row r="5170">
          <cell r="K5170">
            <v>60</v>
          </cell>
        </row>
        <row r="5171">
          <cell r="K5171">
            <v>2716</v>
          </cell>
        </row>
        <row r="5172">
          <cell r="K5172">
            <v>1743</v>
          </cell>
        </row>
        <row r="5173">
          <cell r="K5173">
            <v>1140</v>
          </cell>
        </row>
        <row r="5174">
          <cell r="K5174">
            <v>1646</v>
          </cell>
        </row>
        <row r="5175">
          <cell r="K5175">
            <v>481</v>
          </cell>
        </row>
        <row r="5176">
          <cell r="K5176">
            <v>2243</v>
          </cell>
        </row>
        <row r="5177">
          <cell r="K5177">
            <v>1092</v>
          </cell>
        </row>
        <row r="5178">
          <cell r="K5178">
            <v>1353</v>
          </cell>
        </row>
        <row r="5179">
          <cell r="K5179">
            <v>1928</v>
          </cell>
        </row>
        <row r="5180">
          <cell r="K5180">
            <v>2898</v>
          </cell>
        </row>
        <row r="5181">
          <cell r="K5181">
            <v>2835</v>
          </cell>
        </row>
        <row r="5182">
          <cell r="K5182">
            <v>1069</v>
          </cell>
        </row>
        <row r="5183">
          <cell r="K5183">
            <v>117</v>
          </cell>
        </row>
        <row r="5184">
          <cell r="K5184">
            <v>4967</v>
          </cell>
        </row>
        <row r="5185">
          <cell r="K5185">
            <v>3424</v>
          </cell>
        </row>
        <row r="5186">
          <cell r="K5186">
            <v>4056</v>
          </cell>
        </row>
        <row r="5187">
          <cell r="K5187">
            <v>3720</v>
          </cell>
        </row>
        <row r="5188">
          <cell r="K5188">
            <v>3682</v>
          </cell>
        </row>
        <row r="5189">
          <cell r="K5189">
            <v>327</v>
          </cell>
        </row>
        <row r="5190">
          <cell r="K5190">
            <v>504</v>
          </cell>
        </row>
        <row r="5191">
          <cell r="K5191">
            <v>3597</v>
          </cell>
        </row>
        <row r="5192">
          <cell r="K5192">
            <v>3808</v>
          </cell>
        </row>
        <row r="5193">
          <cell r="K5193">
            <v>4046</v>
          </cell>
        </row>
        <row r="5194">
          <cell r="K5194">
            <v>3604</v>
          </cell>
        </row>
        <row r="5195">
          <cell r="K5195">
            <v>5928</v>
          </cell>
        </row>
        <row r="5196">
          <cell r="K5196">
            <v>1414</v>
          </cell>
        </row>
        <row r="5197">
          <cell r="K5197">
            <v>194</v>
          </cell>
        </row>
        <row r="5198">
          <cell r="K5198">
            <v>4039</v>
          </cell>
        </row>
        <row r="5199">
          <cell r="K5199">
            <v>2796</v>
          </cell>
        </row>
        <row r="5200">
          <cell r="K5200">
            <v>1849</v>
          </cell>
        </row>
        <row r="5201">
          <cell r="K5201">
            <v>3771</v>
          </cell>
        </row>
        <row r="5202">
          <cell r="K5202">
            <v>3841</v>
          </cell>
        </row>
        <row r="5203">
          <cell r="K5203">
            <v>3851</v>
          </cell>
        </row>
        <row r="5204">
          <cell r="K5204">
            <v>1369</v>
          </cell>
        </row>
        <row r="5205">
          <cell r="K5205">
            <v>3080</v>
          </cell>
        </row>
        <row r="5206">
          <cell r="K5206">
            <v>4417</v>
          </cell>
        </row>
        <row r="5207">
          <cell r="K5207">
            <v>4934</v>
          </cell>
        </row>
        <row r="5208">
          <cell r="K5208">
            <v>4699</v>
          </cell>
        </row>
        <row r="5209">
          <cell r="K5209">
            <v>5261</v>
          </cell>
        </row>
        <row r="5210">
          <cell r="K5210">
            <v>869</v>
          </cell>
        </row>
        <row r="5211">
          <cell r="K5211">
            <v>992</v>
          </cell>
        </row>
        <row r="5212">
          <cell r="K5212">
            <v>8284</v>
          </cell>
        </row>
        <row r="5213">
          <cell r="K5213">
            <v>1994</v>
          </cell>
        </row>
        <row r="5214">
          <cell r="K5214">
            <v>2664</v>
          </cell>
        </row>
        <row r="5215">
          <cell r="K5215">
            <v>2884</v>
          </cell>
        </row>
        <row r="5216">
          <cell r="K5216">
            <v>1075</v>
          </cell>
        </row>
        <row r="5217">
          <cell r="K5217">
            <v>1845</v>
          </cell>
        </row>
        <row r="5218">
          <cell r="K5218">
            <v>1222</v>
          </cell>
        </row>
        <row r="5219">
          <cell r="K5219">
            <v>5024</v>
          </cell>
        </row>
        <row r="5220">
          <cell r="K5220">
            <v>5542</v>
          </cell>
        </row>
        <row r="5221">
          <cell r="K5221">
            <v>3896</v>
          </cell>
        </row>
        <row r="5222">
          <cell r="K5222">
            <v>3618</v>
          </cell>
        </row>
        <row r="5223">
          <cell r="K5223">
            <v>3377</v>
          </cell>
        </row>
        <row r="5224">
          <cell r="K5224">
            <v>244</v>
          </cell>
        </row>
        <row r="5225">
          <cell r="K5225">
            <v>480</v>
          </cell>
        </row>
        <row r="5226">
          <cell r="K5226">
            <v>4842</v>
          </cell>
        </row>
        <row r="5227">
          <cell r="K5227">
            <v>5387</v>
          </cell>
        </row>
        <row r="5228">
          <cell r="K5228">
            <v>5357</v>
          </cell>
        </row>
        <row r="5229">
          <cell r="K5229">
            <v>5656</v>
          </cell>
        </row>
        <row r="5230">
          <cell r="K5230">
            <v>6401</v>
          </cell>
        </row>
        <row r="5231">
          <cell r="K5231">
            <v>1185</v>
          </cell>
        </row>
        <row r="5232">
          <cell r="K5232">
            <v>92</v>
          </cell>
        </row>
        <row r="5233">
          <cell r="K5233">
            <v>5641</v>
          </cell>
        </row>
        <row r="5234">
          <cell r="K5234">
            <v>5411</v>
          </cell>
        </row>
        <row r="5235">
          <cell r="K5235">
            <v>6913</v>
          </cell>
        </row>
        <row r="5236">
          <cell r="K5236">
            <v>6039</v>
          </cell>
        </row>
        <row r="5237">
          <cell r="K5237">
            <v>2924</v>
          </cell>
        </row>
        <row r="5238">
          <cell r="K5238">
            <v>1796</v>
          </cell>
        </row>
        <row r="5239">
          <cell r="K5239">
            <v>124</v>
          </cell>
        </row>
        <row r="5240">
          <cell r="K5240">
            <v>6125</v>
          </cell>
        </row>
        <row r="5241">
          <cell r="K5241">
            <v>6706</v>
          </cell>
        </row>
        <row r="5242">
          <cell r="K5242">
            <v>6282</v>
          </cell>
        </row>
        <row r="5243">
          <cell r="K5243">
            <v>6415</v>
          </cell>
        </row>
        <row r="5244">
          <cell r="K5244">
            <v>6488</v>
          </cell>
        </row>
        <row r="5245">
          <cell r="K5245">
            <v>1025</v>
          </cell>
        </row>
        <row r="5246">
          <cell r="K5246">
            <v>2814</v>
          </cell>
        </row>
        <row r="5247">
          <cell r="K5247">
            <v>6850</v>
          </cell>
        </row>
        <row r="5248">
          <cell r="K5248">
            <v>8019</v>
          </cell>
        </row>
        <row r="5249">
          <cell r="K5249">
            <v>8621</v>
          </cell>
        </row>
        <row r="5250">
          <cell r="K5250">
            <v>7665</v>
          </cell>
        </row>
        <row r="5251">
          <cell r="K5251">
            <v>6945</v>
          </cell>
        </row>
        <row r="5252">
          <cell r="K5252">
            <v>3798</v>
          </cell>
        </row>
        <row r="5253">
          <cell r="K5253">
            <v>1947</v>
          </cell>
        </row>
        <row r="5254">
          <cell r="K5254">
            <v>8139</v>
          </cell>
        </row>
        <row r="5255">
          <cell r="K5255">
            <v>8111</v>
          </cell>
        </row>
        <row r="5256">
          <cell r="K5256">
            <v>4851</v>
          </cell>
        </row>
        <row r="5257">
          <cell r="K5257">
            <v>8720</v>
          </cell>
        </row>
        <row r="5258">
          <cell r="K5258">
            <v>8708</v>
          </cell>
        </row>
        <row r="5259">
          <cell r="K5259">
            <v>1934</v>
          </cell>
        </row>
        <row r="5260">
          <cell r="K5260">
            <v>415</v>
          </cell>
        </row>
        <row r="5261">
          <cell r="K5261">
            <v>4762</v>
          </cell>
        </row>
        <row r="5262">
          <cell r="K5262">
            <v>7225</v>
          </cell>
        </row>
        <row r="5263">
          <cell r="K5263">
            <v>6995</v>
          </cell>
        </row>
        <row r="5264">
          <cell r="K5264">
            <v>6869</v>
          </cell>
        </row>
        <row r="5265">
          <cell r="K5265">
            <v>7915</v>
          </cell>
        </row>
        <row r="5266">
          <cell r="K5266">
            <v>1627</v>
          </cell>
        </row>
        <row r="5267">
          <cell r="K5267">
            <v>667</v>
          </cell>
        </row>
        <row r="5268">
          <cell r="K5268">
            <v>5098</v>
          </cell>
        </row>
        <row r="5269">
          <cell r="K5269">
            <v>7475</v>
          </cell>
        </row>
        <row r="5270">
          <cell r="K5270">
            <v>9400</v>
          </cell>
        </row>
        <row r="5271">
          <cell r="K5271">
            <v>6902</v>
          </cell>
        </row>
        <row r="5272">
          <cell r="K5272">
            <v>7685</v>
          </cell>
        </row>
        <row r="5273">
          <cell r="K5273">
            <v>310</v>
          </cell>
        </row>
        <row r="5274">
          <cell r="K5274">
            <v>986</v>
          </cell>
        </row>
        <row r="5275">
          <cell r="K5275">
            <v>6729</v>
          </cell>
        </row>
        <row r="5276">
          <cell r="K5276">
            <v>7413</v>
          </cell>
        </row>
        <row r="5277">
          <cell r="K5277">
            <v>8340</v>
          </cell>
        </row>
        <row r="5278">
          <cell r="K5278">
            <v>8968</v>
          </cell>
        </row>
        <row r="5279">
          <cell r="K5279">
            <v>6884</v>
          </cell>
        </row>
        <row r="5280">
          <cell r="K5280">
            <v>2032</v>
          </cell>
        </row>
        <row r="5281">
          <cell r="K5281">
            <v>3441</v>
          </cell>
        </row>
        <row r="5282">
          <cell r="K5282">
            <v>4078</v>
          </cell>
        </row>
        <row r="5283">
          <cell r="K5283">
            <v>6046</v>
          </cell>
        </row>
        <row r="5284">
          <cell r="K5284">
            <v>6294</v>
          </cell>
        </row>
        <row r="5285">
          <cell r="K5285">
            <v>7431</v>
          </cell>
        </row>
        <row r="5286">
          <cell r="K5286">
            <v>8703</v>
          </cell>
        </row>
        <row r="5287">
          <cell r="K5287">
            <v>1459</v>
          </cell>
        </row>
        <row r="5288">
          <cell r="K5288">
            <v>1538</v>
          </cell>
        </row>
        <row r="5289">
          <cell r="K5289">
            <v>6939</v>
          </cell>
        </row>
        <row r="5290">
          <cell r="K5290">
            <v>5717</v>
          </cell>
        </row>
        <row r="5291">
          <cell r="K5291">
            <v>2705</v>
          </cell>
        </row>
        <row r="5292">
          <cell r="K5292">
            <v>4064</v>
          </cell>
        </row>
        <row r="5293">
          <cell r="K5293">
            <v>6816</v>
          </cell>
        </row>
        <row r="5294">
          <cell r="K5294">
            <v>3472</v>
          </cell>
        </row>
        <row r="5295">
          <cell r="K5295">
            <v>347</v>
          </cell>
        </row>
        <row r="5296">
          <cell r="K5296">
            <v>4003</v>
          </cell>
        </row>
        <row r="5297">
          <cell r="K5297">
            <v>5450</v>
          </cell>
        </row>
        <row r="5298">
          <cell r="K5298">
            <v>4952</v>
          </cell>
        </row>
        <row r="5299">
          <cell r="K5299">
            <v>4690</v>
          </cell>
        </row>
        <row r="5300">
          <cell r="K5300">
            <v>4691</v>
          </cell>
        </row>
        <row r="5301">
          <cell r="K5301">
            <v>3457</v>
          </cell>
        </row>
        <row r="5302">
          <cell r="K5302">
            <v>2706</v>
          </cell>
        </row>
        <row r="5303">
          <cell r="K5303">
            <v>6367</v>
          </cell>
        </row>
        <row r="5304">
          <cell r="K5304">
            <v>5474</v>
          </cell>
        </row>
        <row r="5305">
          <cell r="K5305">
            <v>6857</v>
          </cell>
        </row>
        <row r="5306">
          <cell r="K5306">
            <v>5749</v>
          </cell>
        </row>
        <row r="5307">
          <cell r="K5307">
            <v>4929</v>
          </cell>
        </row>
        <row r="5308">
          <cell r="K5308">
            <v>3516</v>
          </cell>
        </row>
        <row r="5309">
          <cell r="K5309">
            <v>180</v>
          </cell>
        </row>
        <row r="5310">
          <cell r="K5310">
            <v>5783</v>
          </cell>
        </row>
        <row r="5311">
          <cell r="K5311">
            <v>6601</v>
          </cell>
        </row>
        <row r="5312">
          <cell r="K5312">
            <v>8006</v>
          </cell>
        </row>
        <row r="5313">
          <cell r="K5313">
            <v>6874</v>
          </cell>
        </row>
        <row r="5314">
          <cell r="K5314">
            <v>5413</v>
          </cell>
        </row>
        <row r="5315">
          <cell r="K5315">
            <v>1731</v>
          </cell>
        </row>
        <row r="5316">
          <cell r="K5316">
            <v>442</v>
          </cell>
        </row>
        <row r="5317">
          <cell r="K5317">
            <v>4837</v>
          </cell>
        </row>
        <row r="5318">
          <cell r="K5318">
            <v>3852</v>
          </cell>
        </row>
        <row r="5319">
          <cell r="K5319">
            <v>4824</v>
          </cell>
        </row>
        <row r="5320">
          <cell r="K5320">
            <v>3351</v>
          </cell>
        </row>
        <row r="5321">
          <cell r="K5321">
            <v>6634</v>
          </cell>
        </row>
        <row r="5322">
          <cell r="K5322">
            <v>2414</v>
          </cell>
        </row>
        <row r="5323">
          <cell r="K5323">
            <v>0</v>
          </cell>
        </row>
        <row r="5324">
          <cell r="K5324">
            <v>4382</v>
          </cell>
        </row>
        <row r="5325">
          <cell r="K5325">
            <v>3849</v>
          </cell>
        </row>
        <row r="5326">
          <cell r="K5326">
            <v>5319</v>
          </cell>
        </row>
        <row r="5327">
          <cell r="K5327">
            <v>4703</v>
          </cell>
        </row>
        <row r="5328">
          <cell r="K5328">
            <v>5643</v>
          </cell>
        </row>
        <row r="5329">
          <cell r="K5329">
            <v>2803</v>
          </cell>
        </row>
        <row r="5330">
          <cell r="K5330">
            <v>2608</v>
          </cell>
        </row>
        <row r="5331">
          <cell r="K5331">
            <v>3911</v>
          </cell>
        </row>
        <row r="5332">
          <cell r="K5332">
            <v>5812</v>
          </cell>
        </row>
        <row r="5333">
          <cell r="K5333">
            <v>4307</v>
          </cell>
        </row>
        <row r="5334">
          <cell r="K5334">
            <v>1602</v>
          </cell>
        </row>
        <row r="5335">
          <cell r="K5335">
            <v>1737</v>
          </cell>
        </row>
        <row r="5336">
          <cell r="K5336">
            <v>933</v>
          </cell>
        </row>
        <row r="5337">
          <cell r="K5337">
            <v>763</v>
          </cell>
        </row>
        <row r="5338">
          <cell r="K5338">
            <v>6583</v>
          </cell>
        </row>
        <row r="5339">
          <cell r="K5339">
            <v>6066</v>
          </cell>
        </row>
        <row r="5340">
          <cell r="K5340">
            <v>7470</v>
          </cell>
        </row>
        <row r="5341">
          <cell r="K5341">
            <v>7567</v>
          </cell>
        </row>
        <row r="5342">
          <cell r="K5342">
            <v>6265</v>
          </cell>
        </row>
        <row r="5343">
          <cell r="K5343">
            <v>3499</v>
          </cell>
        </row>
        <row r="5344">
          <cell r="K5344">
            <v>3899</v>
          </cell>
        </row>
        <row r="5345">
          <cell r="K5345">
            <v>4470</v>
          </cell>
        </row>
        <row r="5346">
          <cell r="K5346">
            <v>5849</v>
          </cell>
        </row>
        <row r="5347">
          <cell r="K5347">
            <v>5665</v>
          </cell>
        </row>
        <row r="5348">
          <cell r="K5348">
            <v>5475</v>
          </cell>
        </row>
        <row r="5349">
          <cell r="K5349">
            <v>5206</v>
          </cell>
        </row>
        <row r="5350">
          <cell r="K5350">
            <v>3973</v>
          </cell>
        </row>
        <row r="5351">
          <cell r="K5351">
            <v>3390</v>
          </cell>
        </row>
        <row r="5352">
          <cell r="K5352">
            <v>5086</v>
          </cell>
        </row>
        <row r="5353">
          <cell r="K5353">
            <v>5213</v>
          </cell>
        </row>
        <row r="5354">
          <cell r="K5354">
            <v>6498</v>
          </cell>
        </row>
        <row r="5355">
          <cell r="K5355">
            <v>5866</v>
          </cell>
        </row>
        <row r="5356">
          <cell r="K5356">
            <v>6840</v>
          </cell>
        </row>
        <row r="5357">
          <cell r="K5357">
            <v>1833</v>
          </cell>
        </row>
        <row r="5358">
          <cell r="K5358">
            <v>2586</v>
          </cell>
        </row>
        <row r="5359">
          <cell r="K5359">
            <v>5175</v>
          </cell>
        </row>
        <row r="5360">
          <cell r="K5360">
            <v>5213</v>
          </cell>
        </row>
        <row r="5361">
          <cell r="K5361">
            <v>6176</v>
          </cell>
        </row>
        <row r="5362">
          <cell r="K5362">
            <v>5524</v>
          </cell>
        </row>
        <row r="5363">
          <cell r="K5363">
            <v>5761</v>
          </cell>
        </row>
        <row r="5364">
          <cell r="K5364">
            <v>1788</v>
          </cell>
        </row>
        <row r="5365">
          <cell r="K5365">
            <v>4498</v>
          </cell>
        </row>
        <row r="5366">
          <cell r="K5366">
            <v>4742</v>
          </cell>
        </row>
        <row r="5367">
          <cell r="K5367">
            <v>3363</v>
          </cell>
        </row>
        <row r="5368">
          <cell r="K5368">
            <v>2628</v>
          </cell>
        </row>
        <row r="5369">
          <cell r="K5369">
            <v>3492</v>
          </cell>
        </row>
        <row r="5370">
          <cell r="K5370">
            <v>4229</v>
          </cell>
        </row>
        <row r="5371">
          <cell r="K5371">
            <v>684</v>
          </cell>
        </row>
        <row r="5372">
          <cell r="K5372">
            <v>18</v>
          </cell>
        </row>
        <row r="5373">
          <cell r="K5373">
            <v>5240</v>
          </cell>
        </row>
        <row r="5374">
          <cell r="K5374">
            <v>5980</v>
          </cell>
        </row>
        <row r="5375">
          <cell r="K5375">
            <v>6326</v>
          </cell>
        </row>
        <row r="5376">
          <cell r="K5376">
            <v>6228</v>
          </cell>
        </row>
        <row r="5377">
          <cell r="K5377">
            <v>6364</v>
          </cell>
        </row>
        <row r="5378">
          <cell r="K5378">
            <v>720</v>
          </cell>
        </row>
        <row r="5379">
          <cell r="K5379">
            <v>2231</v>
          </cell>
        </row>
        <row r="5380">
          <cell r="K5380">
            <v>6331</v>
          </cell>
        </row>
        <row r="5381">
          <cell r="K5381">
            <v>6833</v>
          </cell>
        </row>
        <row r="5382">
          <cell r="K5382">
            <v>6615</v>
          </cell>
        </row>
        <row r="5383">
          <cell r="K5383">
            <v>6761</v>
          </cell>
        </row>
        <row r="5384">
          <cell r="K5384">
            <v>7797</v>
          </cell>
        </row>
        <row r="5385">
          <cell r="K5385">
            <v>1397</v>
          </cell>
        </row>
        <row r="5386">
          <cell r="K5386">
            <v>4177</v>
          </cell>
        </row>
        <row r="5387">
          <cell r="K5387">
            <v>4621</v>
          </cell>
        </row>
        <row r="5388">
          <cell r="K5388">
            <v>3574</v>
          </cell>
        </row>
        <row r="5389">
          <cell r="K5389">
            <v>3326</v>
          </cell>
        </row>
        <row r="5390">
          <cell r="K5390">
            <v>4657</v>
          </cell>
        </row>
        <row r="5391">
          <cell r="K5391">
            <v>4816</v>
          </cell>
        </row>
        <row r="5392">
          <cell r="K5392">
            <v>274</v>
          </cell>
        </row>
        <row r="5393">
          <cell r="K5393">
            <v>423</v>
          </cell>
        </row>
        <row r="5394">
          <cell r="K5394">
            <v>5456</v>
          </cell>
        </row>
        <row r="5395">
          <cell r="K5395">
            <v>4231</v>
          </cell>
        </row>
        <row r="5396">
          <cell r="K5396">
            <v>4960</v>
          </cell>
        </row>
        <row r="5397">
          <cell r="K5397">
            <v>6058</v>
          </cell>
        </row>
        <row r="5398">
          <cell r="K5398">
            <v>5800</v>
          </cell>
        </row>
        <row r="5399">
          <cell r="K5399">
            <v>2340</v>
          </cell>
        </row>
        <row r="5400">
          <cell r="K5400">
            <v>4440</v>
          </cell>
        </row>
        <row r="5401">
          <cell r="K5401">
            <v>2897</v>
          </cell>
        </row>
        <row r="5402">
          <cell r="K5402">
            <v>4803</v>
          </cell>
        </row>
        <row r="5403">
          <cell r="K5403">
            <v>3566</v>
          </cell>
        </row>
        <row r="5404">
          <cell r="K5404">
            <v>2728</v>
          </cell>
        </row>
        <row r="5405">
          <cell r="K5405">
            <v>2234</v>
          </cell>
        </row>
        <row r="5406">
          <cell r="K5406">
            <v>2289</v>
          </cell>
        </row>
        <row r="5407">
          <cell r="K5407">
            <v>3467</v>
          </cell>
        </row>
        <row r="5408">
          <cell r="K5408">
            <v>4946</v>
          </cell>
        </row>
        <row r="5409">
          <cell r="K5409">
            <v>4464</v>
          </cell>
        </row>
        <row r="5410">
          <cell r="K5410">
            <v>4657</v>
          </cell>
        </row>
        <row r="5411">
          <cell r="K5411">
            <v>4238</v>
          </cell>
        </row>
        <row r="5412">
          <cell r="K5412">
            <v>5391</v>
          </cell>
        </row>
        <row r="5413">
          <cell r="K5413">
            <v>4312</v>
          </cell>
        </row>
        <row r="5414">
          <cell r="K5414">
            <v>747</v>
          </cell>
        </row>
        <row r="5415">
          <cell r="K5415">
            <v>3945</v>
          </cell>
        </row>
        <row r="5416">
          <cell r="K5416">
            <v>2574</v>
          </cell>
        </row>
        <row r="5417">
          <cell r="K5417">
            <v>3655</v>
          </cell>
        </row>
        <row r="5418">
          <cell r="K5418">
            <v>2219</v>
          </cell>
        </row>
        <row r="5419">
          <cell r="K5419">
            <v>1575</v>
          </cell>
        </row>
        <row r="5420">
          <cell r="K5420">
            <v>339</v>
          </cell>
        </row>
        <row r="5421">
          <cell r="K5421">
            <v>1128</v>
          </cell>
        </row>
        <row r="5422">
          <cell r="K5422">
            <v>3183</v>
          </cell>
        </row>
        <row r="5423">
          <cell r="K5423">
            <v>4437</v>
          </cell>
        </row>
        <row r="5424">
          <cell r="K5424">
            <v>4462</v>
          </cell>
        </row>
        <row r="5425">
          <cell r="K5425">
            <v>4131</v>
          </cell>
        </row>
        <row r="5426">
          <cell r="K5426">
            <v>6066</v>
          </cell>
        </row>
        <row r="5427">
          <cell r="K5427">
            <v>147</v>
          </cell>
        </row>
        <row r="5428">
          <cell r="K5428">
            <v>3270</v>
          </cell>
        </row>
        <row r="5429">
          <cell r="K5429">
            <v>4518</v>
          </cell>
        </row>
        <row r="5430">
          <cell r="K5430">
            <v>3675</v>
          </cell>
        </row>
        <row r="5431">
          <cell r="K5431">
            <v>2546</v>
          </cell>
        </row>
        <row r="5432">
          <cell r="K5432">
            <v>1152</v>
          </cell>
        </row>
        <row r="5433">
          <cell r="K5433">
            <v>2825</v>
          </cell>
        </row>
        <row r="5434">
          <cell r="K5434">
            <v>1779</v>
          </cell>
        </row>
        <row r="5435">
          <cell r="K5435">
            <v>3141</v>
          </cell>
        </row>
        <row r="5436">
          <cell r="K5436">
            <v>2587</v>
          </cell>
        </row>
        <row r="5437">
          <cell r="K5437">
            <v>3431</v>
          </cell>
        </row>
        <row r="5438">
          <cell r="K5438">
            <v>2520</v>
          </cell>
        </row>
        <row r="5439">
          <cell r="K5439">
            <v>3295</v>
          </cell>
        </row>
        <row r="5440">
          <cell r="K5440">
            <v>4022</v>
          </cell>
        </row>
        <row r="5441">
          <cell r="K5441">
            <v>4508</v>
          </cell>
        </row>
        <row r="5442">
          <cell r="K5442">
            <v>1089</v>
          </cell>
        </row>
        <row r="5443">
          <cell r="K5443">
            <v>3696</v>
          </cell>
        </row>
        <row r="5444">
          <cell r="K5444">
            <v>4469</v>
          </cell>
        </row>
        <row r="5445">
          <cell r="K5445">
            <v>6226</v>
          </cell>
        </row>
        <row r="5446">
          <cell r="K5446">
            <v>3591</v>
          </cell>
        </row>
        <row r="5447">
          <cell r="K5447">
            <v>4343</v>
          </cell>
        </row>
        <row r="5448">
          <cell r="K5448">
            <v>174</v>
          </cell>
        </row>
        <row r="5449">
          <cell r="K5449">
            <v>258</v>
          </cell>
        </row>
        <row r="5450">
          <cell r="K5450">
            <v>4957</v>
          </cell>
        </row>
        <row r="5451">
          <cell r="K5451">
            <v>5570</v>
          </cell>
        </row>
        <row r="5452">
          <cell r="K5452">
            <v>5146</v>
          </cell>
        </row>
        <row r="5453">
          <cell r="K5453">
            <v>3940</v>
          </cell>
        </row>
        <row r="5454">
          <cell r="K5454">
            <v>1645</v>
          </cell>
        </row>
        <row r="5455">
          <cell r="K5455">
            <v>283</v>
          </cell>
        </row>
        <row r="5456">
          <cell r="K5456">
            <v>755</v>
          </cell>
        </row>
        <row r="5457">
          <cell r="K5457">
            <v>4817</v>
          </cell>
        </row>
        <row r="5458">
          <cell r="K5458">
            <v>4740</v>
          </cell>
        </row>
        <row r="5459">
          <cell r="K5459">
            <v>5061</v>
          </cell>
        </row>
        <row r="5460">
          <cell r="K5460">
            <v>6099</v>
          </cell>
        </row>
        <row r="5461">
          <cell r="K5461">
            <v>5399</v>
          </cell>
        </row>
        <row r="5462">
          <cell r="K5462">
            <v>1378</v>
          </cell>
        </row>
        <row r="5463">
          <cell r="K5463">
            <v>885</v>
          </cell>
        </row>
        <row r="5464">
          <cell r="K5464">
            <v>3964</v>
          </cell>
        </row>
        <row r="5465">
          <cell r="K5465">
            <v>3504</v>
          </cell>
        </row>
        <row r="5466">
          <cell r="K5466">
            <v>4014</v>
          </cell>
        </row>
        <row r="5467">
          <cell r="K5467">
            <v>4385</v>
          </cell>
        </row>
        <row r="5468">
          <cell r="K5468">
            <v>5001</v>
          </cell>
        </row>
        <row r="5469">
          <cell r="K5469">
            <v>297</v>
          </cell>
        </row>
        <row r="5470">
          <cell r="K5470">
            <v>108</v>
          </cell>
        </row>
        <row r="5471">
          <cell r="K5471">
            <v>6128</v>
          </cell>
        </row>
        <row r="5472">
          <cell r="K5472">
            <v>5829</v>
          </cell>
        </row>
        <row r="5473">
          <cell r="K5473">
            <v>3189</v>
          </cell>
        </row>
        <row r="5474">
          <cell r="K5474">
            <v>3972</v>
          </cell>
        </row>
        <row r="5475">
          <cell r="K5475">
            <v>4872</v>
          </cell>
        </row>
        <row r="5476">
          <cell r="K5476">
            <v>948</v>
          </cell>
        </row>
        <row r="5477">
          <cell r="K5477">
            <v>1181</v>
          </cell>
        </row>
        <row r="5478">
          <cell r="K5478">
            <v>4817</v>
          </cell>
        </row>
        <row r="5479">
          <cell r="K5479">
            <v>5035</v>
          </cell>
        </row>
        <row r="5480">
          <cell r="K5480">
            <v>6246</v>
          </cell>
        </row>
        <row r="5481">
          <cell r="K5481">
            <v>4181</v>
          </cell>
        </row>
        <row r="5482">
          <cell r="K5482">
            <v>5928</v>
          </cell>
        </row>
        <row r="5483">
          <cell r="K5483">
            <v>3530</v>
          </cell>
        </row>
        <row r="5484">
          <cell r="K5484">
            <v>476</v>
          </cell>
        </row>
        <row r="5485">
          <cell r="K5485">
            <v>4831</v>
          </cell>
        </row>
        <row r="5486">
          <cell r="K5486">
            <v>5211</v>
          </cell>
        </row>
        <row r="5487">
          <cell r="K5487">
            <v>4805</v>
          </cell>
        </row>
        <row r="5488">
          <cell r="K5488">
            <v>3649</v>
          </cell>
        </row>
        <row r="5489">
          <cell r="K5489">
            <v>5611</v>
          </cell>
        </row>
        <row r="5490">
          <cell r="K5490">
            <v>3691</v>
          </cell>
        </row>
        <row r="5491">
          <cell r="K5491">
            <v>1547</v>
          </cell>
        </row>
        <row r="5492">
          <cell r="K5492">
            <v>4004</v>
          </cell>
        </row>
        <row r="5493">
          <cell r="K5493">
            <v>3543</v>
          </cell>
        </row>
        <row r="5494">
          <cell r="K5494">
            <v>5721</v>
          </cell>
        </row>
        <row r="5495">
          <cell r="K5495">
            <v>2832</v>
          </cell>
        </row>
        <row r="5496">
          <cell r="K5496">
            <v>5649</v>
          </cell>
        </row>
        <row r="5497">
          <cell r="K5497">
            <v>555</v>
          </cell>
        </row>
        <row r="5498">
          <cell r="K5498">
            <v>1788</v>
          </cell>
        </row>
        <row r="5499">
          <cell r="K5499">
            <v>3641</v>
          </cell>
        </row>
        <row r="5500">
          <cell r="K5500">
            <v>3474</v>
          </cell>
        </row>
        <row r="5501">
          <cell r="K5501">
            <v>3308</v>
          </cell>
        </row>
        <row r="5502">
          <cell r="K5502">
            <v>3990</v>
          </cell>
        </row>
        <row r="5503">
          <cell r="K5503">
            <v>3845</v>
          </cell>
        </row>
        <row r="5504">
          <cell r="K5504">
            <v>369</v>
          </cell>
        </row>
        <row r="5505">
          <cell r="K5505">
            <v>395</v>
          </cell>
        </row>
        <row r="5506">
          <cell r="K5506">
            <v>2402</v>
          </cell>
        </row>
        <row r="5507">
          <cell r="K5507">
            <v>4329</v>
          </cell>
        </row>
        <row r="5508">
          <cell r="K5508">
            <v>3779</v>
          </cell>
        </row>
        <row r="5509">
          <cell r="K5509">
            <v>3712</v>
          </cell>
        </row>
        <row r="5510">
          <cell r="K5510">
            <v>4497</v>
          </cell>
        </row>
        <row r="5511">
          <cell r="K5511">
            <v>625</v>
          </cell>
        </row>
        <row r="5512">
          <cell r="K5512">
            <v>491</v>
          </cell>
        </row>
        <row r="5513">
          <cell r="K5513">
            <v>4832</v>
          </cell>
        </row>
        <row r="5514">
          <cell r="K5514">
            <v>4166</v>
          </cell>
        </row>
        <row r="5515">
          <cell r="K5515">
            <v>4129</v>
          </cell>
        </row>
        <row r="5516">
          <cell r="K5516">
            <v>4104</v>
          </cell>
        </row>
        <row r="5517">
          <cell r="K5517">
            <v>4570</v>
          </cell>
        </row>
        <row r="5518">
          <cell r="K5518">
            <v>405</v>
          </cell>
        </row>
        <row r="5519">
          <cell r="K5519">
            <v>381</v>
          </cell>
        </row>
        <row r="5520">
          <cell r="K5520">
            <v>3504</v>
          </cell>
        </row>
        <row r="5521">
          <cell r="K5521">
            <v>3501</v>
          </cell>
        </row>
        <row r="5522">
          <cell r="K5522">
            <v>3347</v>
          </cell>
        </row>
        <row r="5523">
          <cell r="K5523">
            <v>3556</v>
          </cell>
        </row>
        <row r="5524">
          <cell r="K5524">
            <v>3046</v>
          </cell>
        </row>
        <row r="5525">
          <cell r="K5525">
            <v>1338</v>
          </cell>
        </row>
        <row r="5526">
          <cell r="K5526">
            <v>503</v>
          </cell>
        </row>
        <row r="5527">
          <cell r="K5527">
            <v>4628</v>
          </cell>
        </row>
        <row r="5528">
          <cell r="K5528">
            <v>4342</v>
          </cell>
        </row>
        <row r="5529">
          <cell r="K5529">
            <v>3763</v>
          </cell>
        </row>
        <row r="5530">
          <cell r="K5530">
            <v>4018</v>
          </cell>
        </row>
        <row r="5531">
          <cell r="K5531">
            <v>500</v>
          </cell>
        </row>
        <row r="5532">
          <cell r="K5532">
            <v>410</v>
          </cell>
        </row>
        <row r="5533">
          <cell r="K5533">
            <v>459</v>
          </cell>
        </row>
        <row r="5534">
          <cell r="K5534">
            <v>3272</v>
          </cell>
        </row>
        <row r="5535">
          <cell r="K5535">
            <v>3521</v>
          </cell>
        </row>
        <row r="5536">
          <cell r="K5536">
            <v>3818</v>
          </cell>
        </row>
        <row r="5537">
          <cell r="K5537">
            <v>3955</v>
          </cell>
        </row>
        <row r="5538">
          <cell r="K5538">
            <v>3755</v>
          </cell>
        </row>
        <row r="5539">
          <cell r="K5539">
            <v>3151</v>
          </cell>
        </row>
        <row r="5540">
          <cell r="K5540">
            <v>463</v>
          </cell>
        </row>
        <row r="5541">
          <cell r="K5541">
            <v>1775</v>
          </cell>
        </row>
        <row r="5542">
          <cell r="K5542">
            <v>1820</v>
          </cell>
        </row>
        <row r="5543">
          <cell r="K5543">
            <v>1966</v>
          </cell>
        </row>
        <row r="5544">
          <cell r="K5544">
            <v>2365</v>
          </cell>
        </row>
        <row r="5545">
          <cell r="K5545">
            <v>1609</v>
          </cell>
        </row>
        <row r="5546">
          <cell r="K5546">
            <v>526</v>
          </cell>
        </row>
        <row r="5547">
          <cell r="K5547">
            <v>821</v>
          </cell>
        </row>
        <row r="5548">
          <cell r="K5548">
            <v>2349</v>
          </cell>
        </row>
        <row r="5549">
          <cell r="K5549">
            <v>2162</v>
          </cell>
        </row>
        <row r="5550">
          <cell r="K5550">
            <v>2363</v>
          </cell>
        </row>
        <row r="5551">
          <cell r="K5551">
            <v>1763</v>
          </cell>
        </row>
        <row r="5552">
          <cell r="K5552">
            <v>2182</v>
          </cell>
        </row>
        <row r="5553">
          <cell r="K5553">
            <v>157</v>
          </cell>
        </row>
        <row r="5554">
          <cell r="K5554">
            <v>242</v>
          </cell>
        </row>
        <row r="5555">
          <cell r="K5555">
            <v>2937</v>
          </cell>
        </row>
        <row r="5556">
          <cell r="K5556">
            <v>2331</v>
          </cell>
        </row>
        <row r="5557">
          <cell r="K5557">
            <v>2324</v>
          </cell>
        </row>
        <row r="5558">
          <cell r="K5558">
            <v>1512</v>
          </cell>
        </row>
        <row r="5559">
          <cell r="K5559">
            <v>2641</v>
          </cell>
        </row>
        <row r="5560">
          <cell r="K5560">
            <v>3135</v>
          </cell>
        </row>
        <row r="5561">
          <cell r="K5561">
            <v>383</v>
          </cell>
        </row>
        <row r="5562">
          <cell r="K5562">
            <v>3046</v>
          </cell>
        </row>
        <row r="5563">
          <cell r="K5563">
            <v>2656</v>
          </cell>
        </row>
        <row r="5564">
          <cell r="K5564">
            <v>2747</v>
          </cell>
        </row>
        <row r="5565">
          <cell r="K5565">
            <v>4061</v>
          </cell>
        </row>
        <row r="5566">
          <cell r="K5566">
            <v>3798</v>
          </cell>
        </row>
        <row r="5567">
          <cell r="K5567">
            <v>3580</v>
          </cell>
        </row>
        <row r="5568">
          <cell r="K5568">
            <v>1229</v>
          </cell>
        </row>
        <row r="5569">
          <cell r="K5569">
            <v>6024</v>
          </cell>
        </row>
        <row r="5570">
          <cell r="K5570">
            <v>4124</v>
          </cell>
        </row>
        <row r="5571">
          <cell r="K5571">
            <v>5461</v>
          </cell>
        </row>
        <row r="5572">
          <cell r="K5572">
            <v>5463</v>
          </cell>
        </row>
        <row r="5573">
          <cell r="K5573">
            <v>5121</v>
          </cell>
        </row>
        <row r="5574">
          <cell r="K5574">
            <v>1947</v>
          </cell>
        </row>
        <row r="5575">
          <cell r="K5575">
            <v>1248</v>
          </cell>
        </row>
        <row r="5576">
          <cell r="K5576">
            <v>4514</v>
          </cell>
        </row>
        <row r="5577">
          <cell r="K5577">
            <v>3979</v>
          </cell>
        </row>
        <row r="5578">
          <cell r="K5578">
            <v>4187</v>
          </cell>
        </row>
        <row r="5579">
          <cell r="K5579">
            <v>4116</v>
          </cell>
        </row>
        <row r="5580">
          <cell r="K5580">
            <v>5609</v>
          </cell>
        </row>
        <row r="5581">
          <cell r="K5581">
            <v>5335</v>
          </cell>
        </row>
        <row r="5582">
          <cell r="K5582">
            <v>146</v>
          </cell>
        </row>
        <row r="5583">
          <cell r="K5583">
            <v>3722</v>
          </cell>
        </row>
        <row r="5584">
          <cell r="K5584">
            <v>3746</v>
          </cell>
        </row>
        <row r="5585">
          <cell r="K5585">
            <v>4172</v>
          </cell>
        </row>
        <row r="5586">
          <cell r="K5586">
            <v>6574</v>
          </cell>
        </row>
        <row r="5587">
          <cell r="K5587">
            <v>4128</v>
          </cell>
        </row>
        <row r="5588">
          <cell r="K5588">
            <v>1914</v>
          </cell>
        </row>
        <row r="5589">
          <cell r="K5589">
            <v>1710</v>
          </cell>
        </row>
        <row r="5590">
          <cell r="K5590">
            <v>4407</v>
          </cell>
        </row>
        <row r="5591">
          <cell r="K5591">
            <v>4569</v>
          </cell>
        </row>
        <row r="5592">
          <cell r="K5592">
            <v>6179</v>
          </cell>
        </row>
        <row r="5593">
          <cell r="K5593">
            <v>2385</v>
          </cell>
        </row>
        <row r="5594">
          <cell r="K5594">
            <v>3780</v>
          </cell>
        </row>
        <row r="5595">
          <cell r="K5595">
            <v>87</v>
          </cell>
        </row>
        <row r="5596">
          <cell r="K5596">
            <v>462</v>
          </cell>
        </row>
        <row r="5597">
          <cell r="K5597">
            <v>3383</v>
          </cell>
        </row>
        <row r="5598">
          <cell r="K5598">
            <v>5435</v>
          </cell>
        </row>
        <row r="5599">
          <cell r="K5599">
            <v>4842</v>
          </cell>
        </row>
        <row r="5600">
          <cell r="K5600">
            <v>2484</v>
          </cell>
        </row>
        <row r="5601">
          <cell r="K5601">
            <v>2861</v>
          </cell>
        </row>
        <row r="5602">
          <cell r="K5602">
            <v>1351</v>
          </cell>
        </row>
        <row r="5603">
          <cell r="K5603">
            <v>1900</v>
          </cell>
        </row>
        <row r="5604">
          <cell r="K5604">
            <v>3854</v>
          </cell>
        </row>
        <row r="5605">
          <cell r="K5605">
            <v>3434</v>
          </cell>
        </row>
        <row r="5606">
          <cell r="K5606">
            <v>3086</v>
          </cell>
        </row>
        <row r="5607">
          <cell r="K5607">
            <v>3087</v>
          </cell>
        </row>
        <row r="5608">
          <cell r="K5608">
            <v>3239</v>
          </cell>
        </row>
        <row r="5609">
          <cell r="K5609">
            <v>2682</v>
          </cell>
        </row>
        <row r="5610">
          <cell r="K5610">
            <v>3170</v>
          </cell>
        </row>
        <row r="5611">
          <cell r="K5611">
            <v>3578</v>
          </cell>
        </row>
        <row r="5612">
          <cell r="K5612">
            <v>2731</v>
          </cell>
        </row>
        <row r="5613">
          <cell r="K5613">
            <v>3058</v>
          </cell>
        </row>
        <row r="5614">
          <cell r="K5614">
            <v>2959</v>
          </cell>
        </row>
        <row r="5615">
          <cell r="K5615">
            <v>2348</v>
          </cell>
        </row>
        <row r="5616">
          <cell r="K5616">
            <v>116</v>
          </cell>
        </row>
        <row r="5617">
          <cell r="K5617">
            <v>32</v>
          </cell>
        </row>
        <row r="5618">
          <cell r="K5618">
            <v>4194</v>
          </cell>
        </row>
        <row r="5619">
          <cell r="K5619">
            <v>4692</v>
          </cell>
        </row>
        <row r="5620">
          <cell r="K5620">
            <v>4306</v>
          </cell>
        </row>
        <row r="5621">
          <cell r="K5621">
            <v>4156</v>
          </cell>
        </row>
        <row r="5622">
          <cell r="K5622">
            <v>3602</v>
          </cell>
        </row>
        <row r="5623">
          <cell r="K5623">
            <v>3182</v>
          </cell>
        </row>
        <row r="5624">
          <cell r="K5624">
            <v>2658</v>
          </cell>
        </row>
        <row r="5625">
          <cell r="K5625">
            <v>3962</v>
          </cell>
        </row>
        <row r="5626">
          <cell r="K5626">
            <v>5288</v>
          </cell>
        </row>
        <row r="5627">
          <cell r="K5627">
            <v>5979</v>
          </cell>
        </row>
        <row r="5628">
          <cell r="K5628">
            <v>4673</v>
          </cell>
        </row>
        <row r="5629">
          <cell r="K5629">
            <v>7756</v>
          </cell>
        </row>
        <row r="5630">
          <cell r="K5630">
            <v>846</v>
          </cell>
        </row>
        <row r="5631">
          <cell r="K5631">
            <v>707</v>
          </cell>
        </row>
        <row r="5632">
          <cell r="K5632">
            <v>5336</v>
          </cell>
        </row>
        <row r="5633">
          <cell r="K5633">
            <v>4293</v>
          </cell>
        </row>
        <row r="5634">
          <cell r="K5634">
            <v>6577</v>
          </cell>
        </row>
        <row r="5635">
          <cell r="K5635">
            <v>7111</v>
          </cell>
        </row>
        <row r="5636">
          <cell r="K5636">
            <v>7798</v>
          </cell>
        </row>
        <row r="5637">
          <cell r="K5637">
            <v>7315</v>
          </cell>
        </row>
        <row r="5638">
          <cell r="K5638">
            <v>3455</v>
          </cell>
        </row>
        <row r="5639">
          <cell r="K5639">
            <v>4479</v>
          </cell>
        </row>
        <row r="5640">
          <cell r="K5640">
            <v>6239</v>
          </cell>
        </row>
        <row r="5641">
          <cell r="K5641">
            <v>6280</v>
          </cell>
        </row>
        <row r="5642">
          <cell r="K5642">
            <v>5742</v>
          </cell>
        </row>
        <row r="5643">
          <cell r="K5643">
            <v>4221</v>
          </cell>
        </row>
        <row r="5644">
          <cell r="K5644">
            <v>1715</v>
          </cell>
        </row>
        <row r="5645">
          <cell r="K5645">
            <v>4750</v>
          </cell>
        </row>
        <row r="5646">
          <cell r="K5646">
            <v>7443</v>
          </cell>
        </row>
        <row r="5647">
          <cell r="K5647">
            <v>7116</v>
          </cell>
        </row>
        <row r="5648">
          <cell r="K5648">
            <v>4522</v>
          </cell>
        </row>
        <row r="5649">
          <cell r="K5649">
            <v>8145</v>
          </cell>
        </row>
        <row r="5650">
          <cell r="K5650">
            <v>10694</v>
          </cell>
        </row>
        <row r="5651">
          <cell r="K5651">
            <v>2642</v>
          </cell>
        </row>
        <row r="5652">
          <cell r="K5652">
            <v>2330</v>
          </cell>
        </row>
        <row r="5653">
          <cell r="K5653">
            <v>5327</v>
          </cell>
        </row>
        <row r="5654">
          <cell r="K5654">
            <v>5183</v>
          </cell>
        </row>
        <row r="5655">
          <cell r="K5655">
            <v>5639</v>
          </cell>
        </row>
        <row r="5656">
          <cell r="K5656">
            <v>5521</v>
          </cell>
        </row>
        <row r="5657">
          <cell r="K5657">
            <v>3422</v>
          </cell>
        </row>
        <row r="5658">
          <cell r="K5658">
            <v>2378</v>
          </cell>
        </row>
        <row r="5659">
          <cell r="K5659">
            <v>4206</v>
          </cell>
        </row>
        <row r="5660">
          <cell r="K5660">
            <v>6175</v>
          </cell>
        </row>
        <row r="5661">
          <cell r="K5661">
            <v>6291</v>
          </cell>
        </row>
        <row r="5662">
          <cell r="K5662">
            <v>6668</v>
          </cell>
        </row>
        <row r="5663">
          <cell r="K5663">
            <v>7140</v>
          </cell>
        </row>
        <row r="5664">
          <cell r="K5664">
            <v>8299</v>
          </cell>
        </row>
        <row r="5665">
          <cell r="K5665">
            <v>3179</v>
          </cell>
        </row>
        <row r="5666">
          <cell r="K5666">
            <v>698</v>
          </cell>
        </row>
        <row r="5667">
          <cell r="K5667">
            <v>6765</v>
          </cell>
        </row>
        <row r="5668">
          <cell r="K5668">
            <v>2061</v>
          </cell>
        </row>
        <row r="5669">
          <cell r="K5669">
            <v>5681</v>
          </cell>
        </row>
        <row r="5670">
          <cell r="K5670">
            <v>8517</v>
          </cell>
        </row>
        <row r="5671">
          <cell r="K5671">
            <v>8772</v>
          </cell>
        </row>
        <row r="5672">
          <cell r="K5672">
            <v>1901</v>
          </cell>
        </row>
        <row r="5673">
          <cell r="K5673">
            <v>2455</v>
          </cell>
        </row>
        <row r="5674">
          <cell r="K5674">
            <v>4374</v>
          </cell>
        </row>
        <row r="5675">
          <cell r="K5675">
            <v>7316</v>
          </cell>
        </row>
        <row r="5676">
          <cell r="K5676">
            <v>6484</v>
          </cell>
        </row>
        <row r="5677">
          <cell r="K5677">
            <v>6693</v>
          </cell>
        </row>
        <row r="5678">
          <cell r="K5678">
            <v>6013</v>
          </cell>
        </row>
        <row r="5679">
          <cell r="K5679">
            <v>3923</v>
          </cell>
        </row>
        <row r="5680">
          <cell r="K5680">
            <v>2061</v>
          </cell>
        </row>
        <row r="5681">
          <cell r="K5681">
            <v>5013</v>
          </cell>
        </row>
        <row r="5682">
          <cell r="K5682">
            <v>6028</v>
          </cell>
        </row>
        <row r="5683">
          <cell r="K5683">
            <v>5353</v>
          </cell>
        </row>
        <row r="5684">
          <cell r="K5684">
            <v>4748</v>
          </cell>
        </row>
        <row r="5685">
          <cell r="K5685">
            <v>5454</v>
          </cell>
        </row>
        <row r="5686">
          <cell r="K5686">
            <v>1317</v>
          </cell>
        </row>
        <row r="5687">
          <cell r="K5687">
            <v>2011</v>
          </cell>
        </row>
        <row r="5688">
          <cell r="K5688">
            <v>6689</v>
          </cell>
        </row>
        <row r="5689">
          <cell r="K5689">
            <v>5765</v>
          </cell>
        </row>
        <row r="5690">
          <cell r="K5690">
            <v>2477</v>
          </cell>
        </row>
        <row r="5691">
          <cell r="K5691">
            <v>7068</v>
          </cell>
        </row>
        <row r="5692">
          <cell r="K5692">
            <v>2803</v>
          </cell>
        </row>
        <row r="5693">
          <cell r="K5693">
            <v>3892</v>
          </cell>
        </row>
        <row r="5694">
          <cell r="K5694">
            <v>1247</v>
          </cell>
        </row>
        <row r="5695">
          <cell r="K5695">
            <v>4272</v>
          </cell>
        </row>
        <row r="5696">
          <cell r="K5696">
            <v>5890</v>
          </cell>
        </row>
        <row r="5697">
          <cell r="K5697">
            <v>5807</v>
          </cell>
        </row>
        <row r="5698">
          <cell r="K5698">
            <v>6379</v>
          </cell>
        </row>
        <row r="5699">
          <cell r="K5699">
            <v>5917</v>
          </cell>
        </row>
        <row r="5700">
          <cell r="K5700">
            <v>3587</v>
          </cell>
        </row>
        <row r="5701">
          <cell r="K5701">
            <v>2717</v>
          </cell>
        </row>
        <row r="5702">
          <cell r="K5702">
            <v>5504</v>
          </cell>
        </row>
        <row r="5703">
          <cell r="K5703">
            <v>6242</v>
          </cell>
        </row>
        <row r="5704">
          <cell r="K5704">
            <v>5042</v>
          </cell>
        </row>
        <row r="5705">
          <cell r="K5705">
            <v>5646</v>
          </cell>
        </row>
        <row r="5706">
          <cell r="K5706">
            <v>6940</v>
          </cell>
        </row>
        <row r="5707">
          <cell r="K5707">
            <v>2788</v>
          </cell>
        </row>
        <row r="5708">
          <cell r="K5708">
            <v>2359</v>
          </cell>
        </row>
        <row r="5709">
          <cell r="K5709">
            <v>5511</v>
          </cell>
        </row>
        <row r="5710">
          <cell r="K5710">
            <v>5313</v>
          </cell>
        </row>
        <row r="5711">
          <cell r="K5711">
            <v>3901</v>
          </cell>
        </row>
        <row r="5712">
          <cell r="K5712">
            <v>3956</v>
          </cell>
        </row>
        <row r="5713">
          <cell r="K5713">
            <v>4973</v>
          </cell>
        </row>
        <row r="5714">
          <cell r="K5714">
            <v>2369</v>
          </cell>
        </row>
        <row r="5715">
          <cell r="K5715">
            <v>3594</v>
          </cell>
        </row>
        <row r="5716">
          <cell r="K5716">
            <v>5837</v>
          </cell>
        </row>
        <row r="5717">
          <cell r="K5717">
            <v>6057</v>
          </cell>
        </row>
        <row r="5718">
          <cell r="K5718">
            <v>6939</v>
          </cell>
        </row>
        <row r="5719">
          <cell r="K5719">
            <v>7111</v>
          </cell>
        </row>
        <row r="5720">
          <cell r="K5720">
            <v>8838</v>
          </cell>
        </row>
        <row r="5721">
          <cell r="K5721">
            <v>3543</v>
          </cell>
        </row>
        <row r="5722">
          <cell r="K5722">
            <v>3046</v>
          </cell>
        </row>
        <row r="5723">
          <cell r="K5723">
            <v>7016</v>
          </cell>
        </row>
        <row r="5724">
          <cell r="K5724">
            <v>6820</v>
          </cell>
        </row>
        <row r="5725">
          <cell r="K5725">
            <v>9197</v>
          </cell>
        </row>
        <row r="5726">
          <cell r="K5726">
            <v>6863</v>
          </cell>
        </row>
        <row r="5727">
          <cell r="K5727">
            <v>9691</v>
          </cell>
        </row>
        <row r="5728">
          <cell r="K5728">
            <v>271</v>
          </cell>
        </row>
        <row r="5729">
          <cell r="K5729">
            <v>1701</v>
          </cell>
        </row>
        <row r="5730">
          <cell r="K5730">
            <v>5700</v>
          </cell>
        </row>
        <row r="5731">
          <cell r="K5731">
            <v>5778</v>
          </cell>
        </row>
        <row r="5732">
          <cell r="K5732">
            <v>9105</v>
          </cell>
        </row>
        <row r="5733">
          <cell r="K5733">
            <v>7493</v>
          </cell>
        </row>
        <row r="5734">
          <cell r="K5734">
            <v>9060</v>
          </cell>
        </row>
        <row r="5735">
          <cell r="K5735">
            <v>4226</v>
          </cell>
        </row>
        <row r="5736">
          <cell r="K5736">
            <v>2540</v>
          </cell>
        </row>
        <row r="5737">
          <cell r="K5737">
            <v>5093</v>
          </cell>
        </row>
        <row r="5738">
          <cell r="K5738">
            <v>7048</v>
          </cell>
        </row>
        <row r="5739">
          <cell r="K5739">
            <v>6752</v>
          </cell>
        </row>
        <row r="5740">
          <cell r="K5740">
            <v>6876</v>
          </cell>
        </row>
        <row r="5741">
          <cell r="K5741">
            <v>7438</v>
          </cell>
        </row>
        <row r="5742">
          <cell r="K5742">
            <v>2699</v>
          </cell>
        </row>
        <row r="5743">
          <cell r="K5743">
            <v>2443</v>
          </cell>
        </row>
        <row r="5744">
          <cell r="K5744">
            <v>5652</v>
          </cell>
        </row>
        <row r="5745">
          <cell r="K5745">
            <v>5704</v>
          </cell>
        </row>
        <row r="5746">
          <cell r="K5746">
            <v>6359</v>
          </cell>
        </row>
        <row r="5747">
          <cell r="K5747">
            <v>6019</v>
          </cell>
        </row>
        <row r="5748">
          <cell r="K5748">
            <v>8085</v>
          </cell>
        </row>
        <row r="5749">
          <cell r="K5749">
            <v>2430</v>
          </cell>
        </row>
        <row r="5750">
          <cell r="K5750">
            <v>1373</v>
          </cell>
        </row>
        <row r="5751">
          <cell r="K5751">
            <v>4800</v>
          </cell>
        </row>
        <row r="5752">
          <cell r="K5752">
            <v>7245</v>
          </cell>
        </row>
        <row r="5753">
          <cell r="K5753">
            <v>7457</v>
          </cell>
        </row>
        <row r="5754">
          <cell r="K5754">
            <v>8710</v>
          </cell>
        </row>
        <row r="5755">
          <cell r="K5755">
            <v>8957</v>
          </cell>
        </row>
        <row r="5756">
          <cell r="K5756">
            <v>1850</v>
          </cell>
        </row>
        <row r="5757">
          <cell r="K5757">
            <v>1605</v>
          </cell>
        </row>
        <row r="5758">
          <cell r="K5758">
            <v>6100</v>
          </cell>
        </row>
        <row r="5759">
          <cell r="K5759">
            <v>6417</v>
          </cell>
        </row>
        <row r="5760">
          <cell r="K5760">
            <v>6760</v>
          </cell>
        </row>
        <row r="5761">
          <cell r="K5761">
            <v>6319</v>
          </cell>
        </row>
        <row r="5762">
          <cell r="K5762">
            <v>4338</v>
          </cell>
        </row>
        <row r="5763">
          <cell r="K5763">
            <v>561</v>
          </cell>
        </row>
        <row r="5764">
          <cell r="K5764">
            <v>3954</v>
          </cell>
        </row>
        <row r="5765">
          <cell r="K5765">
            <v>4613</v>
          </cell>
        </row>
        <row r="5766">
          <cell r="K5766">
            <v>3223</v>
          </cell>
        </row>
        <row r="5767">
          <cell r="K5767">
            <v>5281</v>
          </cell>
        </row>
        <row r="5768">
          <cell r="K5768">
            <v>5965</v>
          </cell>
        </row>
        <row r="5769">
          <cell r="K5769">
            <v>7102</v>
          </cell>
        </row>
        <row r="5770">
          <cell r="K5770">
            <v>1513</v>
          </cell>
        </row>
        <row r="5771">
          <cell r="K5771">
            <v>1226</v>
          </cell>
        </row>
        <row r="5772">
          <cell r="K5772">
            <v>4749</v>
          </cell>
        </row>
        <row r="5773">
          <cell r="K5773">
            <v>7043</v>
          </cell>
        </row>
        <row r="5774">
          <cell r="K5774">
            <v>4758</v>
          </cell>
        </row>
        <row r="5775">
          <cell r="K5775">
            <v>3378</v>
          </cell>
        </row>
        <row r="5776">
          <cell r="K5776">
            <v>4360</v>
          </cell>
        </row>
        <row r="5777">
          <cell r="K5777">
            <v>1893</v>
          </cell>
        </row>
        <row r="5778">
          <cell r="K5778">
            <v>3435</v>
          </cell>
        </row>
        <row r="5779">
          <cell r="K5779">
            <v>4288</v>
          </cell>
        </row>
        <row r="5780">
          <cell r="K5780">
            <v>4475</v>
          </cell>
        </row>
        <row r="5781">
          <cell r="K5781">
            <v>6181</v>
          </cell>
        </row>
        <row r="5782">
          <cell r="K5782">
            <v>6288</v>
          </cell>
        </row>
        <row r="5783">
          <cell r="K5783">
            <v>1831</v>
          </cell>
        </row>
        <row r="5784">
          <cell r="K5784">
            <v>204</v>
          </cell>
        </row>
        <row r="5785">
          <cell r="K5785">
            <v>2277</v>
          </cell>
        </row>
        <row r="5786">
          <cell r="K5786">
            <v>4106</v>
          </cell>
        </row>
        <row r="5787">
          <cell r="K5787">
            <v>3065</v>
          </cell>
        </row>
        <row r="5788">
          <cell r="K5788">
            <v>2831</v>
          </cell>
        </row>
        <row r="5789">
          <cell r="K5789">
            <v>3564</v>
          </cell>
        </row>
        <row r="5790">
          <cell r="K5790">
            <v>4039</v>
          </cell>
        </row>
        <row r="5791">
          <cell r="K5791">
            <v>250</v>
          </cell>
        </row>
        <row r="5792">
          <cell r="K5792">
            <v>2784</v>
          </cell>
        </row>
        <row r="5793">
          <cell r="K5793">
            <v>2659</v>
          </cell>
        </row>
        <row r="5794">
          <cell r="K5794">
            <v>1749</v>
          </cell>
        </row>
        <row r="5795">
          <cell r="K5795">
            <v>2134</v>
          </cell>
        </row>
        <row r="5796">
          <cell r="K5796">
            <v>2228</v>
          </cell>
        </row>
        <row r="5797">
          <cell r="K5797">
            <v>1507</v>
          </cell>
        </row>
        <row r="5798">
          <cell r="K5798">
            <v>139</v>
          </cell>
        </row>
        <row r="5799">
          <cell r="K5799">
            <v>1773</v>
          </cell>
        </row>
        <row r="5800">
          <cell r="K5800">
            <v>2895</v>
          </cell>
        </row>
        <row r="5801">
          <cell r="K5801">
            <v>2698</v>
          </cell>
        </row>
        <row r="5802">
          <cell r="K5802">
            <v>2614</v>
          </cell>
        </row>
        <row r="5803">
          <cell r="K5803">
            <v>2428</v>
          </cell>
        </row>
        <row r="5804">
          <cell r="K5804">
            <v>2261</v>
          </cell>
        </row>
        <row r="5805">
          <cell r="K5805">
            <v>1442</v>
          </cell>
        </row>
        <row r="5806">
          <cell r="K5806">
            <v>195</v>
          </cell>
        </row>
        <row r="5807">
          <cell r="K5807">
            <v>0</v>
          </cell>
        </row>
        <row r="5808">
          <cell r="K5808">
            <v>0</v>
          </cell>
        </row>
        <row r="5809">
          <cell r="K5809">
            <v>0</v>
          </cell>
        </row>
        <row r="5810">
          <cell r="K5810">
            <v>0</v>
          </cell>
        </row>
        <row r="5811">
          <cell r="K5811">
            <v>0</v>
          </cell>
        </row>
        <row r="5812">
          <cell r="K5812">
            <v>0</v>
          </cell>
        </row>
        <row r="5813">
          <cell r="K5813">
            <v>0</v>
          </cell>
        </row>
        <row r="5814">
          <cell r="K5814">
            <v>4355</v>
          </cell>
        </row>
        <row r="5815">
          <cell r="K5815">
            <v>5580</v>
          </cell>
        </row>
        <row r="5816">
          <cell r="K5816">
            <v>8275</v>
          </cell>
        </row>
        <row r="5817">
          <cell r="K5817">
            <v>780</v>
          </cell>
        </row>
        <row r="5818">
          <cell r="K5818">
            <v>4097</v>
          </cell>
        </row>
        <row r="5819">
          <cell r="K5819">
            <v>4378</v>
          </cell>
        </row>
        <row r="5820">
          <cell r="K5820">
            <v>3281</v>
          </cell>
        </row>
        <row r="5821">
          <cell r="K5821">
            <v>4419</v>
          </cell>
        </row>
        <row r="5822">
          <cell r="K5822">
            <v>3448</v>
          </cell>
        </row>
        <row r="5823">
          <cell r="K5823">
            <v>2322</v>
          </cell>
        </row>
        <row r="5824">
          <cell r="K5824">
            <v>2395</v>
          </cell>
        </row>
        <row r="5825">
          <cell r="K5825">
            <v>2871</v>
          </cell>
        </row>
        <row r="5826">
          <cell r="K5826">
            <v>1939</v>
          </cell>
        </row>
        <row r="5827">
          <cell r="K5827">
            <v>498</v>
          </cell>
        </row>
        <row r="5828">
          <cell r="K5828">
            <v>3523</v>
          </cell>
        </row>
        <row r="5829">
          <cell r="K5829">
            <v>4048</v>
          </cell>
        </row>
        <row r="5830">
          <cell r="K5830">
            <v>4198</v>
          </cell>
        </row>
        <row r="5831">
          <cell r="K5831">
            <v>1858</v>
          </cell>
        </row>
        <row r="5832">
          <cell r="K5832">
            <v>6353</v>
          </cell>
        </row>
        <row r="5833">
          <cell r="K5833">
            <v>3236</v>
          </cell>
        </row>
        <row r="5834">
          <cell r="K5834">
            <v>2863</v>
          </cell>
        </row>
        <row r="5835">
          <cell r="K5835">
            <v>4204</v>
          </cell>
        </row>
        <row r="5836">
          <cell r="K5836">
            <v>3729</v>
          </cell>
        </row>
        <row r="5837">
          <cell r="K5837">
            <v>4068</v>
          </cell>
        </row>
        <row r="5838">
          <cell r="K5838">
            <v>4456</v>
          </cell>
        </row>
        <row r="5839">
          <cell r="K5839">
            <v>5033</v>
          </cell>
        </row>
        <row r="5840">
          <cell r="K5840">
            <v>1279</v>
          </cell>
        </row>
        <row r="5841">
          <cell r="K5841">
            <v>1132</v>
          </cell>
        </row>
        <row r="5842">
          <cell r="K5842">
            <v>5883</v>
          </cell>
        </row>
        <row r="5843">
          <cell r="K5843">
            <v>6478</v>
          </cell>
        </row>
        <row r="5844">
          <cell r="K5844">
            <v>4986</v>
          </cell>
        </row>
        <row r="5845">
          <cell r="K5845">
            <v>2983</v>
          </cell>
        </row>
        <row r="5846">
          <cell r="K5846">
            <v>4116</v>
          </cell>
        </row>
        <row r="5847">
          <cell r="K5847">
            <v>0</v>
          </cell>
        </row>
        <row r="5848">
          <cell r="K5848">
            <v>296</v>
          </cell>
        </row>
        <row r="5849">
          <cell r="K5849">
            <v>3835</v>
          </cell>
        </row>
        <row r="5850">
          <cell r="K5850">
            <v>3453</v>
          </cell>
        </row>
        <row r="5851">
          <cell r="K5851">
            <v>6571</v>
          </cell>
        </row>
        <row r="5852">
          <cell r="K5852">
            <v>6068</v>
          </cell>
        </row>
        <row r="5853">
          <cell r="K5853">
            <v>4686</v>
          </cell>
        </row>
        <row r="5854">
          <cell r="K5854">
            <v>2152</v>
          </cell>
        </row>
        <row r="5855">
          <cell r="K5855">
            <v>256</v>
          </cell>
        </row>
        <row r="5856">
          <cell r="K5856">
            <v>1754</v>
          </cell>
        </row>
        <row r="5857">
          <cell r="K5857">
            <v>1972</v>
          </cell>
        </row>
        <row r="5858">
          <cell r="K5858">
            <v>1332</v>
          </cell>
        </row>
        <row r="5859">
          <cell r="K5859">
            <v>2084</v>
          </cell>
        </row>
        <row r="5860">
          <cell r="K5860">
            <v>1525</v>
          </cell>
        </row>
        <row r="5861">
          <cell r="K5861">
            <v>901</v>
          </cell>
        </row>
        <row r="5862">
          <cell r="K5862">
            <v>2159</v>
          </cell>
        </row>
        <row r="5863">
          <cell r="K5863">
            <v>512</v>
          </cell>
        </row>
        <row r="5864">
          <cell r="K5864">
            <v>541</v>
          </cell>
        </row>
        <row r="5865">
          <cell r="K5865">
            <v>3364</v>
          </cell>
        </row>
        <row r="5866">
          <cell r="K5866">
            <v>4127</v>
          </cell>
        </row>
        <row r="5867">
          <cell r="K5867">
            <v>3384</v>
          </cell>
        </row>
        <row r="5868">
          <cell r="K5868">
            <v>397</v>
          </cell>
        </row>
        <row r="5869">
          <cell r="K5869">
            <v>358</v>
          </cell>
        </row>
        <row r="5870">
          <cell r="K5870">
            <v>322</v>
          </cell>
        </row>
        <row r="5871">
          <cell r="K5871">
            <v>473</v>
          </cell>
        </row>
        <row r="5872">
          <cell r="K5872">
            <v>403</v>
          </cell>
        </row>
        <row r="5873">
          <cell r="K5873">
            <v>4</v>
          </cell>
        </row>
        <row r="5874">
          <cell r="K5874">
            <v>44</v>
          </cell>
        </row>
        <row r="5875">
          <cell r="K5875">
            <v>0</v>
          </cell>
        </row>
        <row r="5876">
          <cell r="K5876">
            <v>0</v>
          </cell>
        </row>
        <row r="5877">
          <cell r="K5877">
            <v>54</v>
          </cell>
        </row>
        <row r="5878">
          <cell r="K5878">
            <v>4</v>
          </cell>
        </row>
        <row r="5879">
          <cell r="K5879">
            <v>0</v>
          </cell>
        </row>
        <row r="5880">
          <cell r="K5880">
            <v>0</v>
          </cell>
        </row>
        <row r="5881">
          <cell r="K5881">
            <v>0</v>
          </cell>
        </row>
        <row r="5882">
          <cell r="K5882">
            <v>0</v>
          </cell>
        </row>
        <row r="5883">
          <cell r="K5883">
            <v>0</v>
          </cell>
        </row>
        <row r="5884">
          <cell r="K5884">
            <v>63</v>
          </cell>
        </row>
        <row r="5885">
          <cell r="K5885">
            <v>0</v>
          </cell>
        </row>
        <row r="5886">
          <cell r="K5886">
            <v>332</v>
          </cell>
        </row>
        <row r="5887">
          <cell r="K5887">
            <v>1320</v>
          </cell>
        </row>
        <row r="5888">
          <cell r="K5888">
            <v>3361</v>
          </cell>
        </row>
        <row r="5889">
          <cell r="K5889">
            <v>292</v>
          </cell>
        </row>
        <row r="5890">
          <cell r="K5890">
            <v>241</v>
          </cell>
        </row>
        <row r="5891">
          <cell r="K5891">
            <v>1688</v>
          </cell>
        </row>
        <row r="5892">
          <cell r="K5892">
            <v>1442</v>
          </cell>
        </row>
        <row r="5893">
          <cell r="K5893">
            <v>2307</v>
          </cell>
        </row>
        <row r="5894">
          <cell r="K5894">
            <v>2245</v>
          </cell>
        </row>
        <row r="5895">
          <cell r="K5895">
            <v>2252</v>
          </cell>
        </row>
        <row r="5896">
          <cell r="K5896">
            <v>5</v>
          </cell>
        </row>
        <row r="5897">
          <cell r="K5897">
            <v>2053</v>
          </cell>
        </row>
        <row r="5898">
          <cell r="K5898">
            <v>3537</v>
          </cell>
        </row>
        <row r="5899">
          <cell r="K5899">
            <v>3363</v>
          </cell>
        </row>
        <row r="5900">
          <cell r="K5900">
            <v>2534</v>
          </cell>
        </row>
        <row r="5901">
          <cell r="K5901">
            <v>2385</v>
          </cell>
        </row>
        <row r="5902">
          <cell r="K5902">
            <v>2872</v>
          </cell>
        </row>
        <row r="5903">
          <cell r="K5903">
            <v>5795</v>
          </cell>
        </row>
        <row r="5904">
          <cell r="K5904">
            <v>7681</v>
          </cell>
        </row>
        <row r="5905">
          <cell r="K5905">
            <v>3360</v>
          </cell>
        </row>
        <row r="5906">
          <cell r="K5906">
            <v>404</v>
          </cell>
        </row>
        <row r="5907">
          <cell r="K5907">
            <v>391</v>
          </cell>
        </row>
        <row r="5908">
          <cell r="K5908">
            <v>160</v>
          </cell>
        </row>
        <row r="5909">
          <cell r="K5909">
            <v>425</v>
          </cell>
        </row>
        <row r="5910">
          <cell r="K5910">
            <v>412</v>
          </cell>
        </row>
        <row r="5911">
          <cell r="K5911">
            <v>967</v>
          </cell>
        </row>
        <row r="5912">
          <cell r="K5912">
            <v>537</v>
          </cell>
        </row>
        <row r="5913">
          <cell r="K5913">
            <v>491</v>
          </cell>
        </row>
        <row r="5914">
          <cell r="K5914">
            <v>660</v>
          </cell>
        </row>
        <row r="5915">
          <cell r="K5915">
            <v>464</v>
          </cell>
        </row>
        <row r="5916">
          <cell r="K5916">
            <v>356</v>
          </cell>
        </row>
        <row r="5917">
          <cell r="K5917">
            <v>718</v>
          </cell>
        </row>
        <row r="5918">
          <cell r="K5918">
            <v>621</v>
          </cell>
        </row>
        <row r="5919">
          <cell r="K5919">
            <v>359</v>
          </cell>
        </row>
        <row r="5920">
          <cell r="K5920">
            <v>505</v>
          </cell>
        </row>
        <row r="5921">
          <cell r="K5921">
            <v>795</v>
          </cell>
        </row>
        <row r="5922">
          <cell r="K5922">
            <v>142</v>
          </cell>
        </row>
        <row r="5923">
          <cell r="K5923">
            <v>0</v>
          </cell>
        </row>
        <row r="5924">
          <cell r="K5924">
            <v>0</v>
          </cell>
        </row>
        <row r="5925">
          <cell r="K5925">
            <v>0</v>
          </cell>
        </row>
        <row r="5926">
          <cell r="K5926">
            <v>0</v>
          </cell>
        </row>
        <row r="5927">
          <cell r="K5927">
            <v>0</v>
          </cell>
        </row>
        <row r="5928">
          <cell r="K5928">
            <v>0</v>
          </cell>
        </row>
        <row r="5929">
          <cell r="K5929">
            <v>0</v>
          </cell>
        </row>
        <row r="5930">
          <cell r="K5930">
            <v>0</v>
          </cell>
        </row>
        <row r="5931">
          <cell r="K5931">
            <v>0</v>
          </cell>
        </row>
        <row r="5932">
          <cell r="K5932">
            <v>0</v>
          </cell>
        </row>
        <row r="5933">
          <cell r="K5933">
            <v>0</v>
          </cell>
        </row>
        <row r="5934">
          <cell r="K5934">
            <v>0</v>
          </cell>
        </row>
        <row r="5935">
          <cell r="K5935">
            <v>0</v>
          </cell>
        </row>
        <row r="5936">
          <cell r="K5936">
            <v>0</v>
          </cell>
        </row>
        <row r="5937">
          <cell r="K5937">
            <v>0</v>
          </cell>
        </row>
        <row r="5938">
          <cell r="K5938">
            <v>0</v>
          </cell>
        </row>
        <row r="5939">
          <cell r="K5939">
            <v>0</v>
          </cell>
        </row>
        <row r="5940">
          <cell r="K5940">
            <v>0</v>
          </cell>
        </row>
        <row r="5941">
          <cell r="K5941">
            <v>0</v>
          </cell>
        </row>
        <row r="5942">
          <cell r="K5942">
            <v>0</v>
          </cell>
        </row>
        <row r="5943">
          <cell r="K5943">
            <v>0</v>
          </cell>
        </row>
        <row r="5944">
          <cell r="K5944">
            <v>0</v>
          </cell>
        </row>
        <row r="5945">
          <cell r="K5945">
            <v>0</v>
          </cell>
        </row>
        <row r="5946">
          <cell r="K5946">
            <v>0</v>
          </cell>
        </row>
        <row r="5947">
          <cell r="K5947">
            <v>2354</v>
          </cell>
        </row>
        <row r="5948">
          <cell r="K5948">
            <v>2866</v>
          </cell>
        </row>
        <row r="5949">
          <cell r="K5949">
            <v>3005</v>
          </cell>
        </row>
        <row r="5950">
          <cell r="K5950">
            <v>2819</v>
          </cell>
        </row>
        <row r="5951">
          <cell r="K5951">
            <v>6706</v>
          </cell>
        </row>
        <row r="5952">
          <cell r="K5952">
            <v>2216</v>
          </cell>
        </row>
        <row r="5953">
          <cell r="K5953">
            <v>0</v>
          </cell>
        </row>
        <row r="5954">
          <cell r="K5954">
            <v>5153</v>
          </cell>
        </row>
        <row r="5955">
          <cell r="K5955">
            <v>4202</v>
          </cell>
        </row>
        <row r="5956">
          <cell r="K5956">
            <v>4624</v>
          </cell>
        </row>
        <row r="5957">
          <cell r="K5957">
            <v>2783</v>
          </cell>
        </row>
        <row r="5958">
          <cell r="K5958">
            <v>1458</v>
          </cell>
        </row>
        <row r="5959">
          <cell r="K5959">
            <v>1386</v>
          </cell>
        </row>
        <row r="5960">
          <cell r="K5960">
            <v>2352</v>
          </cell>
        </row>
        <row r="5961">
          <cell r="K5961">
            <v>9186</v>
          </cell>
        </row>
        <row r="5962">
          <cell r="K5962">
            <v>2321</v>
          </cell>
        </row>
        <row r="5963">
          <cell r="K5963">
            <v>2022</v>
          </cell>
        </row>
        <row r="5964">
          <cell r="K5964">
            <v>4733</v>
          </cell>
        </row>
        <row r="5965">
          <cell r="K5965">
            <v>1904</v>
          </cell>
        </row>
        <row r="5966">
          <cell r="K5966">
            <v>3662</v>
          </cell>
        </row>
        <row r="5967">
          <cell r="K5967">
            <v>3817</v>
          </cell>
        </row>
        <row r="5968">
          <cell r="K5968">
            <v>3196</v>
          </cell>
        </row>
        <row r="5969">
          <cell r="K5969">
            <v>429</v>
          </cell>
        </row>
        <row r="5970">
          <cell r="K5970">
            <v>1735</v>
          </cell>
        </row>
        <row r="5971">
          <cell r="K5971">
            <v>2292</v>
          </cell>
        </row>
        <row r="5972">
          <cell r="K5972">
            <v>321</v>
          </cell>
        </row>
        <row r="5973">
          <cell r="K5973">
            <v>366</v>
          </cell>
        </row>
        <row r="5974">
          <cell r="K5974">
            <v>352</v>
          </cell>
        </row>
        <row r="5975">
          <cell r="K5975">
            <v>2708</v>
          </cell>
        </row>
        <row r="5976">
          <cell r="K5976">
            <v>293</v>
          </cell>
        </row>
        <row r="5977">
          <cell r="K5977">
            <v>287</v>
          </cell>
        </row>
        <row r="5978">
          <cell r="K5978">
            <v>619</v>
          </cell>
        </row>
        <row r="5979">
          <cell r="K5979">
            <v>760</v>
          </cell>
        </row>
        <row r="5980">
          <cell r="K5980">
            <v>2727</v>
          </cell>
        </row>
        <row r="5981">
          <cell r="K5981">
            <v>2207</v>
          </cell>
        </row>
        <row r="5982">
          <cell r="K5982">
            <v>3629</v>
          </cell>
        </row>
        <row r="5983">
          <cell r="K5983">
            <v>1717</v>
          </cell>
        </row>
        <row r="5984">
          <cell r="K5984">
            <v>2173</v>
          </cell>
        </row>
        <row r="5985">
          <cell r="K5985">
            <v>3909</v>
          </cell>
        </row>
        <row r="5986">
          <cell r="K5986">
            <v>3202</v>
          </cell>
        </row>
        <row r="5987">
          <cell r="K5987">
            <v>2784</v>
          </cell>
        </row>
        <row r="5988">
          <cell r="K5988">
            <v>2873</v>
          </cell>
        </row>
        <row r="5989">
          <cell r="K5989">
            <v>3395</v>
          </cell>
        </row>
        <row r="5990">
          <cell r="K5990">
            <v>3829</v>
          </cell>
        </row>
        <row r="5991">
          <cell r="K5991">
            <v>3140</v>
          </cell>
        </row>
        <row r="5992">
          <cell r="K5992">
            <v>6249</v>
          </cell>
        </row>
        <row r="5993">
          <cell r="K5993">
            <v>3993</v>
          </cell>
        </row>
        <row r="5994">
          <cell r="K5994">
            <v>2889</v>
          </cell>
        </row>
        <row r="5995">
          <cell r="K5995">
            <v>4775</v>
          </cell>
        </row>
        <row r="5996">
          <cell r="K5996">
            <v>4723</v>
          </cell>
        </row>
        <row r="5997">
          <cell r="K5997">
            <v>6430</v>
          </cell>
        </row>
        <row r="5998">
          <cell r="K5998">
            <v>2405</v>
          </cell>
        </row>
        <row r="5999">
          <cell r="K5999">
            <v>5607</v>
          </cell>
        </row>
        <row r="6000">
          <cell r="K6000">
            <v>4643</v>
          </cell>
        </row>
        <row r="6001">
          <cell r="K6001">
            <v>160</v>
          </cell>
        </row>
        <row r="6002">
          <cell r="K6002">
            <v>2611</v>
          </cell>
        </row>
        <row r="6003">
          <cell r="K6003">
            <v>2858</v>
          </cell>
        </row>
        <row r="6004">
          <cell r="K6004">
            <v>2102</v>
          </cell>
        </row>
        <row r="6005">
          <cell r="K6005">
            <v>6125</v>
          </cell>
        </row>
        <row r="6006">
          <cell r="K6006">
            <v>4777</v>
          </cell>
        </row>
        <row r="6007">
          <cell r="K6007">
            <v>7644</v>
          </cell>
        </row>
        <row r="6008">
          <cell r="K6008">
            <v>2233</v>
          </cell>
        </row>
        <row r="6009">
          <cell r="K6009">
            <v>1023</v>
          </cell>
        </row>
        <row r="6010">
          <cell r="K6010">
            <v>4817</v>
          </cell>
        </row>
        <row r="6011">
          <cell r="K6011">
            <v>4996</v>
          </cell>
        </row>
        <row r="6012">
          <cell r="K6012">
            <v>4055</v>
          </cell>
        </row>
        <row r="6013">
          <cell r="K6013">
            <v>5160</v>
          </cell>
        </row>
        <row r="6014">
          <cell r="K6014">
            <v>4856</v>
          </cell>
        </row>
        <row r="6015">
          <cell r="K6015">
            <v>3210</v>
          </cell>
        </row>
        <row r="6016">
          <cell r="K6016">
            <v>1902</v>
          </cell>
        </row>
        <row r="6017">
          <cell r="K6017">
            <v>5960</v>
          </cell>
        </row>
        <row r="6018">
          <cell r="K6018">
            <v>4535</v>
          </cell>
        </row>
        <row r="6019">
          <cell r="K6019">
            <v>5528</v>
          </cell>
        </row>
        <row r="6020">
          <cell r="K6020">
            <v>5073</v>
          </cell>
        </row>
        <row r="6021">
          <cell r="K6021">
            <v>3914</v>
          </cell>
        </row>
        <row r="6022">
          <cell r="K6022">
            <v>834</v>
          </cell>
        </row>
        <row r="6023">
          <cell r="K6023">
            <v>896</v>
          </cell>
        </row>
        <row r="6024">
          <cell r="K6024">
            <v>4535</v>
          </cell>
        </row>
        <row r="6025">
          <cell r="K6025">
            <v>3732</v>
          </cell>
        </row>
        <row r="6026">
          <cell r="K6026">
            <v>3090</v>
          </cell>
        </row>
        <row r="6027">
          <cell r="K6027">
            <v>4030</v>
          </cell>
        </row>
        <row r="6028">
          <cell r="K6028">
            <v>2431</v>
          </cell>
        </row>
        <row r="6029">
          <cell r="K6029">
            <v>62</v>
          </cell>
        </row>
        <row r="6030">
          <cell r="K6030">
            <v>98</v>
          </cell>
        </row>
        <row r="6031">
          <cell r="K6031">
            <v>4751</v>
          </cell>
        </row>
        <row r="6032">
          <cell r="K6032">
            <v>432</v>
          </cell>
        </row>
        <row r="6033">
          <cell r="K6033">
            <v>4832</v>
          </cell>
        </row>
        <row r="6034">
          <cell r="K6034">
            <v>5688</v>
          </cell>
        </row>
        <row r="6035">
          <cell r="K6035">
            <v>5010</v>
          </cell>
        </row>
        <row r="6036">
          <cell r="K6036">
            <v>1920</v>
          </cell>
        </row>
        <row r="6037">
          <cell r="K6037">
            <v>2019</v>
          </cell>
        </row>
        <row r="6038">
          <cell r="K6038">
            <v>2572</v>
          </cell>
        </row>
        <row r="6039">
          <cell r="K6039">
            <v>4312</v>
          </cell>
        </row>
        <row r="6040">
          <cell r="K6040">
            <v>4035</v>
          </cell>
        </row>
        <row r="6041">
          <cell r="K6041">
            <v>4899</v>
          </cell>
        </row>
        <row r="6042">
          <cell r="K6042">
            <v>6097</v>
          </cell>
        </row>
        <row r="6043">
          <cell r="K6043">
            <v>470</v>
          </cell>
        </row>
        <row r="6044">
          <cell r="K6044">
            <v>2594</v>
          </cell>
        </row>
        <row r="6045">
          <cell r="K6045">
            <v>5891</v>
          </cell>
        </row>
        <row r="6046">
          <cell r="K6046">
            <v>7093</v>
          </cell>
        </row>
        <row r="6047">
          <cell r="K6047">
            <v>7392</v>
          </cell>
        </row>
        <row r="6048">
          <cell r="K6048">
            <v>5700</v>
          </cell>
        </row>
        <row r="6049">
          <cell r="K6049">
            <v>6499</v>
          </cell>
        </row>
        <row r="6050">
          <cell r="K6050">
            <v>2305</v>
          </cell>
        </row>
        <row r="6051">
          <cell r="K6051">
            <v>1000</v>
          </cell>
        </row>
        <row r="6052">
          <cell r="K6052">
            <v>5092</v>
          </cell>
        </row>
        <row r="6053">
          <cell r="K6053">
            <v>6622</v>
          </cell>
        </row>
        <row r="6054">
          <cell r="K6054">
            <v>4820</v>
          </cell>
        </row>
        <row r="6055">
          <cell r="K6055">
            <v>6527</v>
          </cell>
        </row>
        <row r="6056">
          <cell r="K6056">
            <v>3206</v>
          </cell>
        </row>
        <row r="6057">
          <cell r="K6057">
            <v>396</v>
          </cell>
        </row>
        <row r="6058">
          <cell r="K6058">
            <v>185</v>
          </cell>
        </row>
        <row r="6059">
          <cell r="K6059">
            <v>4523</v>
          </cell>
        </row>
        <row r="6060">
          <cell r="K6060">
            <v>4679</v>
          </cell>
        </row>
        <row r="6061">
          <cell r="K6061">
            <v>4471</v>
          </cell>
        </row>
        <row r="6062">
          <cell r="K6062">
            <v>4412</v>
          </cell>
        </row>
        <row r="6063">
          <cell r="K6063">
            <v>4467</v>
          </cell>
        </row>
        <row r="6064">
          <cell r="K6064">
            <v>1343</v>
          </cell>
        </row>
        <row r="6065">
          <cell r="K6065">
            <v>3458</v>
          </cell>
        </row>
        <row r="6066">
          <cell r="K6066">
            <v>4874</v>
          </cell>
        </row>
        <row r="6067">
          <cell r="K6067">
            <v>3917</v>
          </cell>
        </row>
        <row r="6068">
          <cell r="K6068">
            <v>5221</v>
          </cell>
        </row>
        <row r="6069">
          <cell r="K6069">
            <v>4009</v>
          </cell>
        </row>
        <row r="6070">
          <cell r="K6070">
            <v>4047</v>
          </cell>
        </row>
        <row r="6071">
          <cell r="K6071">
            <v>998</v>
          </cell>
        </row>
        <row r="6072">
          <cell r="K6072">
            <v>532</v>
          </cell>
        </row>
        <row r="6073">
          <cell r="K6073">
            <v>3705</v>
          </cell>
        </row>
        <row r="6074">
          <cell r="K6074">
            <v>2683</v>
          </cell>
        </row>
        <row r="6075">
          <cell r="K6075">
            <v>4494</v>
          </cell>
        </row>
        <row r="6076">
          <cell r="K6076">
            <v>3750</v>
          </cell>
        </row>
        <row r="6077">
          <cell r="K6077">
            <v>4189</v>
          </cell>
        </row>
        <row r="6078">
          <cell r="K6078">
            <v>584</v>
          </cell>
        </row>
        <row r="6079">
          <cell r="K6079">
            <v>506</v>
          </cell>
        </row>
        <row r="6080">
          <cell r="K6080">
            <v>5135</v>
          </cell>
        </row>
        <row r="6081">
          <cell r="K6081">
            <v>4428</v>
          </cell>
        </row>
        <row r="6082">
          <cell r="K6082">
            <v>4764</v>
          </cell>
        </row>
        <row r="6083">
          <cell r="K6083">
            <v>3243</v>
          </cell>
        </row>
        <row r="6084">
          <cell r="K6084">
            <v>4175</v>
          </cell>
        </row>
        <row r="6085">
          <cell r="K6085">
            <v>1483</v>
          </cell>
        </row>
        <row r="6086">
          <cell r="K6086">
            <v>1714</v>
          </cell>
        </row>
        <row r="6087">
          <cell r="K6087">
            <v>4459</v>
          </cell>
        </row>
        <row r="6088">
          <cell r="K6088">
            <v>3900</v>
          </cell>
        </row>
        <row r="6089">
          <cell r="K6089">
            <v>5156</v>
          </cell>
        </row>
        <row r="6090">
          <cell r="K6090">
            <v>5805</v>
          </cell>
        </row>
        <row r="6091">
          <cell r="K6091">
            <v>5534</v>
          </cell>
        </row>
        <row r="6092">
          <cell r="K6092">
            <v>952</v>
          </cell>
        </row>
        <row r="6093">
          <cell r="K6093">
            <v>1608</v>
          </cell>
        </row>
        <row r="6094">
          <cell r="K6094">
            <v>4102</v>
          </cell>
        </row>
        <row r="6095">
          <cell r="K6095">
            <v>3799</v>
          </cell>
        </row>
        <row r="6096">
          <cell r="K6096">
            <v>5019</v>
          </cell>
        </row>
        <row r="6097">
          <cell r="K6097">
            <v>4347</v>
          </cell>
        </row>
        <row r="6098">
          <cell r="K6098">
            <v>5463</v>
          </cell>
        </row>
        <row r="6099">
          <cell r="K6099">
            <v>1012</v>
          </cell>
        </row>
        <row r="6100">
          <cell r="K6100">
            <v>2487</v>
          </cell>
        </row>
        <row r="6101">
          <cell r="K6101">
            <v>5004</v>
          </cell>
        </row>
        <row r="6102">
          <cell r="K6102">
            <v>5774</v>
          </cell>
        </row>
        <row r="6103">
          <cell r="K6103">
            <v>5536</v>
          </cell>
        </row>
        <row r="6104">
          <cell r="K6104">
            <v>5956</v>
          </cell>
        </row>
        <row r="6105">
          <cell r="K6105">
            <v>3562</v>
          </cell>
        </row>
        <row r="6106">
          <cell r="K6106">
            <v>2667</v>
          </cell>
        </row>
        <row r="6107">
          <cell r="K6107">
            <v>463</v>
          </cell>
        </row>
        <row r="6108">
          <cell r="K6108">
            <v>3037</v>
          </cell>
        </row>
        <row r="6109">
          <cell r="K6109">
            <v>5150</v>
          </cell>
        </row>
        <row r="6110">
          <cell r="K6110">
            <v>4910</v>
          </cell>
        </row>
        <row r="6111">
          <cell r="K6111">
            <v>5056</v>
          </cell>
        </row>
        <row r="6112">
          <cell r="K6112">
            <v>40</v>
          </cell>
        </row>
        <row r="6113">
          <cell r="K6113">
            <v>0</v>
          </cell>
        </row>
        <row r="6114">
          <cell r="K6114">
            <v>880</v>
          </cell>
        </row>
        <row r="6115">
          <cell r="K6115">
            <v>4272</v>
          </cell>
        </row>
        <row r="6116">
          <cell r="K6116">
            <v>4784</v>
          </cell>
        </row>
        <row r="6117">
          <cell r="K6117">
            <v>5457</v>
          </cell>
        </row>
        <row r="6118">
          <cell r="K6118">
            <v>2216</v>
          </cell>
        </row>
        <row r="6119">
          <cell r="K6119">
            <v>83</v>
          </cell>
        </row>
        <row r="6120">
          <cell r="K6120">
            <v>0</v>
          </cell>
        </row>
        <row r="6121">
          <cell r="K6121">
            <v>0</v>
          </cell>
        </row>
        <row r="6122">
          <cell r="K6122">
            <v>3828</v>
          </cell>
        </row>
        <row r="6123">
          <cell r="K6123">
            <v>4166</v>
          </cell>
        </row>
        <row r="6124">
          <cell r="K6124">
            <v>5240</v>
          </cell>
        </row>
        <row r="6125">
          <cell r="K6125">
            <v>4217</v>
          </cell>
        </row>
        <row r="6126">
          <cell r="K6126">
            <v>851</v>
          </cell>
        </row>
        <row r="6127">
          <cell r="K6127">
            <v>1973</v>
          </cell>
        </row>
        <row r="6128">
          <cell r="K6128">
            <v>632</v>
          </cell>
        </row>
        <row r="6129">
          <cell r="K6129">
            <v>5144</v>
          </cell>
        </row>
        <row r="6130">
          <cell r="K6130">
            <v>2362</v>
          </cell>
        </row>
        <row r="6131">
          <cell r="K6131">
            <v>3518</v>
          </cell>
        </row>
        <row r="6132">
          <cell r="K6132">
            <v>5310</v>
          </cell>
        </row>
        <row r="6133">
          <cell r="K6133">
            <v>5219</v>
          </cell>
        </row>
        <row r="6134">
          <cell r="K6134">
            <v>2055</v>
          </cell>
        </row>
        <row r="6135">
          <cell r="K6135">
            <v>1798</v>
          </cell>
        </row>
        <row r="6136">
          <cell r="K6136">
            <v>2400</v>
          </cell>
        </row>
        <row r="6137">
          <cell r="K6137">
            <v>2298</v>
          </cell>
        </row>
        <row r="6138">
          <cell r="K6138">
            <v>3384</v>
          </cell>
        </row>
        <row r="6139">
          <cell r="K6139">
            <v>2337</v>
          </cell>
        </row>
        <row r="6140">
          <cell r="K6140">
            <v>2152</v>
          </cell>
        </row>
        <row r="6141">
          <cell r="K6141">
            <v>1827</v>
          </cell>
        </row>
        <row r="6142">
          <cell r="K6142">
            <v>590</v>
          </cell>
        </row>
        <row r="6143">
          <cell r="K6143">
            <v>3131</v>
          </cell>
        </row>
        <row r="6144">
          <cell r="K6144">
            <v>2929</v>
          </cell>
        </row>
        <row r="6145">
          <cell r="K6145">
            <v>3506</v>
          </cell>
        </row>
        <row r="6146">
          <cell r="K6146">
            <v>2791</v>
          </cell>
        </row>
        <row r="6147">
          <cell r="K6147">
            <v>2447</v>
          </cell>
        </row>
        <row r="6148">
          <cell r="K6148">
            <v>1322</v>
          </cell>
        </row>
        <row r="6149">
          <cell r="K6149">
            <v>1634</v>
          </cell>
        </row>
        <row r="6150">
          <cell r="K6150">
            <v>2062</v>
          </cell>
        </row>
        <row r="6151">
          <cell r="K6151">
            <v>1443</v>
          </cell>
        </row>
        <row r="6152">
          <cell r="K6152">
            <v>2388</v>
          </cell>
        </row>
        <row r="6153">
          <cell r="K6153">
            <v>2862</v>
          </cell>
        </row>
        <row r="6154">
          <cell r="K6154">
            <v>3747</v>
          </cell>
        </row>
        <row r="6155">
          <cell r="K6155">
            <v>1016</v>
          </cell>
        </row>
        <row r="6156">
          <cell r="K6156">
            <v>1753</v>
          </cell>
        </row>
        <row r="6157">
          <cell r="K6157">
            <v>2336</v>
          </cell>
        </row>
        <row r="6158">
          <cell r="K6158">
            <v>4293</v>
          </cell>
        </row>
        <row r="6159">
          <cell r="K6159">
            <v>4410</v>
          </cell>
        </row>
        <row r="6160">
          <cell r="K6160">
            <v>3323</v>
          </cell>
        </row>
        <row r="6161">
          <cell r="K6161">
            <v>2450</v>
          </cell>
        </row>
        <row r="6162">
          <cell r="K6162">
            <v>3467</v>
          </cell>
        </row>
        <row r="6163">
          <cell r="K6163">
            <v>2548</v>
          </cell>
        </row>
        <row r="6164">
          <cell r="K6164">
            <v>3033</v>
          </cell>
        </row>
        <row r="6165">
          <cell r="K6165">
            <v>2271</v>
          </cell>
        </row>
        <row r="6166">
          <cell r="K6166">
            <v>1597</v>
          </cell>
        </row>
        <row r="6167">
          <cell r="K6167">
            <v>2290</v>
          </cell>
        </row>
        <row r="6168">
          <cell r="K6168">
            <v>3031</v>
          </cell>
        </row>
        <row r="6169">
          <cell r="K6169">
            <v>878</v>
          </cell>
        </row>
        <row r="6170">
          <cell r="K6170">
            <v>1786</v>
          </cell>
        </row>
        <row r="6171">
          <cell r="K6171">
            <v>3574</v>
          </cell>
        </row>
        <row r="6172">
          <cell r="K6172">
            <v>2098</v>
          </cell>
        </row>
        <row r="6173">
          <cell r="K6173">
            <v>2485</v>
          </cell>
        </row>
        <row r="6174">
          <cell r="K6174">
            <v>2116</v>
          </cell>
        </row>
        <row r="6175">
          <cell r="K6175">
            <v>2398</v>
          </cell>
        </row>
        <row r="6176">
          <cell r="K6176">
            <v>1261</v>
          </cell>
        </row>
        <row r="6177">
          <cell r="K6177">
            <v>2404</v>
          </cell>
        </row>
        <row r="6178">
          <cell r="K6178">
            <v>1983</v>
          </cell>
        </row>
        <row r="6179">
          <cell r="K6179">
            <v>2065</v>
          </cell>
        </row>
        <row r="6180">
          <cell r="K6180">
            <v>1754</v>
          </cell>
        </row>
        <row r="6181">
          <cell r="K6181">
            <v>1467</v>
          </cell>
        </row>
        <row r="6182">
          <cell r="K6182">
            <v>3991</v>
          </cell>
        </row>
        <row r="6183">
          <cell r="K6183">
            <v>2241</v>
          </cell>
        </row>
        <row r="6184">
          <cell r="K6184">
            <v>1371</v>
          </cell>
        </row>
        <row r="6185">
          <cell r="K6185">
            <v>2241</v>
          </cell>
        </row>
        <row r="6186">
          <cell r="K6186">
            <v>1970</v>
          </cell>
        </row>
        <row r="6187">
          <cell r="K6187">
            <v>1251</v>
          </cell>
        </row>
        <row r="6188">
          <cell r="K6188">
            <v>2099</v>
          </cell>
        </row>
        <row r="6189">
          <cell r="K6189">
            <v>2638</v>
          </cell>
        </row>
        <row r="6190">
          <cell r="K6190">
            <v>2059</v>
          </cell>
        </row>
        <row r="6191">
          <cell r="K6191">
            <v>743</v>
          </cell>
        </row>
        <row r="6192">
          <cell r="K6192">
            <v>1829</v>
          </cell>
        </row>
        <row r="6193">
          <cell r="K6193">
            <v>1571</v>
          </cell>
        </row>
        <row r="6194">
          <cell r="K6194">
            <v>1881</v>
          </cell>
        </row>
        <row r="6195">
          <cell r="K6195">
            <v>1820</v>
          </cell>
        </row>
        <row r="6196">
          <cell r="K6196">
            <v>2185</v>
          </cell>
        </row>
        <row r="6197">
          <cell r="K6197">
            <v>408</v>
          </cell>
        </row>
        <row r="6198">
          <cell r="K6198">
            <v>1039</v>
          </cell>
        </row>
        <row r="6199">
          <cell r="K6199">
            <v>2191</v>
          </cell>
        </row>
        <row r="6200">
          <cell r="K6200">
            <v>2462</v>
          </cell>
        </row>
        <row r="6201">
          <cell r="K6201">
            <v>1495</v>
          </cell>
        </row>
        <row r="6202">
          <cell r="K6202">
            <v>1548</v>
          </cell>
        </row>
        <row r="6203">
          <cell r="K6203">
            <v>3068</v>
          </cell>
        </row>
        <row r="6204">
          <cell r="K6204">
            <v>736</v>
          </cell>
        </row>
        <row r="6205">
          <cell r="K6205">
            <v>518</v>
          </cell>
        </row>
        <row r="6206">
          <cell r="K6206">
            <v>843</v>
          </cell>
        </row>
        <row r="6207">
          <cell r="K6207">
            <v>446</v>
          </cell>
        </row>
        <row r="6208">
          <cell r="K6208">
            <v>1150</v>
          </cell>
        </row>
        <row r="6209">
          <cell r="K6209">
            <v>2710</v>
          </cell>
        </row>
        <row r="6210">
          <cell r="K6210">
            <v>2493</v>
          </cell>
        </row>
        <row r="6211">
          <cell r="K6211">
            <v>2227</v>
          </cell>
        </row>
        <row r="6212">
          <cell r="K6212">
            <v>290</v>
          </cell>
        </row>
        <row r="6213">
          <cell r="K6213">
            <v>2215</v>
          </cell>
        </row>
        <row r="6214">
          <cell r="K6214">
            <v>3254</v>
          </cell>
        </row>
        <row r="6215">
          <cell r="K6215">
            <v>933</v>
          </cell>
        </row>
        <row r="6216">
          <cell r="K6216">
            <v>2529</v>
          </cell>
        </row>
        <row r="6217">
          <cell r="K6217">
            <v>1408</v>
          </cell>
        </row>
        <row r="6218">
          <cell r="K6218">
            <v>1310</v>
          </cell>
        </row>
        <row r="6219">
          <cell r="K6219">
            <v>1605</v>
          </cell>
        </row>
        <row r="6220">
          <cell r="K6220">
            <v>4378</v>
          </cell>
        </row>
        <row r="6221">
          <cell r="K6221">
            <v>2125</v>
          </cell>
        </row>
        <row r="6222">
          <cell r="K6222">
            <v>2310</v>
          </cell>
        </row>
        <row r="6223">
          <cell r="K6223">
            <v>3162</v>
          </cell>
        </row>
        <row r="6224">
          <cell r="K6224">
            <v>2970</v>
          </cell>
        </row>
        <row r="6225">
          <cell r="K6225">
            <v>1396</v>
          </cell>
        </row>
        <row r="6226">
          <cell r="K6226">
            <v>1358</v>
          </cell>
        </row>
        <row r="6227">
          <cell r="K6227">
            <v>3090</v>
          </cell>
        </row>
        <row r="6228">
          <cell r="K6228">
            <v>5227</v>
          </cell>
        </row>
        <row r="6229">
          <cell r="K6229">
            <v>3436</v>
          </cell>
        </row>
        <row r="6230">
          <cell r="K6230">
            <v>4557</v>
          </cell>
        </row>
        <row r="6231">
          <cell r="K6231">
            <v>3747</v>
          </cell>
        </row>
        <row r="6232">
          <cell r="K6232">
            <v>2841</v>
          </cell>
        </row>
        <row r="6233">
          <cell r="K6233">
            <v>1168</v>
          </cell>
        </row>
        <row r="6234">
          <cell r="K6234">
            <v>4388</v>
          </cell>
        </row>
        <row r="6235">
          <cell r="K6235">
            <v>3139</v>
          </cell>
        </row>
        <row r="6236">
          <cell r="K6236">
            <v>2762</v>
          </cell>
        </row>
        <row r="6237">
          <cell r="K6237">
            <v>5084</v>
          </cell>
        </row>
        <row r="6238">
          <cell r="K6238">
            <v>4224</v>
          </cell>
        </row>
        <row r="6239">
          <cell r="K6239">
            <v>2723</v>
          </cell>
        </row>
        <row r="6240">
          <cell r="K6240">
            <v>1473</v>
          </cell>
        </row>
        <row r="6241">
          <cell r="K6241">
            <v>6628</v>
          </cell>
        </row>
        <row r="6242">
          <cell r="K6242">
            <v>3179</v>
          </cell>
        </row>
        <row r="6243">
          <cell r="K6243">
            <v>3822</v>
          </cell>
        </row>
        <row r="6244">
          <cell r="K6244">
            <v>3854</v>
          </cell>
        </row>
        <row r="6245">
          <cell r="K6245">
            <v>3596</v>
          </cell>
        </row>
        <row r="6246">
          <cell r="K6246">
            <v>2043</v>
          </cell>
        </row>
        <row r="6247">
          <cell r="K6247">
            <v>1406</v>
          </cell>
        </row>
        <row r="6248">
          <cell r="K6248">
            <v>2914</v>
          </cell>
        </row>
        <row r="6249">
          <cell r="K6249">
            <v>3405</v>
          </cell>
        </row>
        <row r="6250">
          <cell r="K6250">
            <v>3234</v>
          </cell>
        </row>
        <row r="6251">
          <cell r="K6251">
            <v>2945</v>
          </cell>
        </row>
        <row r="6252">
          <cell r="K6252">
            <v>2867</v>
          </cell>
        </row>
        <row r="6253">
          <cell r="K6253">
            <v>1978</v>
          </cell>
        </row>
        <row r="6254">
          <cell r="K6254">
            <v>1360</v>
          </cell>
        </row>
        <row r="6255">
          <cell r="K6255">
            <v>2463</v>
          </cell>
        </row>
        <row r="6256">
          <cell r="K6256">
            <v>2396</v>
          </cell>
        </row>
        <row r="6257">
          <cell r="K6257">
            <v>674</v>
          </cell>
        </row>
        <row r="6258">
          <cell r="K6258">
            <v>2654</v>
          </cell>
        </row>
        <row r="6259">
          <cell r="K6259">
            <v>2116</v>
          </cell>
        </row>
        <row r="6260">
          <cell r="K6260">
            <v>462</v>
          </cell>
        </row>
        <row r="6261">
          <cell r="K6261">
            <v>1824</v>
          </cell>
        </row>
        <row r="6262">
          <cell r="K6262">
            <v>2491</v>
          </cell>
        </row>
        <row r="6263">
          <cell r="K6263">
            <v>2343</v>
          </cell>
        </row>
        <row r="6264">
          <cell r="K6264">
            <v>1813</v>
          </cell>
        </row>
        <row r="6265">
          <cell r="K6265">
            <v>2567</v>
          </cell>
        </row>
        <row r="6266">
          <cell r="K6266">
            <v>2462</v>
          </cell>
        </row>
        <row r="6267">
          <cell r="K6267">
            <v>1079</v>
          </cell>
        </row>
        <row r="6268">
          <cell r="K6268">
            <v>563</v>
          </cell>
        </row>
        <row r="6269">
          <cell r="K6269">
            <v>2307</v>
          </cell>
        </row>
        <row r="6270">
          <cell r="K6270">
            <v>1513</v>
          </cell>
        </row>
        <row r="6271">
          <cell r="K6271">
            <v>584</v>
          </cell>
        </row>
        <row r="6272">
          <cell r="K6272">
            <v>1235</v>
          </cell>
        </row>
        <row r="6273">
          <cell r="K6273">
            <v>1047</v>
          </cell>
        </row>
        <row r="6274">
          <cell r="K6274">
            <v>687</v>
          </cell>
        </row>
        <row r="6275">
          <cell r="K6275">
            <v>628</v>
          </cell>
        </row>
        <row r="6276">
          <cell r="K6276">
            <v>3597</v>
          </cell>
        </row>
        <row r="6277">
          <cell r="K6277">
            <v>980</v>
          </cell>
        </row>
        <row r="6278">
          <cell r="K6278">
            <v>1760</v>
          </cell>
        </row>
        <row r="6279">
          <cell r="K6279">
            <v>3052</v>
          </cell>
        </row>
        <row r="6280">
          <cell r="K6280">
            <v>2745</v>
          </cell>
        </row>
        <row r="6281">
          <cell r="K6281">
            <v>1415</v>
          </cell>
        </row>
        <row r="6282">
          <cell r="K6282">
            <v>1504</v>
          </cell>
        </row>
        <row r="6283">
          <cell r="K6283">
            <v>3454</v>
          </cell>
        </row>
        <row r="6284">
          <cell r="K6284">
            <v>2265</v>
          </cell>
        </row>
        <row r="6285">
          <cell r="K6285">
            <v>3213</v>
          </cell>
        </row>
        <row r="6286">
          <cell r="K6286">
            <v>3212</v>
          </cell>
        </row>
        <row r="6287">
          <cell r="K6287">
            <v>3426</v>
          </cell>
        </row>
        <row r="6288">
          <cell r="K6288">
            <v>1849</v>
          </cell>
        </row>
        <row r="6289">
          <cell r="K6289">
            <v>2099</v>
          </cell>
        </row>
        <row r="6290">
          <cell r="K6290">
            <v>2735</v>
          </cell>
        </row>
        <row r="6291">
          <cell r="K6291">
            <v>3830</v>
          </cell>
        </row>
        <row r="6292">
          <cell r="K6292">
            <v>875</v>
          </cell>
        </row>
        <row r="6293">
          <cell r="K6293">
            <v>3947</v>
          </cell>
        </row>
        <row r="6294">
          <cell r="K6294">
            <v>4317</v>
          </cell>
        </row>
        <row r="6295">
          <cell r="K6295">
            <v>1168</v>
          </cell>
        </row>
        <row r="6296">
          <cell r="K6296">
            <v>3224</v>
          </cell>
        </row>
        <row r="6297">
          <cell r="K6297">
            <v>3178</v>
          </cell>
        </row>
        <row r="6298">
          <cell r="K6298">
            <v>3149</v>
          </cell>
        </row>
        <row r="6299">
          <cell r="K6299">
            <v>2725</v>
          </cell>
        </row>
        <row r="6300">
          <cell r="K6300">
            <v>2231</v>
          </cell>
        </row>
        <row r="6301">
          <cell r="K6301">
            <v>1732</v>
          </cell>
        </row>
        <row r="6302">
          <cell r="K6302">
            <v>1312</v>
          </cell>
        </row>
        <row r="6303">
          <cell r="K6303">
            <v>1139</v>
          </cell>
        </row>
        <row r="6304">
          <cell r="K6304">
            <v>2514</v>
          </cell>
        </row>
        <row r="6305">
          <cell r="K6305">
            <v>1979</v>
          </cell>
        </row>
        <row r="6306">
          <cell r="K6306">
            <v>645</v>
          </cell>
        </row>
        <row r="6307">
          <cell r="K6307">
            <v>1992</v>
          </cell>
        </row>
        <row r="6308">
          <cell r="K6308">
            <v>1739</v>
          </cell>
        </row>
        <row r="6309">
          <cell r="K6309">
            <v>1685</v>
          </cell>
        </row>
        <row r="6310">
          <cell r="K6310">
            <v>2162</v>
          </cell>
        </row>
        <row r="6311">
          <cell r="K6311">
            <v>650</v>
          </cell>
        </row>
        <row r="6312">
          <cell r="K6312">
            <v>555</v>
          </cell>
        </row>
        <row r="6313">
          <cell r="K6313">
            <v>416</v>
          </cell>
        </row>
        <row r="6314">
          <cell r="K6314">
            <v>1818</v>
          </cell>
        </row>
        <row r="6315">
          <cell r="K6315">
            <v>1958</v>
          </cell>
        </row>
        <row r="6316">
          <cell r="K6316">
            <v>2210</v>
          </cell>
        </row>
        <row r="6317">
          <cell r="K6317">
            <v>2680</v>
          </cell>
        </row>
        <row r="6318">
          <cell r="K6318">
            <v>2941</v>
          </cell>
        </row>
        <row r="6319">
          <cell r="K6319">
            <v>3986</v>
          </cell>
        </row>
        <row r="6320">
          <cell r="K6320">
            <v>2824</v>
          </cell>
        </row>
        <row r="6321">
          <cell r="K6321">
            <v>3987</v>
          </cell>
        </row>
        <row r="6322">
          <cell r="K6322">
            <v>4503</v>
          </cell>
        </row>
        <row r="6323">
          <cell r="K6323">
            <v>355</v>
          </cell>
        </row>
        <row r="6324">
          <cell r="K6324">
            <v>258</v>
          </cell>
        </row>
        <row r="6325">
          <cell r="K6325">
            <v>5263</v>
          </cell>
        </row>
        <row r="6326">
          <cell r="K6326">
            <v>3002</v>
          </cell>
        </row>
        <row r="6327">
          <cell r="K6327">
            <v>2354</v>
          </cell>
        </row>
        <row r="6328">
          <cell r="K6328">
            <v>2941</v>
          </cell>
        </row>
        <row r="6329">
          <cell r="K6329">
            <v>3095</v>
          </cell>
        </row>
        <row r="6330">
          <cell r="K6330">
            <v>2044</v>
          </cell>
        </row>
        <row r="6331">
          <cell r="K6331">
            <v>2505</v>
          </cell>
        </row>
        <row r="6332">
          <cell r="K6332">
            <v>3429</v>
          </cell>
        </row>
        <row r="6333">
          <cell r="K6333">
            <v>3066</v>
          </cell>
        </row>
        <row r="6334">
          <cell r="K6334">
            <v>2007</v>
          </cell>
        </row>
        <row r="6335">
          <cell r="K6335">
            <v>2840</v>
          </cell>
        </row>
        <row r="6336">
          <cell r="K6336">
            <v>3921</v>
          </cell>
        </row>
        <row r="6337">
          <cell r="K6337">
            <v>700</v>
          </cell>
        </row>
        <row r="6338">
          <cell r="K6338">
            <v>1715</v>
          </cell>
        </row>
        <row r="6339">
          <cell r="K6339">
            <v>3277</v>
          </cell>
        </row>
        <row r="6340">
          <cell r="K6340">
            <v>5245</v>
          </cell>
        </row>
        <row r="6341">
          <cell r="K6341">
            <v>2974</v>
          </cell>
        </row>
        <row r="6342">
          <cell r="K6342">
            <v>3628</v>
          </cell>
        </row>
        <row r="6343">
          <cell r="K6343">
            <v>3560</v>
          </cell>
        </row>
        <row r="6344">
          <cell r="K6344">
            <v>1059</v>
          </cell>
        </row>
        <row r="6345">
          <cell r="K6345">
            <v>1797</v>
          </cell>
        </row>
        <row r="6346">
          <cell r="K6346">
            <v>5732</v>
          </cell>
        </row>
        <row r="6347">
          <cell r="K6347">
            <v>2965</v>
          </cell>
        </row>
        <row r="6348">
          <cell r="K6348">
            <v>2438</v>
          </cell>
        </row>
        <row r="6349">
          <cell r="K6349">
            <v>3696</v>
          </cell>
        </row>
        <row r="6350">
          <cell r="K6350">
            <v>4341</v>
          </cell>
        </row>
        <row r="6351">
          <cell r="K6351">
            <v>1162</v>
          </cell>
        </row>
        <row r="6352">
          <cell r="K6352">
            <v>688</v>
          </cell>
        </row>
        <row r="6353">
          <cell r="K6353">
            <v>2490</v>
          </cell>
        </row>
        <row r="6354">
          <cell r="K6354">
            <v>2621</v>
          </cell>
        </row>
        <row r="6355">
          <cell r="K6355">
            <v>2957</v>
          </cell>
        </row>
        <row r="6356">
          <cell r="K6356">
            <v>5061</v>
          </cell>
        </row>
        <row r="6357">
          <cell r="K6357">
            <v>4624</v>
          </cell>
        </row>
        <row r="6358">
          <cell r="K6358">
            <v>1983</v>
          </cell>
        </row>
        <row r="6359">
          <cell r="K6359">
            <v>376</v>
          </cell>
        </row>
        <row r="6360">
          <cell r="K6360">
            <v>3349</v>
          </cell>
        </row>
        <row r="6361">
          <cell r="K6361">
            <v>4371</v>
          </cell>
        </row>
        <row r="6362">
          <cell r="K6362">
            <v>4819</v>
          </cell>
        </row>
        <row r="6363">
          <cell r="K6363">
            <v>2914</v>
          </cell>
        </row>
        <row r="6364">
          <cell r="K6364">
            <v>4861</v>
          </cell>
        </row>
        <row r="6365">
          <cell r="K6365">
            <v>4172</v>
          </cell>
        </row>
        <row r="6366">
          <cell r="K6366">
            <v>447</v>
          </cell>
        </row>
        <row r="6367">
          <cell r="K6367">
            <v>3047</v>
          </cell>
        </row>
        <row r="6368">
          <cell r="K6368">
            <v>5277</v>
          </cell>
        </row>
        <row r="6369">
          <cell r="K6369">
            <v>5097</v>
          </cell>
        </row>
        <row r="6370">
          <cell r="K6370">
            <v>4608</v>
          </cell>
        </row>
        <row r="6371">
          <cell r="K6371">
            <v>7047</v>
          </cell>
        </row>
        <row r="6372">
          <cell r="K6372">
            <v>5310</v>
          </cell>
        </row>
        <row r="6373">
          <cell r="K6373">
            <v>4509</v>
          </cell>
        </row>
        <row r="6374">
          <cell r="K6374">
            <v>4412</v>
          </cell>
        </row>
        <row r="6375">
          <cell r="K6375">
            <v>4128</v>
          </cell>
        </row>
        <row r="6376">
          <cell r="K6376">
            <v>3911</v>
          </cell>
        </row>
        <row r="6377">
          <cell r="K6377">
            <v>5180</v>
          </cell>
        </row>
        <row r="6378">
          <cell r="K6378">
            <v>5937</v>
          </cell>
        </row>
        <row r="6379">
          <cell r="K6379">
            <v>3001</v>
          </cell>
        </row>
        <row r="6380">
          <cell r="K6380">
            <v>2527</v>
          </cell>
        </row>
        <row r="6381">
          <cell r="K6381">
            <v>3202</v>
          </cell>
        </row>
        <row r="6382">
          <cell r="K6382">
            <v>4128</v>
          </cell>
        </row>
        <row r="6383">
          <cell r="K6383">
            <v>4924</v>
          </cell>
        </row>
        <row r="6384">
          <cell r="K6384">
            <v>5101</v>
          </cell>
        </row>
        <row r="6385">
          <cell r="K6385">
            <v>5512</v>
          </cell>
        </row>
        <row r="6386">
          <cell r="K6386">
            <v>4613</v>
          </cell>
        </row>
        <row r="6387">
          <cell r="K6387">
            <v>1494</v>
          </cell>
        </row>
        <row r="6388">
          <cell r="K6388">
            <v>4394</v>
          </cell>
        </row>
        <row r="6389">
          <cell r="K6389">
            <v>5116</v>
          </cell>
        </row>
        <row r="6390">
          <cell r="K6390">
            <v>5533</v>
          </cell>
        </row>
        <row r="6391">
          <cell r="K6391">
            <v>7386</v>
          </cell>
        </row>
        <row r="6392">
          <cell r="K6392">
            <v>7254</v>
          </cell>
        </row>
        <row r="6393">
          <cell r="K6393">
            <v>1208</v>
          </cell>
        </row>
        <row r="6394">
          <cell r="K6394">
            <v>3323</v>
          </cell>
        </row>
        <row r="6395">
          <cell r="K6395">
            <v>5311</v>
          </cell>
        </row>
        <row r="6396">
          <cell r="K6396">
            <v>5399</v>
          </cell>
        </row>
        <row r="6397">
          <cell r="K6397">
            <v>5428</v>
          </cell>
        </row>
        <row r="6398">
          <cell r="K6398">
            <v>4377</v>
          </cell>
        </row>
        <row r="6399">
          <cell r="K6399">
            <v>6145</v>
          </cell>
        </row>
        <row r="6400">
          <cell r="K6400">
            <v>4697</v>
          </cell>
        </row>
        <row r="6401">
          <cell r="K6401">
            <v>2929</v>
          </cell>
        </row>
        <row r="6402">
          <cell r="K6402">
            <v>4270</v>
          </cell>
        </row>
        <row r="6403">
          <cell r="K6403">
            <v>653</v>
          </cell>
        </row>
        <row r="6404">
          <cell r="K6404">
            <v>5797</v>
          </cell>
        </row>
        <row r="6405">
          <cell r="K6405">
            <v>5620</v>
          </cell>
        </row>
        <row r="6406">
          <cell r="K6406">
            <v>2322</v>
          </cell>
        </row>
        <row r="6407">
          <cell r="K6407">
            <v>3452</v>
          </cell>
        </row>
        <row r="6408">
          <cell r="K6408">
            <v>2465</v>
          </cell>
        </row>
        <row r="6409">
          <cell r="K6409">
            <v>4573</v>
          </cell>
        </row>
        <row r="6410">
          <cell r="K6410">
            <v>3347</v>
          </cell>
        </row>
        <row r="6411">
          <cell r="K6411">
            <v>3055</v>
          </cell>
        </row>
        <row r="6412">
          <cell r="K6412">
            <v>2499</v>
          </cell>
        </row>
        <row r="6413">
          <cell r="K6413">
            <v>4891</v>
          </cell>
        </row>
        <row r="6414">
          <cell r="K6414">
            <v>3567</v>
          </cell>
        </row>
        <row r="6415">
          <cell r="K6415">
            <v>1661</v>
          </cell>
        </row>
        <row r="6416">
          <cell r="K6416">
            <v>5134</v>
          </cell>
        </row>
        <row r="6417">
          <cell r="K6417">
            <v>4550</v>
          </cell>
        </row>
        <row r="6418">
          <cell r="K6418">
            <v>5227</v>
          </cell>
        </row>
        <row r="6419">
          <cell r="K6419">
            <v>5193</v>
          </cell>
        </row>
        <row r="6420">
          <cell r="K6420">
            <v>4323</v>
          </cell>
        </row>
        <row r="6421">
          <cell r="K6421">
            <v>3832</v>
          </cell>
        </row>
        <row r="6422">
          <cell r="K6422">
            <v>3745</v>
          </cell>
        </row>
        <row r="6423">
          <cell r="K6423">
            <v>4824</v>
          </cell>
        </row>
        <row r="6424">
          <cell r="K6424">
            <v>4169</v>
          </cell>
        </row>
        <row r="6425">
          <cell r="K6425">
            <v>4172</v>
          </cell>
        </row>
        <row r="6426">
          <cell r="K6426">
            <v>4242</v>
          </cell>
        </row>
        <row r="6427">
          <cell r="K6427">
            <v>3714</v>
          </cell>
        </row>
        <row r="6428">
          <cell r="K6428">
            <v>4278</v>
          </cell>
        </row>
        <row r="6429">
          <cell r="K6429">
            <v>1355</v>
          </cell>
        </row>
        <row r="6430">
          <cell r="K6430">
            <v>3995</v>
          </cell>
        </row>
        <row r="6431">
          <cell r="K6431">
            <v>3434</v>
          </cell>
        </row>
        <row r="6432">
          <cell r="K6432">
            <v>3044</v>
          </cell>
        </row>
        <row r="6433">
          <cell r="K6433">
            <v>2659</v>
          </cell>
        </row>
        <row r="6434">
          <cell r="K6434">
            <v>3052</v>
          </cell>
        </row>
        <row r="6435">
          <cell r="K6435">
            <v>2482</v>
          </cell>
        </row>
        <row r="6436">
          <cell r="K6436">
            <v>699</v>
          </cell>
        </row>
        <row r="6437">
          <cell r="K6437">
            <v>2700</v>
          </cell>
        </row>
        <row r="6438">
          <cell r="K6438">
            <v>2713</v>
          </cell>
        </row>
        <row r="6439">
          <cell r="K6439">
            <v>2671</v>
          </cell>
        </row>
        <row r="6440">
          <cell r="K6440">
            <v>2585</v>
          </cell>
        </row>
        <row r="6441">
          <cell r="K6441">
            <v>4388</v>
          </cell>
        </row>
        <row r="6442">
          <cell r="K6442">
            <v>1001</v>
          </cell>
        </row>
        <row r="6443">
          <cell r="K6443">
            <v>1305</v>
          </cell>
        </row>
        <row r="6444">
          <cell r="K6444">
            <v>3395</v>
          </cell>
        </row>
        <row r="6445">
          <cell r="K6445">
            <v>3204</v>
          </cell>
        </row>
        <row r="6446">
          <cell r="K6446">
            <v>3421</v>
          </cell>
        </row>
        <row r="6447">
          <cell r="K6447">
            <v>3219</v>
          </cell>
        </row>
        <row r="6448">
          <cell r="K6448">
            <v>2466</v>
          </cell>
        </row>
        <row r="6449">
          <cell r="K6449">
            <v>1383</v>
          </cell>
        </row>
        <row r="6450">
          <cell r="K6450">
            <v>1320</v>
          </cell>
        </row>
        <row r="6451">
          <cell r="K6451">
            <v>3248</v>
          </cell>
        </row>
        <row r="6452">
          <cell r="K6452">
            <v>2772</v>
          </cell>
        </row>
        <row r="6453">
          <cell r="K6453">
            <v>2604</v>
          </cell>
        </row>
        <row r="6454">
          <cell r="K6454">
            <v>2856</v>
          </cell>
        </row>
        <row r="6455">
          <cell r="K6455">
            <v>3480</v>
          </cell>
        </row>
        <row r="6456">
          <cell r="K6456">
            <v>1258</v>
          </cell>
        </row>
        <row r="6457">
          <cell r="K6457">
            <v>2244</v>
          </cell>
        </row>
        <row r="6458">
          <cell r="K6458">
            <v>3411</v>
          </cell>
        </row>
        <row r="6459">
          <cell r="K6459">
            <v>3094</v>
          </cell>
        </row>
        <row r="6460">
          <cell r="K6460">
            <v>2791</v>
          </cell>
        </row>
        <row r="6461">
          <cell r="K6461">
            <v>3525</v>
          </cell>
        </row>
        <row r="6462">
          <cell r="K6462">
            <v>4868</v>
          </cell>
        </row>
        <row r="6463">
          <cell r="K6463">
            <v>3655</v>
          </cell>
        </row>
        <row r="6464">
          <cell r="K6464">
            <v>1932</v>
          </cell>
        </row>
        <row r="6465">
          <cell r="K6465">
            <v>2427</v>
          </cell>
        </row>
        <row r="6466">
          <cell r="K6466">
            <v>3555</v>
          </cell>
        </row>
        <row r="6467">
          <cell r="K6467">
            <v>1826</v>
          </cell>
        </row>
        <row r="6468">
          <cell r="K6468">
            <v>4126</v>
          </cell>
        </row>
        <row r="6469">
          <cell r="K6469">
            <v>905</v>
          </cell>
        </row>
        <row r="6470">
          <cell r="K6470">
            <v>1435</v>
          </cell>
        </row>
        <row r="6471">
          <cell r="K6471">
            <v>549</v>
          </cell>
        </row>
        <row r="6472">
          <cell r="K6472">
            <v>3304</v>
          </cell>
        </row>
        <row r="6473">
          <cell r="K6473">
            <v>3063</v>
          </cell>
        </row>
        <row r="6474">
          <cell r="K6474">
            <v>2875</v>
          </cell>
        </row>
        <row r="6475">
          <cell r="K6475">
            <v>4284</v>
          </cell>
        </row>
        <row r="6476">
          <cell r="K6476">
            <v>2086</v>
          </cell>
        </row>
        <row r="6477">
          <cell r="K6477">
            <v>548</v>
          </cell>
        </row>
        <row r="6478">
          <cell r="K6478">
            <v>907</v>
          </cell>
        </row>
        <row r="6479">
          <cell r="K6479">
            <v>5355</v>
          </cell>
        </row>
        <row r="6480">
          <cell r="K6480">
            <v>3376</v>
          </cell>
        </row>
        <row r="6481">
          <cell r="K6481">
            <v>1685</v>
          </cell>
        </row>
        <row r="6482">
          <cell r="K6482">
            <v>2392</v>
          </cell>
        </row>
        <row r="6483">
          <cell r="K6483">
            <v>437</v>
          </cell>
        </row>
        <row r="6484">
          <cell r="K6484">
            <v>405</v>
          </cell>
        </row>
        <row r="6485">
          <cell r="K6485">
            <v>592</v>
          </cell>
        </row>
        <row r="6486">
          <cell r="K6486">
            <v>2901</v>
          </cell>
        </row>
        <row r="6487">
          <cell r="K6487">
            <v>5041</v>
          </cell>
        </row>
        <row r="6488">
          <cell r="K6488">
            <v>2506</v>
          </cell>
        </row>
        <row r="6489">
          <cell r="K6489">
            <v>1987</v>
          </cell>
        </row>
        <row r="6490">
          <cell r="K6490">
            <v>2498</v>
          </cell>
        </row>
        <row r="6491">
          <cell r="K6491">
            <v>471</v>
          </cell>
        </row>
        <row r="6492">
          <cell r="K6492">
            <v>1131</v>
          </cell>
        </row>
        <row r="6493">
          <cell r="K6493">
            <v>492</v>
          </cell>
        </row>
        <row r="6494">
          <cell r="K6494">
            <v>1785</v>
          </cell>
        </row>
        <row r="6495">
          <cell r="K6495">
            <v>1955</v>
          </cell>
        </row>
        <row r="6496">
          <cell r="K6496">
            <v>1615</v>
          </cell>
        </row>
        <row r="6497">
          <cell r="K6497">
            <v>2787</v>
          </cell>
        </row>
        <row r="6498">
          <cell r="K6498">
            <v>398</v>
          </cell>
        </row>
        <row r="6499">
          <cell r="K6499">
            <v>383</v>
          </cell>
        </row>
        <row r="6500">
          <cell r="K6500">
            <v>751</v>
          </cell>
        </row>
        <row r="6501">
          <cell r="K6501">
            <v>2653</v>
          </cell>
        </row>
        <row r="6502">
          <cell r="K6502">
            <v>2906</v>
          </cell>
        </row>
        <row r="6503">
          <cell r="K6503">
            <v>2916</v>
          </cell>
        </row>
        <row r="6504">
          <cell r="K6504">
            <v>3494</v>
          </cell>
        </row>
        <row r="6505">
          <cell r="K6505">
            <v>628</v>
          </cell>
        </row>
        <row r="6506">
          <cell r="K6506">
            <v>1100</v>
          </cell>
        </row>
        <row r="6507">
          <cell r="K6507">
            <v>2237</v>
          </cell>
        </row>
        <row r="6508">
          <cell r="K6508">
            <v>2378</v>
          </cell>
        </row>
        <row r="6509">
          <cell r="K6509">
            <v>2370</v>
          </cell>
        </row>
        <row r="6510">
          <cell r="K6510">
            <v>2715</v>
          </cell>
        </row>
        <row r="6511">
          <cell r="K6511">
            <v>2211</v>
          </cell>
        </row>
        <row r="6512">
          <cell r="K6512">
            <v>1004</v>
          </cell>
        </row>
        <row r="6513">
          <cell r="K6513">
            <v>508</v>
          </cell>
        </row>
        <row r="6514">
          <cell r="K6514">
            <v>1685</v>
          </cell>
        </row>
        <row r="6515">
          <cell r="K6515">
            <v>1570</v>
          </cell>
        </row>
        <row r="6516">
          <cell r="K6516">
            <v>1202</v>
          </cell>
        </row>
        <row r="6517">
          <cell r="K6517">
            <v>352</v>
          </cell>
        </row>
        <row r="6518">
          <cell r="K6518">
            <v>1621</v>
          </cell>
        </row>
        <row r="6519">
          <cell r="K6519">
            <v>542</v>
          </cell>
        </row>
        <row r="6520">
          <cell r="K6520">
            <v>353</v>
          </cell>
        </row>
        <row r="6521">
          <cell r="K6521">
            <v>2763</v>
          </cell>
        </row>
        <row r="6522">
          <cell r="K6522">
            <v>1670</v>
          </cell>
        </row>
        <row r="6523">
          <cell r="K6523">
            <v>2795</v>
          </cell>
        </row>
        <row r="6524">
          <cell r="K6524">
            <v>3121</v>
          </cell>
        </row>
        <row r="6525">
          <cell r="K6525">
            <v>2337</v>
          </cell>
        </row>
        <row r="6526">
          <cell r="K6526">
            <v>445</v>
          </cell>
        </row>
        <row r="6527">
          <cell r="K6527">
            <v>581</v>
          </cell>
        </row>
        <row r="6528">
          <cell r="K6528">
            <v>3376</v>
          </cell>
        </row>
        <row r="6529">
          <cell r="K6529">
            <v>1882</v>
          </cell>
        </row>
        <row r="6530">
          <cell r="K6530">
            <v>816</v>
          </cell>
        </row>
        <row r="6531">
          <cell r="K6531">
            <v>455</v>
          </cell>
        </row>
        <row r="6532">
          <cell r="K6532">
            <v>2083</v>
          </cell>
        </row>
        <row r="6533">
          <cell r="K6533">
            <v>368</v>
          </cell>
        </row>
        <row r="6534">
          <cell r="K6534">
            <v>371</v>
          </cell>
        </row>
        <row r="6535">
          <cell r="K6535">
            <v>1352</v>
          </cell>
        </row>
        <row r="6536">
          <cell r="K6536">
            <v>1957</v>
          </cell>
        </row>
        <row r="6537">
          <cell r="K6537">
            <v>2209</v>
          </cell>
        </row>
        <row r="6538">
          <cell r="K6538">
            <v>1330</v>
          </cell>
        </row>
        <row r="6539">
          <cell r="K6539">
            <v>399</v>
          </cell>
        </row>
        <row r="6540">
          <cell r="K6540">
            <v>42</v>
          </cell>
        </row>
        <row r="6541">
          <cell r="K6541">
            <v>6</v>
          </cell>
        </row>
        <row r="6542">
          <cell r="K6542">
            <v>0</v>
          </cell>
        </row>
        <row r="6543">
          <cell r="K6543">
            <v>0</v>
          </cell>
        </row>
        <row r="6544">
          <cell r="K6544">
            <v>90</v>
          </cell>
        </row>
        <row r="6545">
          <cell r="K6545">
            <v>218</v>
          </cell>
        </row>
        <row r="6546">
          <cell r="K6546">
            <v>92</v>
          </cell>
        </row>
        <row r="6547">
          <cell r="K6547">
            <v>0</v>
          </cell>
        </row>
        <row r="6548">
          <cell r="K6548">
            <v>0</v>
          </cell>
        </row>
        <row r="6549">
          <cell r="K6549">
            <v>0</v>
          </cell>
        </row>
        <row r="6550">
          <cell r="K6550">
            <v>0</v>
          </cell>
        </row>
        <row r="6551">
          <cell r="K6551">
            <v>0</v>
          </cell>
        </row>
        <row r="6552">
          <cell r="K6552">
            <v>0</v>
          </cell>
        </row>
        <row r="6553">
          <cell r="K6553">
            <v>0</v>
          </cell>
        </row>
        <row r="6554">
          <cell r="K6554">
            <v>0</v>
          </cell>
        </row>
        <row r="6555">
          <cell r="K6555">
            <v>0</v>
          </cell>
        </row>
        <row r="6556">
          <cell r="K6556">
            <v>0</v>
          </cell>
        </row>
        <row r="6557">
          <cell r="K6557">
            <v>0</v>
          </cell>
        </row>
        <row r="6558">
          <cell r="K6558">
            <v>0</v>
          </cell>
        </row>
        <row r="6559">
          <cell r="K6559">
            <v>0</v>
          </cell>
        </row>
        <row r="6560">
          <cell r="K6560">
            <v>0</v>
          </cell>
        </row>
        <row r="6561">
          <cell r="K6561">
            <v>0</v>
          </cell>
        </row>
        <row r="6562">
          <cell r="K6562">
            <v>0</v>
          </cell>
        </row>
        <row r="6563">
          <cell r="K6563">
            <v>0</v>
          </cell>
        </row>
        <row r="6564">
          <cell r="K6564">
            <v>0</v>
          </cell>
        </row>
        <row r="6565">
          <cell r="K6565">
            <v>0</v>
          </cell>
        </row>
        <row r="6566">
          <cell r="K6566">
            <v>0</v>
          </cell>
        </row>
        <row r="6567">
          <cell r="K6567">
            <v>0</v>
          </cell>
        </row>
        <row r="6568">
          <cell r="K6568">
            <v>0</v>
          </cell>
        </row>
        <row r="6569">
          <cell r="K6569">
            <v>0</v>
          </cell>
        </row>
        <row r="6570">
          <cell r="K6570">
            <v>0</v>
          </cell>
        </row>
        <row r="6571">
          <cell r="K6571">
            <v>0</v>
          </cell>
        </row>
        <row r="6572">
          <cell r="K6572">
            <v>0</v>
          </cell>
        </row>
        <row r="6573">
          <cell r="K6573">
            <v>0</v>
          </cell>
        </row>
        <row r="6574">
          <cell r="K6574">
            <v>0</v>
          </cell>
        </row>
        <row r="6575">
          <cell r="K6575">
            <v>0</v>
          </cell>
        </row>
        <row r="6576">
          <cell r="K6576">
            <v>0</v>
          </cell>
        </row>
        <row r="6577">
          <cell r="K6577">
            <v>0</v>
          </cell>
        </row>
        <row r="6578">
          <cell r="K6578">
            <v>0</v>
          </cell>
        </row>
        <row r="6579">
          <cell r="K6579">
            <v>0</v>
          </cell>
        </row>
        <row r="6580">
          <cell r="K6580">
            <v>0</v>
          </cell>
        </row>
        <row r="6581">
          <cell r="K6581">
            <v>0</v>
          </cell>
        </row>
        <row r="6582">
          <cell r="K6582">
            <v>0</v>
          </cell>
        </row>
        <row r="6583">
          <cell r="K6583">
            <v>0</v>
          </cell>
        </row>
        <row r="6584">
          <cell r="K6584">
            <v>0</v>
          </cell>
        </row>
        <row r="6585">
          <cell r="K6585">
            <v>0</v>
          </cell>
        </row>
        <row r="6586">
          <cell r="K6586">
            <v>64</v>
          </cell>
        </row>
        <row r="6587">
          <cell r="K6587">
            <v>1441</v>
          </cell>
        </row>
        <row r="6588">
          <cell r="K6588">
            <v>1099</v>
          </cell>
        </row>
        <row r="6589">
          <cell r="K6589">
            <v>689</v>
          </cell>
        </row>
        <row r="6590">
          <cell r="K6590">
            <v>1443</v>
          </cell>
        </row>
        <row r="6591">
          <cell r="K6591">
            <v>1444</v>
          </cell>
        </row>
        <row r="6592">
          <cell r="K6592">
            <v>1922</v>
          </cell>
        </row>
        <row r="6593">
          <cell r="K6593">
            <v>1882</v>
          </cell>
        </row>
        <row r="6594">
          <cell r="K6594">
            <v>5945</v>
          </cell>
        </row>
        <row r="6595">
          <cell r="K6595">
            <v>5774</v>
          </cell>
        </row>
        <row r="6596">
          <cell r="K6596">
            <v>4860</v>
          </cell>
        </row>
        <row r="6597">
          <cell r="K6597">
            <v>4308</v>
          </cell>
        </row>
        <row r="6598">
          <cell r="K6598">
            <v>4621</v>
          </cell>
        </row>
        <row r="6599">
          <cell r="K6599">
            <v>1605</v>
          </cell>
        </row>
        <row r="6600">
          <cell r="K6600">
            <v>189</v>
          </cell>
        </row>
        <row r="6601">
          <cell r="K6601">
            <v>0</v>
          </cell>
        </row>
        <row r="6602">
          <cell r="K6602">
            <v>0</v>
          </cell>
        </row>
        <row r="6603">
          <cell r="K6603">
            <v>0</v>
          </cell>
        </row>
        <row r="6604">
          <cell r="K6604">
            <v>0</v>
          </cell>
        </row>
        <row r="6605">
          <cell r="K6605">
            <v>0</v>
          </cell>
        </row>
        <row r="6606">
          <cell r="K6606">
            <v>324</v>
          </cell>
        </row>
        <row r="6607">
          <cell r="K6607">
            <v>0</v>
          </cell>
        </row>
        <row r="6608">
          <cell r="K6608">
            <v>14</v>
          </cell>
        </row>
        <row r="6609">
          <cell r="K6609">
            <v>1865</v>
          </cell>
        </row>
        <row r="6610">
          <cell r="K6610">
            <v>1833</v>
          </cell>
        </row>
        <row r="6611">
          <cell r="K6611">
            <v>2035</v>
          </cell>
        </row>
        <row r="6612">
          <cell r="K6612">
            <v>1718</v>
          </cell>
        </row>
        <row r="6613">
          <cell r="K6613">
            <v>2059</v>
          </cell>
        </row>
        <row r="6614">
          <cell r="K6614">
            <v>2013</v>
          </cell>
        </row>
        <row r="6615">
          <cell r="K6615">
            <v>1993</v>
          </cell>
        </row>
        <row r="6616">
          <cell r="K6616">
            <v>1970</v>
          </cell>
        </row>
        <row r="6617">
          <cell r="K6617">
            <v>2018</v>
          </cell>
        </row>
        <row r="6618">
          <cell r="K6618">
            <v>2237</v>
          </cell>
        </row>
        <row r="6619">
          <cell r="K6619">
            <v>3366</v>
          </cell>
        </row>
        <row r="6620">
          <cell r="K6620">
            <v>3509</v>
          </cell>
        </row>
        <row r="6621">
          <cell r="K6621">
            <v>3634</v>
          </cell>
        </row>
        <row r="6622">
          <cell r="K6622">
            <v>2740</v>
          </cell>
        </row>
        <row r="6623">
          <cell r="K6623">
            <v>2800</v>
          </cell>
        </row>
        <row r="6624">
          <cell r="K6624">
            <v>1949</v>
          </cell>
        </row>
        <row r="6625">
          <cell r="K6625">
            <v>4665</v>
          </cell>
        </row>
        <row r="6626">
          <cell r="K6626">
            <v>2093</v>
          </cell>
        </row>
        <row r="6627">
          <cell r="K6627">
            <v>3954</v>
          </cell>
        </row>
        <row r="6628">
          <cell r="K6628">
            <v>2936</v>
          </cell>
        </row>
        <row r="6629">
          <cell r="K6629">
            <v>3793</v>
          </cell>
        </row>
        <row r="6630">
          <cell r="K6630">
            <v>4343</v>
          </cell>
        </row>
        <row r="6631">
          <cell r="K6631">
            <v>2379</v>
          </cell>
        </row>
        <row r="6632">
          <cell r="K6632">
            <v>2609</v>
          </cell>
        </row>
        <row r="6633">
          <cell r="K6633">
            <v>4293</v>
          </cell>
        </row>
        <row r="6634">
          <cell r="K6634">
            <v>4827</v>
          </cell>
        </row>
        <row r="6635">
          <cell r="K6635">
            <v>2470</v>
          </cell>
        </row>
        <row r="6636">
          <cell r="K6636">
            <v>4618</v>
          </cell>
        </row>
        <row r="6637">
          <cell r="K6637">
            <v>4475</v>
          </cell>
        </row>
        <row r="6638">
          <cell r="K6638">
            <v>2304</v>
          </cell>
        </row>
        <row r="6639">
          <cell r="K6639">
            <v>4597</v>
          </cell>
        </row>
        <row r="6640">
          <cell r="K6640">
            <v>4448</v>
          </cell>
        </row>
        <row r="6641">
          <cell r="K6641">
            <v>4549</v>
          </cell>
        </row>
        <row r="6642">
          <cell r="K6642">
            <v>4581</v>
          </cell>
        </row>
        <row r="6643">
          <cell r="K6643">
            <v>4300</v>
          </cell>
        </row>
        <row r="6644">
          <cell r="K6644">
            <v>4476</v>
          </cell>
        </row>
        <row r="6645">
          <cell r="K6645">
            <v>3138</v>
          </cell>
        </row>
        <row r="6646">
          <cell r="K6646">
            <v>3473</v>
          </cell>
        </row>
        <row r="6647">
          <cell r="K6647">
            <v>4418</v>
          </cell>
        </row>
        <row r="6648">
          <cell r="K6648">
            <v>4129</v>
          </cell>
        </row>
        <row r="6649">
          <cell r="K6649">
            <v>3571</v>
          </cell>
        </row>
        <row r="6650">
          <cell r="K6650">
            <v>4110</v>
          </cell>
        </row>
        <row r="6651">
          <cell r="K6651">
            <v>4027</v>
          </cell>
        </row>
        <row r="6652">
          <cell r="K6652">
            <v>2601</v>
          </cell>
        </row>
        <row r="6653">
          <cell r="K6653">
            <v>3264</v>
          </cell>
        </row>
        <row r="6654">
          <cell r="K6654">
            <v>4724</v>
          </cell>
        </row>
        <row r="6655">
          <cell r="K6655">
            <v>4278</v>
          </cell>
        </row>
        <row r="6656">
          <cell r="K6656">
            <v>3820</v>
          </cell>
        </row>
        <row r="6657">
          <cell r="K6657">
            <v>4634</v>
          </cell>
        </row>
        <row r="6658">
          <cell r="K6658">
            <v>4848</v>
          </cell>
        </row>
        <row r="6659">
          <cell r="K6659">
            <v>2363</v>
          </cell>
        </row>
        <row r="6660">
          <cell r="K6660">
            <v>3934</v>
          </cell>
        </row>
        <row r="6661">
          <cell r="K6661">
            <v>4813</v>
          </cell>
        </row>
        <row r="6662">
          <cell r="K6662">
            <v>4707</v>
          </cell>
        </row>
        <row r="6663">
          <cell r="K6663">
            <v>3544</v>
          </cell>
        </row>
        <row r="6664">
          <cell r="K6664">
            <v>4483</v>
          </cell>
        </row>
        <row r="6665">
          <cell r="K6665">
            <v>3771</v>
          </cell>
        </row>
        <row r="6666">
          <cell r="K6666">
            <v>765</v>
          </cell>
        </row>
        <row r="6667">
          <cell r="K6667">
            <v>2074</v>
          </cell>
        </row>
        <row r="6668">
          <cell r="K6668">
            <v>5487</v>
          </cell>
        </row>
        <row r="6669">
          <cell r="K6669">
            <v>5485</v>
          </cell>
        </row>
        <row r="6670">
          <cell r="K6670">
            <v>2994</v>
          </cell>
        </row>
        <row r="6671">
          <cell r="K6671">
            <v>2024</v>
          </cell>
        </row>
        <row r="6672">
          <cell r="K6672">
            <v>1260</v>
          </cell>
        </row>
        <row r="6673">
          <cell r="K6673">
            <v>4284</v>
          </cell>
        </row>
        <row r="6674">
          <cell r="K6674">
            <v>3599</v>
          </cell>
        </row>
        <row r="6675">
          <cell r="K6675">
            <v>3739</v>
          </cell>
        </row>
        <row r="6676">
          <cell r="K6676">
            <v>4396</v>
          </cell>
        </row>
        <row r="6677">
          <cell r="K6677">
            <v>4549</v>
          </cell>
        </row>
        <row r="6678">
          <cell r="K6678">
            <v>4305</v>
          </cell>
        </row>
        <row r="6679">
          <cell r="K6679">
            <v>5054</v>
          </cell>
        </row>
        <row r="6680">
          <cell r="K6680">
            <v>3883</v>
          </cell>
        </row>
        <row r="6681">
          <cell r="K6681">
            <v>1675</v>
          </cell>
        </row>
        <row r="6682">
          <cell r="K6682">
            <v>4271</v>
          </cell>
        </row>
        <row r="6683">
          <cell r="K6683">
            <v>4705</v>
          </cell>
        </row>
        <row r="6684">
          <cell r="K6684">
            <v>5442</v>
          </cell>
        </row>
        <row r="6685">
          <cell r="K6685">
            <v>4939</v>
          </cell>
        </row>
        <row r="6686">
          <cell r="K6686">
            <v>4900</v>
          </cell>
        </row>
        <row r="6687">
          <cell r="K6687">
            <v>1715</v>
          </cell>
        </row>
        <row r="6688">
          <cell r="K6688">
            <v>3364</v>
          </cell>
        </row>
        <row r="6689">
          <cell r="K6689">
            <v>4613</v>
          </cell>
        </row>
        <row r="6690">
          <cell r="K6690">
            <v>4137</v>
          </cell>
        </row>
        <row r="6691">
          <cell r="K6691">
            <v>3704</v>
          </cell>
        </row>
        <row r="6692">
          <cell r="K6692">
            <v>4536</v>
          </cell>
        </row>
        <row r="6693">
          <cell r="K6693">
            <v>4460</v>
          </cell>
        </row>
        <row r="6694">
          <cell r="K6694">
            <v>1381</v>
          </cell>
        </row>
        <row r="6695">
          <cell r="K6695">
            <v>4463</v>
          </cell>
        </row>
        <row r="6696">
          <cell r="K6696">
            <v>3768</v>
          </cell>
        </row>
        <row r="6697">
          <cell r="K6697">
            <v>3446</v>
          </cell>
        </row>
        <row r="6698">
          <cell r="K6698">
            <v>3387</v>
          </cell>
        </row>
        <row r="6699">
          <cell r="K6699">
            <v>3754</v>
          </cell>
        </row>
        <row r="6700">
          <cell r="K6700">
            <v>4626</v>
          </cell>
        </row>
        <row r="6701">
          <cell r="K6701">
            <v>2566</v>
          </cell>
        </row>
        <row r="6702">
          <cell r="K6702">
            <v>2792</v>
          </cell>
        </row>
        <row r="6703">
          <cell r="K6703">
            <v>4972</v>
          </cell>
        </row>
        <row r="6704">
          <cell r="K6704">
            <v>5002</v>
          </cell>
        </row>
        <row r="6705">
          <cell r="K6705">
            <v>5601</v>
          </cell>
        </row>
        <row r="6706">
          <cell r="K6706">
            <v>3378</v>
          </cell>
        </row>
        <row r="6707">
          <cell r="K6707">
            <v>5024</v>
          </cell>
        </row>
        <row r="6708">
          <cell r="K6708">
            <v>510</v>
          </cell>
        </row>
        <row r="6709">
          <cell r="K6709">
            <v>3348</v>
          </cell>
        </row>
        <row r="6710">
          <cell r="K6710">
            <v>5906</v>
          </cell>
        </row>
        <row r="6711">
          <cell r="K6711">
            <v>4907</v>
          </cell>
        </row>
        <row r="6712">
          <cell r="K6712">
            <v>4844</v>
          </cell>
        </row>
        <row r="6713">
          <cell r="K6713">
            <v>4453</v>
          </cell>
        </row>
        <row r="6714">
          <cell r="K6714">
            <v>4728</v>
          </cell>
        </row>
        <row r="6715">
          <cell r="K6715">
            <v>2847</v>
          </cell>
        </row>
        <row r="6716">
          <cell r="K6716">
            <v>1595</v>
          </cell>
        </row>
        <row r="6717">
          <cell r="K6717">
            <v>4963</v>
          </cell>
        </row>
        <row r="6718">
          <cell r="K6718">
            <v>3138</v>
          </cell>
        </row>
        <row r="6719">
          <cell r="K6719">
            <v>3637</v>
          </cell>
        </row>
        <row r="6720">
          <cell r="K6720">
            <v>4063</v>
          </cell>
        </row>
        <row r="6721">
          <cell r="K6721">
            <v>4211</v>
          </cell>
        </row>
        <row r="6722">
          <cell r="K6722">
            <v>2476</v>
          </cell>
        </row>
        <row r="6723">
          <cell r="K6723">
            <v>2077</v>
          </cell>
        </row>
        <row r="6724">
          <cell r="K6724">
            <v>4175</v>
          </cell>
        </row>
        <row r="6725">
          <cell r="K6725">
            <v>3563</v>
          </cell>
        </row>
        <row r="6726">
          <cell r="K6726">
            <v>3421</v>
          </cell>
        </row>
        <row r="6727">
          <cell r="K6727">
            <v>3649</v>
          </cell>
        </row>
        <row r="6728">
          <cell r="K6728">
            <v>3713</v>
          </cell>
        </row>
        <row r="6729">
          <cell r="K6729">
            <v>1548</v>
          </cell>
        </row>
        <row r="6730">
          <cell r="K6730">
            <v>692</v>
          </cell>
        </row>
        <row r="6731">
          <cell r="K6731">
            <v>1491</v>
          </cell>
        </row>
        <row r="6732">
          <cell r="K6732">
            <v>4090</v>
          </cell>
        </row>
        <row r="6733">
          <cell r="K6733">
            <v>4267</v>
          </cell>
        </row>
        <row r="6734">
          <cell r="K6734">
            <v>3450</v>
          </cell>
        </row>
        <row r="6735">
          <cell r="K6735">
            <v>2149</v>
          </cell>
        </row>
        <row r="6736">
          <cell r="K6736">
            <v>1372</v>
          </cell>
        </row>
        <row r="6737">
          <cell r="K6737">
            <v>1413</v>
          </cell>
        </row>
        <row r="6738">
          <cell r="K6738">
            <v>3638</v>
          </cell>
        </row>
        <row r="6739">
          <cell r="K6739">
            <v>2326</v>
          </cell>
        </row>
        <row r="6740">
          <cell r="K6740">
            <v>3155</v>
          </cell>
        </row>
        <row r="6741">
          <cell r="K6741">
            <v>3605</v>
          </cell>
        </row>
        <row r="6742">
          <cell r="K6742">
            <v>5200</v>
          </cell>
        </row>
        <row r="6743">
          <cell r="K6743">
            <v>491</v>
          </cell>
        </row>
        <row r="6744">
          <cell r="K6744">
            <v>548</v>
          </cell>
        </row>
        <row r="6745">
          <cell r="K6745">
            <v>3168</v>
          </cell>
        </row>
        <row r="6746">
          <cell r="K6746">
            <v>2149</v>
          </cell>
        </row>
        <row r="6747">
          <cell r="K6747">
            <v>3319</v>
          </cell>
        </row>
        <row r="6748">
          <cell r="K6748">
            <v>4243</v>
          </cell>
        </row>
        <row r="6749">
          <cell r="K6749">
            <v>3431</v>
          </cell>
        </row>
        <row r="6750">
          <cell r="K6750">
            <v>1163</v>
          </cell>
        </row>
        <row r="6751">
          <cell r="K6751">
            <v>421</v>
          </cell>
        </row>
        <row r="6752">
          <cell r="K6752">
            <v>3442</v>
          </cell>
        </row>
        <row r="6753">
          <cell r="K6753">
            <v>2869</v>
          </cell>
        </row>
        <row r="6754">
          <cell r="K6754">
            <v>2785</v>
          </cell>
        </row>
        <row r="6755">
          <cell r="K6755">
            <v>3249</v>
          </cell>
        </row>
        <row r="6756">
          <cell r="K6756">
            <v>3146</v>
          </cell>
        </row>
        <row r="6757">
          <cell r="K6757">
            <v>766</v>
          </cell>
        </row>
        <row r="6758">
          <cell r="K6758">
            <v>344</v>
          </cell>
        </row>
        <row r="6759">
          <cell r="K6759">
            <v>2643</v>
          </cell>
        </row>
        <row r="6760">
          <cell r="K6760">
            <v>2678</v>
          </cell>
        </row>
        <row r="6761">
          <cell r="K6761">
            <v>3209</v>
          </cell>
        </row>
        <row r="6762">
          <cell r="K6762">
            <v>2086</v>
          </cell>
        </row>
        <row r="6763">
          <cell r="K6763">
            <v>3904</v>
          </cell>
        </row>
        <row r="6764">
          <cell r="K6764">
            <v>110</v>
          </cell>
        </row>
        <row r="6765">
          <cell r="K6765">
            <v>1797</v>
          </cell>
        </row>
        <row r="6766">
          <cell r="K6766">
            <v>5058</v>
          </cell>
        </row>
        <row r="6767">
          <cell r="K6767">
            <v>6082</v>
          </cell>
        </row>
        <row r="6768">
          <cell r="K6768">
            <v>3883</v>
          </cell>
        </row>
        <row r="6769">
          <cell r="K6769">
            <v>6610</v>
          </cell>
        </row>
        <row r="6770">
          <cell r="K6770">
            <v>5730</v>
          </cell>
        </row>
        <row r="6771">
          <cell r="K6771">
            <v>3174</v>
          </cell>
        </row>
        <row r="6772">
          <cell r="K6772">
            <v>602</v>
          </cell>
        </row>
        <row r="6773">
          <cell r="K6773">
            <v>4379</v>
          </cell>
        </row>
        <row r="6774">
          <cell r="K6774">
            <v>3733</v>
          </cell>
        </row>
        <row r="6775">
          <cell r="K6775">
            <v>5278</v>
          </cell>
        </row>
        <row r="6776">
          <cell r="K6776">
            <v>5010</v>
          </cell>
        </row>
        <row r="6777">
          <cell r="K6777">
            <v>6232</v>
          </cell>
        </row>
        <row r="6778">
          <cell r="K6778">
            <v>1010</v>
          </cell>
        </row>
        <row r="6779">
          <cell r="K6779">
            <v>234</v>
          </cell>
        </row>
        <row r="6780">
          <cell r="K6780">
            <v>4336</v>
          </cell>
        </row>
        <row r="6781">
          <cell r="K6781">
            <v>4459</v>
          </cell>
        </row>
        <row r="6782">
          <cell r="K6782">
            <v>5185</v>
          </cell>
        </row>
        <row r="6783">
          <cell r="K6783">
            <v>4810</v>
          </cell>
        </row>
        <row r="6784">
          <cell r="K6784">
            <v>4349</v>
          </cell>
        </row>
        <row r="6785">
          <cell r="K6785">
            <v>1954</v>
          </cell>
        </row>
        <row r="6786">
          <cell r="K6786">
            <v>1946</v>
          </cell>
        </row>
        <row r="6787">
          <cell r="K6787">
            <v>4689</v>
          </cell>
        </row>
        <row r="6788">
          <cell r="K6788">
            <v>5051</v>
          </cell>
        </row>
        <row r="6789">
          <cell r="K6789">
            <v>5933</v>
          </cell>
        </row>
        <row r="6790">
          <cell r="K6790">
            <v>5107</v>
          </cell>
        </row>
        <row r="6791">
          <cell r="K6791">
            <v>7302</v>
          </cell>
        </row>
        <row r="6792">
          <cell r="K6792">
            <v>3646</v>
          </cell>
        </row>
        <row r="6793">
          <cell r="K6793">
            <v>2048</v>
          </cell>
        </row>
        <row r="6794">
          <cell r="K6794">
            <v>5522</v>
          </cell>
        </row>
        <row r="6795">
          <cell r="K6795">
            <v>4592</v>
          </cell>
        </row>
        <row r="6796">
          <cell r="K6796">
            <v>4425</v>
          </cell>
        </row>
        <row r="6797">
          <cell r="K6797">
            <v>4623</v>
          </cell>
        </row>
        <row r="6798">
          <cell r="K6798">
            <v>4835</v>
          </cell>
        </row>
        <row r="6799">
          <cell r="K6799">
            <v>3288</v>
          </cell>
        </row>
        <row r="6800">
          <cell r="K6800">
            <v>386</v>
          </cell>
        </row>
        <row r="6801">
          <cell r="K6801">
            <v>5939</v>
          </cell>
        </row>
        <row r="6802">
          <cell r="K6802">
            <v>3943</v>
          </cell>
        </row>
        <row r="6803">
          <cell r="K6803">
            <v>4973</v>
          </cell>
        </row>
        <row r="6804">
          <cell r="K6804">
            <v>5685</v>
          </cell>
        </row>
        <row r="6805">
          <cell r="K6805">
            <v>5803</v>
          </cell>
        </row>
        <row r="6806">
          <cell r="K6806">
            <v>3406</v>
          </cell>
        </row>
        <row r="6807">
          <cell r="K6807">
            <v>1882</v>
          </cell>
        </row>
        <row r="6808">
          <cell r="K6808">
            <v>5202</v>
          </cell>
        </row>
        <row r="6809">
          <cell r="K6809">
            <v>5296</v>
          </cell>
        </row>
        <row r="6810">
          <cell r="K6810">
            <v>4656</v>
          </cell>
        </row>
        <row r="6811">
          <cell r="K6811">
            <v>4427</v>
          </cell>
        </row>
        <row r="6812">
          <cell r="K6812">
            <v>5308</v>
          </cell>
        </row>
        <row r="6813">
          <cell r="K6813">
            <v>4010</v>
          </cell>
        </row>
        <row r="6814">
          <cell r="K6814">
            <v>2018</v>
          </cell>
        </row>
        <row r="6815">
          <cell r="K6815">
            <v>4886</v>
          </cell>
        </row>
        <row r="6816">
          <cell r="K6816">
            <v>3932</v>
          </cell>
        </row>
        <row r="6817">
          <cell r="K6817">
            <v>4469</v>
          </cell>
        </row>
        <row r="6818">
          <cell r="K6818">
            <v>4536</v>
          </cell>
        </row>
        <row r="6819">
          <cell r="K6819">
            <v>5442</v>
          </cell>
        </row>
        <row r="6820">
          <cell r="K6820">
            <v>797</v>
          </cell>
        </row>
        <row r="6821">
          <cell r="K6821">
            <v>3791</v>
          </cell>
        </row>
        <row r="6822">
          <cell r="K6822">
            <v>4707</v>
          </cell>
        </row>
        <row r="6823">
          <cell r="K6823">
            <v>4859</v>
          </cell>
        </row>
        <row r="6824">
          <cell r="K6824">
            <v>4870</v>
          </cell>
        </row>
        <row r="6825">
          <cell r="K6825">
            <v>5026</v>
          </cell>
        </row>
        <row r="6826">
          <cell r="K6826">
            <v>5038</v>
          </cell>
        </row>
        <row r="6827">
          <cell r="K6827">
            <v>1943</v>
          </cell>
        </row>
        <row r="6828">
          <cell r="K6828">
            <v>1831</v>
          </cell>
        </row>
        <row r="6829">
          <cell r="K6829">
            <v>2865</v>
          </cell>
        </row>
        <row r="6830">
          <cell r="K6830">
            <v>3936</v>
          </cell>
        </row>
        <row r="6831">
          <cell r="K6831">
            <v>4287</v>
          </cell>
        </row>
        <row r="6832">
          <cell r="K6832">
            <v>6157</v>
          </cell>
        </row>
        <row r="6833">
          <cell r="K6833">
            <v>4022</v>
          </cell>
        </row>
        <row r="6834">
          <cell r="K6834">
            <v>1448</v>
          </cell>
        </row>
        <row r="6835">
          <cell r="K6835">
            <v>1435</v>
          </cell>
        </row>
        <row r="6836">
          <cell r="K6836">
            <v>3747</v>
          </cell>
        </row>
        <row r="6837">
          <cell r="K6837">
            <v>4330</v>
          </cell>
        </row>
        <row r="6838">
          <cell r="K6838">
            <v>4567</v>
          </cell>
        </row>
        <row r="6839">
          <cell r="K6839">
            <v>5164</v>
          </cell>
        </row>
        <row r="6840">
          <cell r="K6840">
            <v>5029</v>
          </cell>
        </row>
        <row r="6841">
          <cell r="K6841">
            <v>3871</v>
          </cell>
        </row>
        <row r="6842">
          <cell r="K6842">
            <v>1565</v>
          </cell>
        </row>
        <row r="6843">
          <cell r="K6843">
            <v>4079</v>
          </cell>
        </row>
        <row r="6844">
          <cell r="K6844">
            <v>3265</v>
          </cell>
        </row>
        <row r="6845">
          <cell r="K6845">
            <v>4878</v>
          </cell>
        </row>
        <row r="6846">
          <cell r="K6846">
            <v>4921</v>
          </cell>
        </row>
        <row r="6847">
          <cell r="K6847">
            <v>4654</v>
          </cell>
        </row>
        <row r="6848">
          <cell r="K6848">
            <v>2411</v>
          </cell>
        </row>
        <row r="6849">
          <cell r="K6849">
            <v>0</v>
          </cell>
        </row>
        <row r="6850">
          <cell r="K6850">
            <v>4338</v>
          </cell>
        </row>
        <row r="6851">
          <cell r="K6851">
            <v>3538</v>
          </cell>
        </row>
        <row r="6852">
          <cell r="K6852">
            <v>4424</v>
          </cell>
        </row>
        <row r="6853">
          <cell r="K6853">
            <v>4471</v>
          </cell>
        </row>
        <row r="6854">
          <cell r="K6854">
            <v>4425</v>
          </cell>
        </row>
        <row r="6855">
          <cell r="K6855">
            <v>1827</v>
          </cell>
        </row>
        <row r="6856">
          <cell r="K6856">
            <v>1229</v>
          </cell>
        </row>
        <row r="6857">
          <cell r="K6857">
            <v>3402</v>
          </cell>
        </row>
        <row r="6858">
          <cell r="K6858">
            <v>4480</v>
          </cell>
        </row>
        <row r="6859">
          <cell r="K6859">
            <v>3721</v>
          </cell>
        </row>
        <row r="6860">
          <cell r="K6860">
            <v>4210</v>
          </cell>
        </row>
        <row r="6861">
          <cell r="K6861">
            <v>1618</v>
          </cell>
        </row>
        <row r="6862">
          <cell r="K6862">
            <v>259</v>
          </cell>
        </row>
        <row r="6863">
          <cell r="K6863">
            <v>617</v>
          </cell>
        </row>
        <row r="6864">
          <cell r="K6864">
            <v>3995</v>
          </cell>
        </row>
        <row r="6865">
          <cell r="K6865">
            <v>2968</v>
          </cell>
        </row>
        <row r="6866">
          <cell r="K6866">
            <v>2963</v>
          </cell>
        </row>
        <row r="6867">
          <cell r="K6867">
            <v>2775</v>
          </cell>
        </row>
        <row r="6868">
          <cell r="K6868">
            <v>3098</v>
          </cell>
        </row>
        <row r="6869">
          <cell r="K6869">
            <v>119</v>
          </cell>
        </row>
        <row r="6870">
          <cell r="K6870">
            <v>734</v>
          </cell>
        </row>
        <row r="6871">
          <cell r="K6871">
            <v>2718</v>
          </cell>
        </row>
        <row r="6872">
          <cell r="K6872">
            <v>3443</v>
          </cell>
        </row>
        <row r="6873">
          <cell r="K6873">
            <v>1396</v>
          </cell>
        </row>
        <row r="6874">
          <cell r="K6874">
            <v>4529</v>
          </cell>
        </row>
        <row r="6875">
          <cell r="K6875">
            <v>3428</v>
          </cell>
        </row>
        <row r="6876">
          <cell r="K6876">
            <v>108</v>
          </cell>
        </row>
        <row r="6877">
          <cell r="K6877">
            <v>714</v>
          </cell>
        </row>
        <row r="6878">
          <cell r="K6878">
            <v>559</v>
          </cell>
        </row>
        <row r="6879">
          <cell r="K6879">
            <v>3600</v>
          </cell>
        </row>
        <row r="6880">
          <cell r="K6880">
            <v>3770</v>
          </cell>
        </row>
        <row r="6881">
          <cell r="K6881">
            <v>4435</v>
          </cell>
        </row>
        <row r="6882">
          <cell r="K6882">
            <v>2525</v>
          </cell>
        </row>
        <row r="6883">
          <cell r="K6883">
            <v>642</v>
          </cell>
        </row>
        <row r="6884">
          <cell r="K6884">
            <v>111</v>
          </cell>
        </row>
        <row r="6885">
          <cell r="K6885">
            <v>3882</v>
          </cell>
        </row>
        <row r="6886">
          <cell r="K6886">
            <v>2168</v>
          </cell>
        </row>
        <row r="6887">
          <cell r="K6887">
            <v>3822</v>
          </cell>
        </row>
        <row r="6888">
          <cell r="K6888">
            <v>295</v>
          </cell>
        </row>
        <row r="6889">
          <cell r="K6889">
            <v>3093</v>
          </cell>
        </row>
        <row r="6890">
          <cell r="K6890">
            <v>993</v>
          </cell>
        </row>
        <row r="6891">
          <cell r="K6891">
            <v>1199</v>
          </cell>
        </row>
        <row r="6892">
          <cell r="K6892">
            <v>1258</v>
          </cell>
        </row>
        <row r="6893">
          <cell r="K6893">
            <v>776</v>
          </cell>
        </row>
        <row r="6894">
          <cell r="K6894">
            <v>176</v>
          </cell>
        </row>
        <row r="6895">
          <cell r="K6895">
            <v>48</v>
          </cell>
        </row>
        <row r="6896">
          <cell r="K6896">
            <v>0</v>
          </cell>
        </row>
        <row r="6897">
          <cell r="K6897">
            <v>0</v>
          </cell>
        </row>
        <row r="6898">
          <cell r="K6898">
            <v>1</v>
          </cell>
        </row>
        <row r="6899">
          <cell r="K6899">
            <v>38</v>
          </cell>
        </row>
        <row r="6900">
          <cell r="K6900">
            <v>1558</v>
          </cell>
        </row>
        <row r="6901">
          <cell r="K6901">
            <v>1618</v>
          </cell>
        </row>
        <row r="6902">
          <cell r="K6902">
            <v>2270</v>
          </cell>
        </row>
        <row r="6903">
          <cell r="K6903">
            <v>986</v>
          </cell>
        </row>
        <row r="6904">
          <cell r="K6904">
            <v>250</v>
          </cell>
        </row>
        <row r="6905">
          <cell r="K6905">
            <v>373</v>
          </cell>
        </row>
        <row r="6906">
          <cell r="K6906">
            <v>2306</v>
          </cell>
        </row>
        <row r="6907">
          <cell r="K6907">
            <v>2228</v>
          </cell>
        </row>
        <row r="6908">
          <cell r="K6908">
            <v>1271</v>
          </cell>
        </row>
        <row r="6909">
          <cell r="K6909">
            <v>622</v>
          </cell>
        </row>
        <row r="6910">
          <cell r="K6910">
            <v>1394</v>
          </cell>
        </row>
        <row r="6911">
          <cell r="K6911">
            <v>1811</v>
          </cell>
        </row>
        <row r="6912">
          <cell r="K6912">
            <v>1901</v>
          </cell>
        </row>
        <row r="6913">
          <cell r="K6913">
            <v>2190</v>
          </cell>
        </row>
        <row r="6914">
          <cell r="K6914">
            <v>1154</v>
          </cell>
        </row>
        <row r="6915">
          <cell r="K6915">
            <v>2651</v>
          </cell>
        </row>
        <row r="6916">
          <cell r="K6916">
            <v>2139</v>
          </cell>
        </row>
        <row r="6917">
          <cell r="K6917">
            <v>2906</v>
          </cell>
        </row>
        <row r="6918">
          <cell r="K6918">
            <v>1040</v>
          </cell>
        </row>
        <row r="6919">
          <cell r="K6919">
            <v>901</v>
          </cell>
        </row>
        <row r="6920">
          <cell r="K6920">
            <v>437</v>
          </cell>
        </row>
        <row r="6921">
          <cell r="K6921">
            <v>894</v>
          </cell>
        </row>
        <row r="6922">
          <cell r="K6922">
            <v>967</v>
          </cell>
        </row>
        <row r="6923">
          <cell r="K6923">
            <v>2008</v>
          </cell>
        </row>
        <row r="6924">
          <cell r="K6924">
            <v>1427</v>
          </cell>
        </row>
        <row r="6925">
          <cell r="K6925">
            <v>32</v>
          </cell>
        </row>
        <row r="6926">
          <cell r="K6926">
            <v>58</v>
          </cell>
        </row>
        <row r="6927">
          <cell r="K6927">
            <v>677</v>
          </cell>
        </row>
        <row r="6928">
          <cell r="K6928">
            <v>1011</v>
          </cell>
        </row>
        <row r="6929">
          <cell r="K6929">
            <v>895</v>
          </cell>
        </row>
        <row r="6930">
          <cell r="K6930">
            <v>1248</v>
          </cell>
        </row>
        <row r="6931">
          <cell r="K6931">
            <v>76</v>
          </cell>
        </row>
        <row r="6932">
          <cell r="K6932">
            <v>354</v>
          </cell>
        </row>
        <row r="6933">
          <cell r="K6933">
            <v>819</v>
          </cell>
        </row>
        <row r="6934">
          <cell r="K6934">
            <v>3024</v>
          </cell>
        </row>
        <row r="6935">
          <cell r="K6935">
            <v>2871</v>
          </cell>
        </row>
        <row r="6936">
          <cell r="K6936">
            <v>2608</v>
          </cell>
        </row>
        <row r="6937">
          <cell r="K6937">
            <v>2655</v>
          </cell>
        </row>
        <row r="6938">
          <cell r="K6938">
            <v>3904</v>
          </cell>
        </row>
        <row r="6939">
          <cell r="K6939">
            <v>1411</v>
          </cell>
        </row>
        <row r="6940">
          <cell r="K6940">
            <v>1119</v>
          </cell>
        </row>
        <row r="6941">
          <cell r="K6941">
            <v>2782</v>
          </cell>
        </row>
        <row r="6942">
          <cell r="K6942">
            <v>2886</v>
          </cell>
        </row>
        <row r="6943">
          <cell r="K6943">
            <v>1441</v>
          </cell>
        </row>
        <row r="6944">
          <cell r="K6944">
            <v>2873</v>
          </cell>
        </row>
        <row r="6945">
          <cell r="K6945">
            <v>3123</v>
          </cell>
        </row>
        <row r="6946">
          <cell r="K6946">
            <v>1379</v>
          </cell>
        </row>
        <row r="6947">
          <cell r="K6947">
            <v>1373</v>
          </cell>
        </row>
        <row r="6948">
          <cell r="K6948">
            <v>3023</v>
          </cell>
        </row>
        <row r="6949">
          <cell r="K6949">
            <v>2523</v>
          </cell>
        </row>
        <row r="6950">
          <cell r="K6950">
            <v>3870</v>
          </cell>
        </row>
        <row r="6951">
          <cell r="K6951">
            <v>4540</v>
          </cell>
        </row>
        <row r="6952">
          <cell r="K6952">
            <v>4160</v>
          </cell>
        </row>
        <row r="6953">
          <cell r="K6953">
            <v>1698</v>
          </cell>
        </row>
        <row r="6954">
          <cell r="K6954">
            <v>2164</v>
          </cell>
        </row>
        <row r="6955">
          <cell r="K6955">
            <v>4677</v>
          </cell>
        </row>
        <row r="6956">
          <cell r="K6956">
            <v>3687</v>
          </cell>
        </row>
        <row r="6957">
          <cell r="K6957">
            <v>2431</v>
          </cell>
        </row>
        <row r="6958">
          <cell r="K6958">
            <v>3746</v>
          </cell>
        </row>
        <row r="6959">
          <cell r="K6959">
            <v>4198</v>
          </cell>
        </row>
        <row r="6960">
          <cell r="K6960">
            <v>1011</v>
          </cell>
        </row>
        <row r="6961">
          <cell r="K6961">
            <v>1498</v>
          </cell>
        </row>
        <row r="6962">
          <cell r="K6962">
            <v>3521</v>
          </cell>
        </row>
        <row r="6963">
          <cell r="K6963">
            <v>3796</v>
          </cell>
        </row>
        <row r="6964">
          <cell r="K6964">
            <v>3784</v>
          </cell>
        </row>
        <row r="6965">
          <cell r="K6965">
            <v>3468</v>
          </cell>
        </row>
        <row r="6966">
          <cell r="K6966">
            <v>3463</v>
          </cell>
        </row>
        <row r="6967">
          <cell r="K6967">
            <v>1998</v>
          </cell>
        </row>
        <row r="6968">
          <cell r="K6968">
            <v>1003</v>
          </cell>
        </row>
        <row r="6969">
          <cell r="K6969">
            <v>2985</v>
          </cell>
        </row>
        <row r="6970">
          <cell r="K6970">
            <v>2585</v>
          </cell>
        </row>
        <row r="6971">
          <cell r="K6971">
            <v>2917</v>
          </cell>
        </row>
        <row r="6972">
          <cell r="K6972">
            <v>1815</v>
          </cell>
        </row>
        <row r="6973">
          <cell r="K6973">
            <v>2286</v>
          </cell>
        </row>
        <row r="6974">
          <cell r="K6974">
            <v>1499</v>
          </cell>
        </row>
        <row r="6975">
          <cell r="K6975">
            <v>1001</v>
          </cell>
        </row>
        <row r="6976">
          <cell r="K6976">
            <v>1307</v>
          </cell>
        </row>
        <row r="6977">
          <cell r="K6977">
            <v>1140</v>
          </cell>
        </row>
        <row r="6978">
          <cell r="K6978">
            <v>1346</v>
          </cell>
        </row>
        <row r="6979">
          <cell r="K6979">
            <v>976</v>
          </cell>
        </row>
        <row r="6980">
          <cell r="K6980">
            <v>1771</v>
          </cell>
        </row>
        <row r="6981">
          <cell r="K6981">
            <v>0</v>
          </cell>
        </row>
        <row r="6982">
          <cell r="K6982">
            <v>84</v>
          </cell>
        </row>
        <row r="6983">
          <cell r="K6983">
            <v>1312</v>
          </cell>
        </row>
        <row r="6984">
          <cell r="K6984">
            <v>989</v>
          </cell>
        </row>
        <row r="6985">
          <cell r="K6985">
            <v>944</v>
          </cell>
        </row>
        <row r="6986">
          <cell r="K6986">
            <v>945</v>
          </cell>
        </row>
        <row r="6987">
          <cell r="K6987">
            <v>449</v>
          </cell>
        </row>
        <row r="6988">
          <cell r="K6988">
            <v>1957</v>
          </cell>
        </row>
        <row r="6989">
          <cell r="K6989">
            <v>761</v>
          </cell>
        </row>
        <row r="6990">
          <cell r="K6990">
            <v>305</v>
          </cell>
        </row>
        <row r="6991">
          <cell r="K6991">
            <v>307</v>
          </cell>
        </row>
        <row r="6992">
          <cell r="K6992">
            <v>68</v>
          </cell>
        </row>
        <row r="6993">
          <cell r="K6993">
            <v>280</v>
          </cell>
        </row>
        <row r="6994">
          <cell r="K6994">
            <v>379</v>
          </cell>
        </row>
        <row r="6995">
          <cell r="K6995">
            <v>387</v>
          </cell>
        </row>
        <row r="6996">
          <cell r="K6996">
            <v>415</v>
          </cell>
        </row>
        <row r="6997">
          <cell r="K6997">
            <v>1091</v>
          </cell>
        </row>
        <row r="6998">
          <cell r="K6998">
            <v>2578</v>
          </cell>
        </row>
        <row r="6999">
          <cell r="K6999">
            <v>3609</v>
          </cell>
        </row>
        <row r="7000">
          <cell r="K7000">
            <v>3377</v>
          </cell>
        </row>
        <row r="7001">
          <cell r="K7001">
            <v>4941</v>
          </cell>
        </row>
        <row r="7002">
          <cell r="K7002">
            <v>1909</v>
          </cell>
        </row>
        <row r="7003">
          <cell r="K7003">
            <v>1025</v>
          </cell>
        </row>
        <row r="7004">
          <cell r="K7004">
            <v>2126</v>
          </cell>
        </row>
        <row r="7005">
          <cell r="K7005">
            <v>2598</v>
          </cell>
        </row>
        <row r="7006">
          <cell r="K7006">
            <v>1908</v>
          </cell>
        </row>
        <row r="7007">
          <cell r="K7007">
            <v>2187</v>
          </cell>
        </row>
        <row r="7008">
          <cell r="K7008">
            <v>2956</v>
          </cell>
        </row>
        <row r="7009">
          <cell r="K7009">
            <v>375</v>
          </cell>
        </row>
        <row r="7010">
          <cell r="K7010">
            <v>0</v>
          </cell>
        </row>
        <row r="7011">
          <cell r="K7011">
            <v>273</v>
          </cell>
        </row>
        <row r="7012">
          <cell r="K7012">
            <v>348</v>
          </cell>
        </row>
        <row r="7013">
          <cell r="K7013">
            <v>207</v>
          </cell>
        </row>
        <row r="7014">
          <cell r="K7014">
            <v>227</v>
          </cell>
        </row>
        <row r="7015">
          <cell r="K7015">
            <v>460</v>
          </cell>
        </row>
        <row r="7016">
          <cell r="K7016">
            <v>510</v>
          </cell>
        </row>
        <row r="7017">
          <cell r="K7017">
            <v>851</v>
          </cell>
        </row>
        <row r="7018">
          <cell r="K7018">
            <v>310</v>
          </cell>
        </row>
        <row r="7019">
          <cell r="K7019">
            <v>1860</v>
          </cell>
        </row>
        <row r="7020">
          <cell r="K7020">
            <v>979</v>
          </cell>
        </row>
        <row r="7021">
          <cell r="K7021">
            <v>387</v>
          </cell>
        </row>
        <row r="7022">
          <cell r="K7022">
            <v>428</v>
          </cell>
        </row>
        <row r="7023">
          <cell r="K7023">
            <v>201</v>
          </cell>
        </row>
        <row r="7024">
          <cell r="K7024">
            <v>334</v>
          </cell>
        </row>
        <row r="7025">
          <cell r="K7025">
            <v>1956</v>
          </cell>
        </row>
        <row r="7026">
          <cell r="K7026">
            <v>2619</v>
          </cell>
        </row>
        <row r="7027">
          <cell r="K7027">
            <v>1364</v>
          </cell>
        </row>
        <row r="7028">
          <cell r="K7028">
            <v>1085</v>
          </cell>
        </row>
        <row r="7029">
          <cell r="K7029">
            <v>2671</v>
          </cell>
        </row>
        <row r="7030">
          <cell r="K7030">
            <v>3418</v>
          </cell>
        </row>
        <row r="7031">
          <cell r="K7031">
            <v>1204</v>
          </cell>
        </row>
        <row r="7032">
          <cell r="K7032">
            <v>1779</v>
          </cell>
        </row>
        <row r="7033">
          <cell r="K7033">
            <v>902</v>
          </cell>
        </row>
        <row r="7034">
          <cell r="K7034">
            <v>1134</v>
          </cell>
        </row>
        <row r="7035">
          <cell r="K7035">
            <v>469</v>
          </cell>
        </row>
        <row r="7036">
          <cell r="K7036">
            <v>247</v>
          </cell>
        </row>
        <row r="7037">
          <cell r="K7037">
            <v>365</v>
          </cell>
        </row>
        <row r="7038">
          <cell r="K7038">
            <v>476</v>
          </cell>
        </row>
        <row r="7039">
          <cell r="K7039">
            <v>1214</v>
          </cell>
        </row>
        <row r="7040">
          <cell r="K7040">
            <v>318</v>
          </cell>
        </row>
        <row r="7041">
          <cell r="K7041">
            <v>129</v>
          </cell>
        </row>
        <row r="7042">
          <cell r="K7042">
            <v>187</v>
          </cell>
        </row>
        <row r="7043">
          <cell r="K7043">
            <v>119</v>
          </cell>
        </row>
        <row r="7044">
          <cell r="K7044">
            <v>961</v>
          </cell>
        </row>
        <row r="7045">
          <cell r="K7045">
            <v>1060</v>
          </cell>
        </row>
        <row r="7046">
          <cell r="K7046">
            <v>3326</v>
          </cell>
        </row>
        <row r="7047">
          <cell r="K7047">
            <v>2909</v>
          </cell>
        </row>
        <row r="7048">
          <cell r="K7048">
            <v>2826</v>
          </cell>
        </row>
        <row r="7049">
          <cell r="K7049">
            <v>3072</v>
          </cell>
        </row>
        <row r="7050">
          <cell r="K7050">
            <v>3241</v>
          </cell>
        </row>
        <row r="7051">
          <cell r="K7051">
            <v>2244</v>
          </cell>
        </row>
        <row r="7052">
          <cell r="K7052">
            <v>1769</v>
          </cell>
        </row>
        <row r="7053">
          <cell r="K7053">
            <v>2591</v>
          </cell>
        </row>
        <row r="7054">
          <cell r="K7054">
            <v>620</v>
          </cell>
        </row>
        <row r="7055">
          <cell r="K7055">
            <v>727</v>
          </cell>
        </row>
        <row r="7056">
          <cell r="K7056">
            <v>1703</v>
          </cell>
        </row>
        <row r="7057">
          <cell r="K7057">
            <v>1682</v>
          </cell>
        </row>
        <row r="7058">
          <cell r="K7058">
            <v>953</v>
          </cell>
        </row>
        <row r="7059">
          <cell r="K7059">
            <v>807</v>
          </cell>
        </row>
        <row r="7060">
          <cell r="K7060">
            <v>2749</v>
          </cell>
        </row>
        <row r="7061">
          <cell r="K7061">
            <v>2574</v>
          </cell>
        </row>
        <row r="7062">
          <cell r="K7062">
            <v>2568</v>
          </cell>
        </row>
        <row r="7063">
          <cell r="K7063">
            <v>2242</v>
          </cell>
        </row>
        <row r="7064">
          <cell r="K7064">
            <v>2385</v>
          </cell>
        </row>
        <row r="7065">
          <cell r="K7065">
            <v>2273</v>
          </cell>
        </row>
        <row r="7066">
          <cell r="K7066">
            <v>1658</v>
          </cell>
        </row>
        <row r="7067">
          <cell r="K7067">
            <v>3032</v>
          </cell>
        </row>
        <row r="7068">
          <cell r="K7068">
            <v>4801</v>
          </cell>
        </row>
        <row r="7069">
          <cell r="K7069">
            <v>2624</v>
          </cell>
        </row>
        <row r="7070">
          <cell r="K7070">
            <v>3888</v>
          </cell>
        </row>
        <row r="7071">
          <cell r="K7071">
            <v>3013</v>
          </cell>
        </row>
        <row r="7072">
          <cell r="K7072">
            <v>802</v>
          </cell>
        </row>
        <row r="7073">
          <cell r="K7073">
            <v>627</v>
          </cell>
        </row>
        <row r="7074">
          <cell r="K7074">
            <v>3045</v>
          </cell>
        </row>
        <row r="7075">
          <cell r="K7075">
            <v>3185</v>
          </cell>
        </row>
        <row r="7076">
          <cell r="K7076">
            <v>3407</v>
          </cell>
        </row>
        <row r="7077">
          <cell r="K7077">
            <v>2691</v>
          </cell>
        </row>
        <row r="7078">
          <cell r="K7078">
            <v>3291</v>
          </cell>
        </row>
        <row r="7079">
          <cell r="K7079">
            <v>914</v>
          </cell>
        </row>
        <row r="7080">
          <cell r="K7080">
            <v>939</v>
          </cell>
        </row>
        <row r="7081">
          <cell r="K7081">
            <v>3302</v>
          </cell>
        </row>
        <row r="7082">
          <cell r="K7082">
            <v>2655</v>
          </cell>
        </row>
        <row r="7083">
          <cell r="K7083">
            <v>3015</v>
          </cell>
        </row>
        <row r="7084">
          <cell r="K7084">
            <v>2869</v>
          </cell>
        </row>
        <row r="7085">
          <cell r="K7085">
            <v>2768</v>
          </cell>
        </row>
        <row r="7086">
          <cell r="K7086">
            <v>1600</v>
          </cell>
        </row>
        <row r="7087">
          <cell r="K7087">
            <v>1799</v>
          </cell>
        </row>
        <row r="7088">
          <cell r="K7088">
            <v>1564</v>
          </cell>
        </row>
        <row r="7089">
          <cell r="K7089">
            <v>1803</v>
          </cell>
        </row>
        <row r="7090">
          <cell r="K7090">
            <v>1553</v>
          </cell>
        </row>
        <row r="7091">
          <cell r="K7091">
            <v>2020</v>
          </cell>
        </row>
        <row r="7092">
          <cell r="K7092">
            <v>2883</v>
          </cell>
        </row>
        <row r="7093">
          <cell r="K7093">
            <v>544</v>
          </cell>
        </row>
        <row r="7094">
          <cell r="K7094">
            <v>1651</v>
          </cell>
        </row>
        <row r="7095">
          <cell r="K7095">
            <v>2311</v>
          </cell>
        </row>
        <row r="7096">
          <cell r="K7096">
            <v>2980</v>
          </cell>
        </row>
        <row r="7097">
          <cell r="K7097">
            <v>4640</v>
          </cell>
        </row>
        <row r="7098">
          <cell r="K7098">
            <v>4447</v>
          </cell>
        </row>
        <row r="7099">
          <cell r="K7099">
            <v>6762</v>
          </cell>
        </row>
        <row r="7100">
          <cell r="K7100">
            <v>3040</v>
          </cell>
        </row>
        <row r="7101">
          <cell r="K7101">
            <v>3083</v>
          </cell>
        </row>
        <row r="7102">
          <cell r="K7102">
            <v>3499</v>
          </cell>
        </row>
        <row r="7103">
          <cell r="K7103">
            <v>3911</v>
          </cell>
        </row>
        <row r="7104">
          <cell r="K7104">
            <v>4032</v>
          </cell>
        </row>
        <row r="7105">
          <cell r="K7105">
            <v>4999</v>
          </cell>
        </row>
        <row r="7106">
          <cell r="K7106">
            <v>5563</v>
          </cell>
        </row>
        <row r="7107">
          <cell r="K7107">
            <v>1227</v>
          </cell>
        </row>
        <row r="7108">
          <cell r="K7108">
            <v>924</v>
          </cell>
        </row>
        <row r="7109">
          <cell r="K7109">
            <v>4898</v>
          </cell>
        </row>
        <row r="7110">
          <cell r="K7110">
            <v>4999</v>
          </cell>
        </row>
        <row r="7111">
          <cell r="K7111">
            <v>5112</v>
          </cell>
        </row>
        <row r="7112">
          <cell r="K7112">
            <v>5146</v>
          </cell>
        </row>
        <row r="7113">
          <cell r="K7113">
            <v>6196</v>
          </cell>
        </row>
        <row r="7114">
          <cell r="K7114">
            <v>1676</v>
          </cell>
        </row>
        <row r="7115">
          <cell r="K7115">
            <v>1941</v>
          </cell>
        </row>
        <row r="7116">
          <cell r="K7116">
            <v>5009</v>
          </cell>
        </row>
        <row r="7117">
          <cell r="K7117">
            <v>5798</v>
          </cell>
        </row>
        <row r="7118">
          <cell r="K7118">
            <v>4399</v>
          </cell>
        </row>
        <row r="7119">
          <cell r="K7119">
            <v>4175</v>
          </cell>
        </row>
        <row r="7120">
          <cell r="K7120">
            <v>4242</v>
          </cell>
        </row>
        <row r="7121">
          <cell r="K7121">
            <v>3436</v>
          </cell>
        </row>
        <row r="7122">
          <cell r="K7122">
            <v>3570</v>
          </cell>
        </row>
        <row r="7123">
          <cell r="K7123">
            <v>2729</v>
          </cell>
        </row>
        <row r="7124">
          <cell r="K7124">
            <v>4147</v>
          </cell>
        </row>
        <row r="7125">
          <cell r="K7125">
            <v>5621</v>
          </cell>
        </row>
        <row r="7126">
          <cell r="K7126">
            <v>5407</v>
          </cell>
        </row>
        <row r="7127">
          <cell r="K7127">
            <v>5180</v>
          </cell>
        </row>
        <row r="7128">
          <cell r="K7128">
            <v>519</v>
          </cell>
        </row>
        <row r="7129">
          <cell r="K7129">
            <v>989</v>
          </cell>
        </row>
        <row r="7130">
          <cell r="K7130">
            <v>4458</v>
          </cell>
        </row>
        <row r="7131">
          <cell r="K7131">
            <v>4072</v>
          </cell>
        </row>
        <row r="7132">
          <cell r="K7132">
            <v>6689</v>
          </cell>
        </row>
        <row r="7133">
          <cell r="K7133">
            <v>5621</v>
          </cell>
        </row>
        <row r="7134">
          <cell r="K7134">
            <v>5784</v>
          </cell>
        </row>
        <row r="7135">
          <cell r="K7135">
            <v>2731</v>
          </cell>
        </row>
        <row r="7136">
          <cell r="K7136">
            <v>241</v>
          </cell>
        </row>
        <row r="7137">
          <cell r="K7137">
            <v>5734</v>
          </cell>
        </row>
        <row r="7138">
          <cell r="K7138">
            <v>5519</v>
          </cell>
        </row>
        <row r="7139">
          <cell r="K7139">
            <v>4443</v>
          </cell>
        </row>
        <row r="7140">
          <cell r="K7140">
            <v>3624</v>
          </cell>
        </row>
        <row r="7141">
          <cell r="K7141">
            <v>4157</v>
          </cell>
        </row>
        <row r="7142">
          <cell r="K7142">
            <v>2398</v>
          </cell>
        </row>
        <row r="7143">
          <cell r="K7143">
            <v>930</v>
          </cell>
        </row>
        <row r="7144">
          <cell r="K7144">
            <v>3837</v>
          </cell>
        </row>
        <row r="7145">
          <cell r="K7145">
            <v>4779</v>
          </cell>
        </row>
        <row r="7146">
          <cell r="K7146">
            <v>4818</v>
          </cell>
        </row>
        <row r="7147">
          <cell r="K7147">
            <v>4536</v>
          </cell>
        </row>
        <row r="7148">
          <cell r="K7148">
            <v>1619</v>
          </cell>
        </row>
        <row r="7149">
          <cell r="K7149">
            <v>562</v>
          </cell>
        </row>
        <row r="7150">
          <cell r="K7150">
            <v>606</v>
          </cell>
        </row>
        <row r="7151">
          <cell r="K7151">
            <v>3624</v>
          </cell>
        </row>
        <row r="7152">
          <cell r="K7152">
            <v>4284</v>
          </cell>
        </row>
        <row r="7153">
          <cell r="K7153">
            <v>4267</v>
          </cell>
        </row>
        <row r="7154">
          <cell r="K7154">
            <v>4200</v>
          </cell>
        </row>
        <row r="7155">
          <cell r="K7155">
            <v>4441</v>
          </cell>
        </row>
        <row r="7156">
          <cell r="K7156">
            <v>2500</v>
          </cell>
        </row>
        <row r="7157">
          <cell r="K7157">
            <v>0</v>
          </cell>
        </row>
        <row r="7158">
          <cell r="K7158">
            <v>3913</v>
          </cell>
        </row>
        <row r="7159">
          <cell r="K7159">
            <v>3864</v>
          </cell>
        </row>
        <row r="7160">
          <cell r="K7160">
            <v>3536</v>
          </cell>
        </row>
        <row r="7161">
          <cell r="K7161">
            <v>4154</v>
          </cell>
        </row>
        <row r="7162">
          <cell r="K7162">
            <v>3117</v>
          </cell>
        </row>
        <row r="7163">
          <cell r="K7163">
            <v>1366</v>
          </cell>
        </row>
        <row r="7164">
          <cell r="K7164">
            <v>809</v>
          </cell>
        </row>
        <row r="7165">
          <cell r="K7165">
            <v>4014</v>
          </cell>
        </row>
        <row r="7166">
          <cell r="K7166">
            <v>2502</v>
          </cell>
        </row>
        <row r="7167">
          <cell r="K7167">
            <v>3594</v>
          </cell>
        </row>
        <row r="7168">
          <cell r="K7168">
            <v>3842</v>
          </cell>
        </row>
        <row r="7169">
          <cell r="K7169">
            <v>3767</v>
          </cell>
        </row>
        <row r="7170">
          <cell r="K7170">
            <v>1298</v>
          </cell>
        </row>
        <row r="7171">
          <cell r="K7171">
            <v>1529</v>
          </cell>
        </row>
        <row r="7172">
          <cell r="K7172">
            <v>3486</v>
          </cell>
        </row>
        <row r="7173">
          <cell r="K7173">
            <v>3319</v>
          </cell>
        </row>
        <row r="7174">
          <cell r="K7174">
            <v>3836</v>
          </cell>
        </row>
        <row r="7175">
          <cell r="K7175">
            <v>3741</v>
          </cell>
        </row>
        <row r="7176">
          <cell r="K7176">
            <v>2466</v>
          </cell>
        </row>
        <row r="7177">
          <cell r="K7177">
            <v>827</v>
          </cell>
        </row>
        <row r="7178">
          <cell r="K7178">
            <v>1527</v>
          </cell>
        </row>
        <row r="7179">
          <cell r="K7179">
            <v>3383</v>
          </cell>
        </row>
        <row r="7180">
          <cell r="K7180">
            <v>3372</v>
          </cell>
        </row>
        <row r="7181">
          <cell r="K7181">
            <v>3928</v>
          </cell>
        </row>
        <row r="7182">
          <cell r="K7182">
            <v>4600</v>
          </cell>
        </row>
        <row r="7183">
          <cell r="K7183">
            <v>3638</v>
          </cell>
        </row>
        <row r="7184">
          <cell r="K7184">
            <v>1717</v>
          </cell>
        </row>
        <row r="7185">
          <cell r="K7185">
            <v>860</v>
          </cell>
        </row>
        <row r="7186">
          <cell r="K7186">
            <v>3865</v>
          </cell>
        </row>
        <row r="7187">
          <cell r="K7187">
            <v>3557</v>
          </cell>
        </row>
        <row r="7188">
          <cell r="K7188">
            <v>4471</v>
          </cell>
        </row>
        <row r="7189">
          <cell r="K7189">
            <v>3600</v>
          </cell>
        </row>
        <row r="7190">
          <cell r="K7190">
            <v>7669</v>
          </cell>
        </row>
        <row r="7191">
          <cell r="K7191">
            <v>2875</v>
          </cell>
        </row>
        <row r="7192">
          <cell r="K7192">
            <v>1022</v>
          </cell>
        </row>
        <row r="7193">
          <cell r="K7193">
            <v>4112</v>
          </cell>
        </row>
        <row r="7194">
          <cell r="K7194">
            <v>5406</v>
          </cell>
        </row>
        <row r="7195">
          <cell r="K7195">
            <v>3843</v>
          </cell>
        </row>
        <row r="7196">
          <cell r="K7196">
            <v>3019</v>
          </cell>
        </row>
        <row r="7197">
          <cell r="K7197">
            <v>4844</v>
          </cell>
        </row>
        <row r="7198">
          <cell r="K7198">
            <v>1590</v>
          </cell>
        </row>
        <row r="7199">
          <cell r="K7199">
            <v>2034</v>
          </cell>
        </row>
        <row r="7200">
          <cell r="K7200">
            <v>3930</v>
          </cell>
        </row>
        <row r="7201">
          <cell r="K7201">
            <v>4507</v>
          </cell>
        </row>
        <row r="7202">
          <cell r="K7202">
            <v>4739</v>
          </cell>
        </row>
        <row r="7203">
          <cell r="K7203">
            <v>4549</v>
          </cell>
        </row>
        <row r="7204">
          <cell r="K7204">
            <v>4099</v>
          </cell>
        </row>
        <row r="7205">
          <cell r="K7205">
            <v>2344</v>
          </cell>
        </row>
        <row r="7206">
          <cell r="K7206">
            <v>1147</v>
          </cell>
        </row>
        <row r="7207">
          <cell r="K7207">
            <v>2593</v>
          </cell>
        </row>
        <row r="7208">
          <cell r="K7208">
            <v>1984</v>
          </cell>
        </row>
        <row r="7209">
          <cell r="K7209">
            <v>1606</v>
          </cell>
        </row>
        <row r="7210">
          <cell r="K7210">
            <v>2063</v>
          </cell>
        </row>
        <row r="7211">
          <cell r="K7211">
            <v>1770</v>
          </cell>
        </row>
        <row r="7212">
          <cell r="K7212">
            <v>30</v>
          </cell>
        </row>
        <row r="7213">
          <cell r="K7213">
            <v>989</v>
          </cell>
        </row>
        <row r="7214">
          <cell r="K7214">
            <v>2859</v>
          </cell>
        </row>
        <row r="7215">
          <cell r="K7215">
            <v>2584</v>
          </cell>
        </row>
        <row r="7216">
          <cell r="K7216">
            <v>1597</v>
          </cell>
        </row>
        <row r="7217">
          <cell r="K7217">
            <v>1384</v>
          </cell>
        </row>
        <row r="7218">
          <cell r="K7218">
            <v>1569</v>
          </cell>
        </row>
        <row r="7219">
          <cell r="K7219">
            <v>2363</v>
          </cell>
        </row>
        <row r="7220">
          <cell r="K7220">
            <v>1209</v>
          </cell>
        </row>
        <row r="7221">
          <cell r="K7221">
            <v>3737</v>
          </cell>
        </row>
        <row r="7222">
          <cell r="K7222">
            <v>3311</v>
          </cell>
        </row>
        <row r="7223">
          <cell r="K7223">
            <v>3644</v>
          </cell>
        </row>
        <row r="7224">
          <cell r="K7224">
            <v>1905</v>
          </cell>
        </row>
        <row r="7225">
          <cell r="K7225">
            <v>2623</v>
          </cell>
        </row>
        <row r="7226">
          <cell r="K7226">
            <v>0</v>
          </cell>
        </row>
        <row r="7227">
          <cell r="K7227">
            <v>442</v>
          </cell>
        </row>
        <row r="7228">
          <cell r="K7228">
            <v>3041</v>
          </cell>
        </row>
        <row r="7229">
          <cell r="K7229">
            <v>2952</v>
          </cell>
        </row>
        <row r="7230">
          <cell r="K7230">
            <v>3306</v>
          </cell>
        </row>
        <row r="7231">
          <cell r="K7231">
            <v>3966</v>
          </cell>
        </row>
        <row r="7232">
          <cell r="K7232">
            <v>0</v>
          </cell>
        </row>
        <row r="7233">
          <cell r="K7233">
            <v>0</v>
          </cell>
        </row>
        <row r="7234">
          <cell r="K7234">
            <v>508</v>
          </cell>
        </row>
        <row r="7235">
          <cell r="K7235">
            <v>2112</v>
          </cell>
        </row>
        <row r="7236">
          <cell r="K7236">
            <v>1487</v>
          </cell>
        </row>
        <row r="7237">
          <cell r="K7237">
            <v>2585</v>
          </cell>
        </row>
        <row r="7238">
          <cell r="K7238">
            <v>2350</v>
          </cell>
        </row>
        <row r="7239">
          <cell r="K7239">
            <v>2878</v>
          </cell>
        </row>
        <row r="7240">
          <cell r="K7240">
            <v>171</v>
          </cell>
        </row>
        <row r="7241">
          <cell r="K7241">
            <v>910</v>
          </cell>
        </row>
        <row r="7242">
          <cell r="K7242">
            <v>1699</v>
          </cell>
        </row>
        <row r="7243">
          <cell r="K7243">
            <v>2254</v>
          </cell>
        </row>
        <row r="7244">
          <cell r="K7244">
            <v>2715</v>
          </cell>
        </row>
        <row r="7245">
          <cell r="K7245">
            <v>2504</v>
          </cell>
        </row>
        <row r="7246">
          <cell r="K7246">
            <v>1701</v>
          </cell>
        </row>
        <row r="7247">
          <cell r="K7247">
            <v>1079</v>
          </cell>
        </row>
        <row r="7248">
          <cell r="K7248">
            <v>1727</v>
          </cell>
        </row>
        <row r="7249">
          <cell r="K7249">
            <v>1369</v>
          </cell>
        </row>
        <row r="7250">
          <cell r="K7250">
            <v>1872</v>
          </cell>
        </row>
        <row r="7251">
          <cell r="K7251">
            <v>2112</v>
          </cell>
        </row>
        <row r="7252">
          <cell r="K7252">
            <v>1706</v>
          </cell>
        </row>
        <row r="7253">
          <cell r="K7253">
            <v>2150</v>
          </cell>
        </row>
        <row r="7254">
          <cell r="K7254">
            <v>811</v>
          </cell>
        </row>
        <row r="7255">
          <cell r="K7255">
            <v>1126</v>
          </cell>
        </row>
        <row r="7256">
          <cell r="K7256">
            <v>2708</v>
          </cell>
        </row>
        <row r="7257">
          <cell r="K7257">
            <v>2928</v>
          </cell>
        </row>
        <row r="7258">
          <cell r="K7258">
            <v>3255</v>
          </cell>
        </row>
        <row r="7259">
          <cell r="K7259">
            <v>3169</v>
          </cell>
        </row>
        <row r="7260">
          <cell r="K7260">
            <v>2090</v>
          </cell>
        </row>
        <row r="7261">
          <cell r="K7261">
            <v>874</v>
          </cell>
        </row>
        <row r="7262">
          <cell r="K7262">
            <v>861</v>
          </cell>
        </row>
        <row r="7263">
          <cell r="K7263">
            <v>1995</v>
          </cell>
        </row>
        <row r="7264">
          <cell r="K7264">
            <v>1609</v>
          </cell>
        </row>
        <row r="7265">
          <cell r="K7265">
            <v>3088</v>
          </cell>
        </row>
        <row r="7266">
          <cell r="K7266">
            <v>3350</v>
          </cell>
        </row>
        <row r="7267">
          <cell r="K7267">
            <v>3554</v>
          </cell>
        </row>
        <row r="7268">
          <cell r="K7268">
            <v>3641</v>
          </cell>
        </row>
        <row r="7269">
          <cell r="K7269">
            <v>3029</v>
          </cell>
        </row>
        <row r="7270">
          <cell r="K7270">
            <v>402</v>
          </cell>
        </row>
        <row r="7271">
          <cell r="K7271">
            <v>779</v>
          </cell>
        </row>
        <row r="7272">
          <cell r="K7272">
            <v>2711</v>
          </cell>
        </row>
        <row r="7273">
          <cell r="K7273">
            <v>2121</v>
          </cell>
        </row>
        <row r="7274">
          <cell r="K7274">
            <v>3625</v>
          </cell>
        </row>
        <row r="7275">
          <cell r="K7275">
            <v>2348</v>
          </cell>
        </row>
        <row r="7276">
          <cell r="K7276">
            <v>480</v>
          </cell>
        </row>
        <row r="7277">
          <cell r="K7277">
            <v>6591</v>
          </cell>
        </row>
        <row r="7278">
          <cell r="K7278">
            <v>4780</v>
          </cell>
        </row>
        <row r="7279">
          <cell r="K7279">
            <v>4619</v>
          </cell>
        </row>
        <row r="7280">
          <cell r="K7280">
            <v>4183</v>
          </cell>
        </row>
        <row r="7281">
          <cell r="K7281">
            <v>2829</v>
          </cell>
        </row>
        <row r="7282">
          <cell r="K7282">
            <v>347</v>
          </cell>
        </row>
        <row r="7283">
          <cell r="K7283">
            <v>861</v>
          </cell>
        </row>
        <row r="7284">
          <cell r="K7284">
            <v>2262</v>
          </cell>
        </row>
        <row r="7285">
          <cell r="K7285">
            <v>2227</v>
          </cell>
        </row>
        <row r="7286">
          <cell r="K7286">
            <v>2735</v>
          </cell>
        </row>
        <row r="7287">
          <cell r="K7287">
            <v>2424</v>
          </cell>
        </row>
        <row r="7288">
          <cell r="K7288">
            <v>3275</v>
          </cell>
        </row>
        <row r="7289">
          <cell r="K7289">
            <v>360</v>
          </cell>
        </row>
        <row r="7290">
          <cell r="K7290">
            <v>749</v>
          </cell>
        </row>
        <row r="7291">
          <cell r="K7291">
            <v>3828</v>
          </cell>
        </row>
        <row r="7292">
          <cell r="K7292">
            <v>3547</v>
          </cell>
        </row>
        <row r="7293">
          <cell r="K7293">
            <v>2879</v>
          </cell>
        </row>
        <row r="7294">
          <cell r="K7294">
            <v>3025</v>
          </cell>
        </row>
        <row r="7295">
          <cell r="K7295">
            <v>2219</v>
          </cell>
        </row>
        <row r="7296">
          <cell r="K7296">
            <v>494</v>
          </cell>
        </row>
        <row r="7297">
          <cell r="K7297">
            <v>1185</v>
          </cell>
        </row>
        <row r="7298">
          <cell r="K7298">
            <v>1371</v>
          </cell>
        </row>
        <row r="7299">
          <cell r="K7299">
            <v>1997</v>
          </cell>
        </row>
        <row r="7300">
          <cell r="K7300">
            <v>2116</v>
          </cell>
        </row>
        <row r="7301">
          <cell r="K7301">
            <v>1797</v>
          </cell>
        </row>
        <row r="7302">
          <cell r="K7302">
            <v>2275</v>
          </cell>
        </row>
        <row r="7303">
          <cell r="K7303">
            <v>2184</v>
          </cell>
        </row>
        <row r="7304">
          <cell r="K7304">
            <v>863</v>
          </cell>
        </row>
        <row r="7305">
          <cell r="K7305">
            <v>183</v>
          </cell>
        </row>
        <row r="7306">
          <cell r="K7306">
            <v>1674</v>
          </cell>
        </row>
        <row r="7307">
          <cell r="K7307">
            <v>1836</v>
          </cell>
        </row>
        <row r="7308">
          <cell r="K7308">
            <v>1677</v>
          </cell>
        </row>
        <row r="7309">
          <cell r="K7309">
            <v>3489</v>
          </cell>
        </row>
        <row r="7310">
          <cell r="K7310">
            <v>622</v>
          </cell>
        </row>
        <row r="7311">
          <cell r="K7311">
            <v>1180</v>
          </cell>
        </row>
        <row r="7312">
          <cell r="K7312">
            <v>1044</v>
          </cell>
        </row>
        <row r="7313">
          <cell r="K7313">
            <v>2616</v>
          </cell>
        </row>
        <row r="7314">
          <cell r="K7314">
            <v>3042</v>
          </cell>
        </row>
        <row r="7315">
          <cell r="K7315">
            <v>1475</v>
          </cell>
        </row>
        <row r="7316">
          <cell r="K7316">
            <v>2457</v>
          </cell>
        </row>
        <row r="7317">
          <cell r="K7317">
            <v>3339</v>
          </cell>
        </row>
        <row r="7318">
          <cell r="K7318">
            <v>2620</v>
          </cell>
        </row>
        <row r="7319">
          <cell r="K7319">
            <v>2614</v>
          </cell>
        </row>
        <row r="7320">
          <cell r="K7320">
            <v>1575</v>
          </cell>
        </row>
        <row r="7321">
          <cell r="K7321">
            <v>2071</v>
          </cell>
        </row>
        <row r="7322">
          <cell r="K7322">
            <v>2335</v>
          </cell>
        </row>
        <row r="7323">
          <cell r="K7323">
            <v>2969</v>
          </cell>
        </row>
        <row r="7324">
          <cell r="K7324">
            <v>821</v>
          </cell>
        </row>
        <row r="7325">
          <cell r="K7325">
            <v>1004</v>
          </cell>
        </row>
        <row r="7326">
          <cell r="K7326">
            <v>2704</v>
          </cell>
        </row>
        <row r="7327">
          <cell r="K7327">
            <v>2746</v>
          </cell>
        </row>
        <row r="7328">
          <cell r="K7328">
            <v>2949</v>
          </cell>
        </row>
        <row r="7329">
          <cell r="K7329">
            <v>3372</v>
          </cell>
        </row>
        <row r="7330">
          <cell r="K7330">
            <v>2180</v>
          </cell>
        </row>
        <row r="7331">
          <cell r="K7331">
            <v>1655</v>
          </cell>
        </row>
        <row r="7332">
          <cell r="K7332">
            <v>1346</v>
          </cell>
        </row>
        <row r="7333">
          <cell r="K7333">
            <v>2784</v>
          </cell>
        </row>
        <row r="7334">
          <cell r="K7334">
            <v>2982</v>
          </cell>
        </row>
        <row r="7335">
          <cell r="K7335">
            <v>3124</v>
          </cell>
        </row>
        <row r="7336">
          <cell r="K7336">
            <v>3140</v>
          </cell>
        </row>
        <row r="7337">
          <cell r="K7337">
            <v>2858</v>
          </cell>
        </row>
        <row r="7338">
          <cell r="K7338">
            <v>419</v>
          </cell>
        </row>
        <row r="7339">
          <cell r="K7339">
            <v>444</v>
          </cell>
        </row>
        <row r="7340">
          <cell r="K7340">
            <v>3729</v>
          </cell>
        </row>
        <row r="7341">
          <cell r="K7341">
            <v>1500</v>
          </cell>
        </row>
        <row r="7342">
          <cell r="K7342">
            <v>842</v>
          </cell>
        </row>
        <row r="7343">
          <cell r="K7343">
            <v>4095</v>
          </cell>
        </row>
        <row r="7344">
          <cell r="K7344">
            <v>1696</v>
          </cell>
        </row>
        <row r="7345">
          <cell r="K7345">
            <v>842</v>
          </cell>
        </row>
        <row r="7346">
          <cell r="K7346">
            <v>897</v>
          </cell>
        </row>
        <row r="7347">
          <cell r="K7347">
            <v>2457</v>
          </cell>
        </row>
        <row r="7348">
          <cell r="K7348">
            <v>2634</v>
          </cell>
        </row>
        <row r="7349">
          <cell r="K7349">
            <v>3023</v>
          </cell>
        </row>
        <row r="7350">
          <cell r="K7350">
            <v>3332</v>
          </cell>
        </row>
        <row r="7351">
          <cell r="K7351">
            <v>1946</v>
          </cell>
        </row>
        <row r="7352">
          <cell r="K7352">
            <v>1739</v>
          </cell>
        </row>
        <row r="7353">
          <cell r="K7353">
            <v>1938</v>
          </cell>
        </row>
        <row r="7354">
          <cell r="K7354">
            <v>2508</v>
          </cell>
        </row>
        <row r="7355">
          <cell r="K7355">
            <v>2930</v>
          </cell>
        </row>
        <row r="7356">
          <cell r="K7356">
            <v>1857</v>
          </cell>
        </row>
        <row r="7357">
          <cell r="K7357">
            <v>3693</v>
          </cell>
        </row>
        <row r="7358">
          <cell r="K7358">
            <v>2350</v>
          </cell>
        </row>
        <row r="7359">
          <cell r="K7359">
            <v>859</v>
          </cell>
        </row>
        <row r="7360">
          <cell r="K7360">
            <v>837</v>
          </cell>
        </row>
        <row r="7361">
          <cell r="K7361">
            <v>2791</v>
          </cell>
        </row>
        <row r="7362">
          <cell r="K7362">
            <v>3299</v>
          </cell>
        </row>
        <row r="7363">
          <cell r="K7363">
            <v>1236</v>
          </cell>
        </row>
        <row r="7364">
          <cell r="K7364">
            <v>3295</v>
          </cell>
        </row>
        <row r="7365">
          <cell r="K7365">
            <v>2743</v>
          </cell>
        </row>
        <row r="7366">
          <cell r="K7366">
            <v>507</v>
          </cell>
        </row>
        <row r="7367">
          <cell r="K7367">
            <v>1346</v>
          </cell>
        </row>
        <row r="7368">
          <cell r="K7368">
            <v>3119</v>
          </cell>
        </row>
        <row r="7369">
          <cell r="K7369">
            <v>3490</v>
          </cell>
        </row>
        <row r="7370">
          <cell r="K7370">
            <v>2752</v>
          </cell>
        </row>
        <row r="7371">
          <cell r="K7371">
            <v>3180</v>
          </cell>
        </row>
        <row r="7372">
          <cell r="K7372">
            <v>3018</v>
          </cell>
        </row>
        <row r="7373">
          <cell r="K7373">
            <v>1133</v>
          </cell>
        </row>
        <row r="7374">
          <cell r="K7374">
            <v>1569</v>
          </cell>
        </row>
        <row r="7375">
          <cell r="K7375">
            <v>2552</v>
          </cell>
        </row>
        <row r="7376">
          <cell r="K7376">
            <v>2481</v>
          </cell>
        </row>
        <row r="7377">
          <cell r="K7377">
            <v>1245</v>
          </cell>
        </row>
        <row r="7378">
          <cell r="K7378">
            <v>2386</v>
          </cell>
        </row>
        <row r="7379">
          <cell r="K7379">
            <v>1798</v>
          </cell>
        </row>
        <row r="7380">
          <cell r="K7380">
            <v>2070</v>
          </cell>
        </row>
        <row r="7381">
          <cell r="K7381">
            <v>635</v>
          </cell>
        </row>
        <row r="7382">
          <cell r="K7382">
            <v>3079</v>
          </cell>
        </row>
        <row r="7383">
          <cell r="K7383">
            <v>762</v>
          </cell>
        </row>
        <row r="7384">
          <cell r="K7384">
            <v>2516</v>
          </cell>
        </row>
        <row r="7385">
          <cell r="K7385">
            <v>1335</v>
          </cell>
        </row>
        <row r="7386">
          <cell r="K7386">
            <v>1782</v>
          </cell>
        </row>
        <row r="7387">
          <cell r="K7387">
            <v>1214</v>
          </cell>
        </row>
        <row r="7388">
          <cell r="K7388">
            <v>1358</v>
          </cell>
        </row>
        <row r="7389">
          <cell r="K7389">
            <v>2911</v>
          </cell>
        </row>
        <row r="7390">
          <cell r="K7390">
            <v>3019</v>
          </cell>
        </row>
        <row r="7391">
          <cell r="K7391">
            <v>2894</v>
          </cell>
        </row>
        <row r="7392">
          <cell r="K7392">
            <v>1953</v>
          </cell>
        </row>
        <row r="7393">
          <cell r="K7393">
            <v>3111</v>
          </cell>
        </row>
        <row r="7394">
          <cell r="K7394">
            <v>186</v>
          </cell>
        </row>
        <row r="7395">
          <cell r="K7395">
            <v>482</v>
          </cell>
        </row>
        <row r="7396">
          <cell r="K7396">
            <v>1482</v>
          </cell>
        </row>
        <row r="7397">
          <cell r="K7397">
            <v>748</v>
          </cell>
        </row>
        <row r="7398">
          <cell r="K7398">
            <v>2740</v>
          </cell>
        </row>
        <row r="7399">
          <cell r="K7399">
            <v>3373</v>
          </cell>
        </row>
        <row r="7400">
          <cell r="K7400">
            <v>2987</v>
          </cell>
        </row>
        <row r="7401">
          <cell r="K7401">
            <v>311</v>
          </cell>
        </row>
        <row r="7402">
          <cell r="K7402">
            <v>647</v>
          </cell>
        </row>
        <row r="7403">
          <cell r="K7403">
            <v>2131</v>
          </cell>
        </row>
        <row r="7404">
          <cell r="K7404">
            <v>2156</v>
          </cell>
        </row>
        <row r="7405">
          <cell r="K7405">
            <v>3100</v>
          </cell>
        </row>
        <row r="7406">
          <cell r="K7406">
            <v>1874</v>
          </cell>
        </row>
        <row r="7407">
          <cell r="K7407">
            <v>1217</v>
          </cell>
        </row>
        <row r="7408">
          <cell r="K7408">
            <v>872</v>
          </cell>
        </row>
        <row r="7409">
          <cell r="K7409">
            <v>342</v>
          </cell>
        </row>
        <row r="7410">
          <cell r="K7410">
            <v>1016</v>
          </cell>
        </row>
        <row r="7411">
          <cell r="K7411">
            <v>884</v>
          </cell>
        </row>
        <row r="7412">
          <cell r="K7412">
            <v>1040</v>
          </cell>
        </row>
        <row r="7413">
          <cell r="K7413">
            <v>84</v>
          </cell>
        </row>
        <row r="7414">
          <cell r="K7414">
            <v>363</v>
          </cell>
        </row>
        <row r="7415">
          <cell r="K7415">
            <v>582</v>
          </cell>
        </row>
        <row r="7416">
          <cell r="K7416">
            <v>510</v>
          </cell>
        </row>
        <row r="7417">
          <cell r="K7417">
            <v>541</v>
          </cell>
        </row>
        <row r="7418">
          <cell r="K7418">
            <v>677</v>
          </cell>
        </row>
        <row r="7419">
          <cell r="K7419">
            <v>856</v>
          </cell>
        </row>
        <row r="7420">
          <cell r="K7420">
            <v>123</v>
          </cell>
        </row>
        <row r="7421">
          <cell r="K7421">
            <v>248</v>
          </cell>
        </row>
        <row r="7422">
          <cell r="K7422">
            <v>373</v>
          </cell>
        </row>
        <row r="7423">
          <cell r="K7423">
            <v>1073</v>
          </cell>
        </row>
        <row r="7424">
          <cell r="K7424">
            <v>2864</v>
          </cell>
        </row>
        <row r="7425">
          <cell r="K7425">
            <v>1677</v>
          </cell>
        </row>
        <row r="7426">
          <cell r="K7426">
            <v>595</v>
          </cell>
        </row>
        <row r="7427">
          <cell r="K7427">
            <v>278</v>
          </cell>
        </row>
        <row r="7428">
          <cell r="K7428">
            <v>1097</v>
          </cell>
        </row>
        <row r="7429">
          <cell r="K7429">
            <v>188</v>
          </cell>
        </row>
        <row r="7430">
          <cell r="K7430">
            <v>4</v>
          </cell>
        </row>
        <row r="7431">
          <cell r="K7431">
            <v>3519</v>
          </cell>
        </row>
        <row r="7432">
          <cell r="K7432">
            <v>682</v>
          </cell>
        </row>
        <row r="7433">
          <cell r="K7433">
            <v>698</v>
          </cell>
        </row>
        <row r="7434">
          <cell r="K7434">
            <v>358</v>
          </cell>
        </row>
        <row r="7435">
          <cell r="K7435">
            <v>2484</v>
          </cell>
        </row>
        <row r="7436">
          <cell r="K7436">
            <v>952</v>
          </cell>
        </row>
        <row r="7437">
          <cell r="K7437">
            <v>855</v>
          </cell>
        </row>
        <row r="7438">
          <cell r="K7438">
            <v>3724</v>
          </cell>
        </row>
        <row r="7439">
          <cell r="K7439">
            <v>3664</v>
          </cell>
        </row>
        <row r="7440">
          <cell r="K7440">
            <v>4315</v>
          </cell>
        </row>
        <row r="7441">
          <cell r="K7441">
            <v>3247</v>
          </cell>
        </row>
        <row r="7442">
          <cell r="K7442">
            <v>2371</v>
          </cell>
        </row>
        <row r="7443">
          <cell r="K7443">
            <v>467</v>
          </cell>
        </row>
        <row r="7444">
          <cell r="K7444">
            <v>691</v>
          </cell>
        </row>
        <row r="7445">
          <cell r="K7445">
            <v>1452</v>
          </cell>
        </row>
        <row r="7446">
          <cell r="K7446">
            <v>3495</v>
          </cell>
        </row>
        <row r="7447">
          <cell r="K7447">
            <v>3708</v>
          </cell>
        </row>
        <row r="7448">
          <cell r="K7448">
            <v>3786</v>
          </cell>
        </row>
        <row r="7449">
          <cell r="K7449">
            <v>2867</v>
          </cell>
        </row>
        <row r="7450">
          <cell r="K7450">
            <v>2520</v>
          </cell>
        </row>
        <row r="7451">
          <cell r="K7451">
            <v>1183</v>
          </cell>
        </row>
        <row r="7452">
          <cell r="K7452">
            <v>4755</v>
          </cell>
        </row>
        <row r="7453">
          <cell r="K7453">
            <v>3481</v>
          </cell>
        </row>
        <row r="7454">
          <cell r="K7454">
            <v>3624</v>
          </cell>
        </row>
        <row r="7455">
          <cell r="K7455">
            <v>3214</v>
          </cell>
        </row>
        <row r="7456">
          <cell r="K7456">
            <v>4226</v>
          </cell>
        </row>
        <row r="7457">
          <cell r="K7457">
            <v>122</v>
          </cell>
        </row>
        <row r="7458">
          <cell r="K7458">
            <v>864</v>
          </cell>
        </row>
        <row r="7459">
          <cell r="K7459">
            <v>1226</v>
          </cell>
        </row>
        <row r="7460">
          <cell r="K7460">
            <v>4204</v>
          </cell>
        </row>
        <row r="7461">
          <cell r="K7461">
            <v>3913</v>
          </cell>
        </row>
        <row r="7462">
          <cell r="K7462">
            <v>3440</v>
          </cell>
        </row>
        <row r="7463">
          <cell r="K7463">
            <v>3198</v>
          </cell>
        </row>
        <row r="7464">
          <cell r="K7464">
            <v>1463</v>
          </cell>
        </row>
        <row r="7465">
          <cell r="K7465">
            <v>87</v>
          </cell>
        </row>
        <row r="7466">
          <cell r="K7466">
            <v>2958</v>
          </cell>
        </row>
        <row r="7467">
          <cell r="K7467">
            <v>3891</v>
          </cell>
        </row>
        <row r="7468">
          <cell r="K7468">
            <v>3408</v>
          </cell>
        </row>
        <row r="7469">
          <cell r="K7469">
            <v>4110</v>
          </cell>
        </row>
        <row r="7470">
          <cell r="K7470">
            <v>960</v>
          </cell>
        </row>
        <row r="7471">
          <cell r="K7471">
            <v>167</v>
          </cell>
        </row>
        <row r="7472">
          <cell r="K7472">
            <v>508</v>
          </cell>
        </row>
        <row r="7473">
          <cell r="K7473">
            <v>2681</v>
          </cell>
        </row>
        <row r="7474">
          <cell r="K7474">
            <v>2183</v>
          </cell>
        </row>
        <row r="7475">
          <cell r="K7475">
            <v>1160</v>
          </cell>
        </row>
        <row r="7476">
          <cell r="K7476">
            <v>1873</v>
          </cell>
        </row>
        <row r="7477">
          <cell r="K7477">
            <v>1972</v>
          </cell>
        </row>
        <row r="7478">
          <cell r="K7478">
            <v>956</v>
          </cell>
        </row>
        <row r="7479">
          <cell r="K7479">
            <v>673</v>
          </cell>
        </row>
        <row r="7480">
          <cell r="K7480">
            <v>2072</v>
          </cell>
        </row>
        <row r="7481">
          <cell r="K7481">
            <v>2430</v>
          </cell>
        </row>
        <row r="7482">
          <cell r="K7482">
            <v>1978</v>
          </cell>
        </row>
        <row r="7483">
          <cell r="K7483">
            <v>1846</v>
          </cell>
        </row>
        <row r="7484">
          <cell r="K7484">
            <v>1312</v>
          </cell>
        </row>
        <row r="7485">
          <cell r="K7485">
            <v>123</v>
          </cell>
        </row>
        <row r="7486">
          <cell r="K7486">
            <v>218</v>
          </cell>
        </row>
        <row r="7487">
          <cell r="K7487">
            <v>2172</v>
          </cell>
        </row>
        <row r="7488">
          <cell r="K7488">
            <v>4187</v>
          </cell>
        </row>
        <row r="7489">
          <cell r="K7489">
            <v>3470</v>
          </cell>
        </row>
        <row r="7490">
          <cell r="K7490">
            <v>2036</v>
          </cell>
        </row>
        <row r="7491">
          <cell r="K7491">
            <v>3994</v>
          </cell>
        </row>
        <row r="7492">
          <cell r="K7492">
            <v>3506</v>
          </cell>
        </row>
        <row r="7493">
          <cell r="K7493">
            <v>1548</v>
          </cell>
        </row>
        <row r="7494">
          <cell r="K7494">
            <v>3576</v>
          </cell>
        </row>
        <row r="7495">
          <cell r="K7495">
            <v>3748</v>
          </cell>
        </row>
        <row r="7496">
          <cell r="K7496">
            <v>4045</v>
          </cell>
        </row>
        <row r="7497">
          <cell r="K7497">
            <v>4569</v>
          </cell>
        </row>
        <row r="7498">
          <cell r="K7498">
            <v>2266</v>
          </cell>
        </row>
        <row r="7499">
          <cell r="K7499">
            <v>2408</v>
          </cell>
        </row>
        <row r="7500">
          <cell r="K7500">
            <v>2029</v>
          </cell>
        </row>
        <row r="7501">
          <cell r="K7501">
            <v>2836</v>
          </cell>
        </row>
        <row r="7502">
          <cell r="K7502">
            <v>1887</v>
          </cell>
        </row>
        <row r="7503">
          <cell r="K7503">
            <v>3436</v>
          </cell>
        </row>
        <row r="7504">
          <cell r="K7504">
            <v>2234</v>
          </cell>
        </row>
        <row r="7505">
          <cell r="K7505">
            <v>2522</v>
          </cell>
        </row>
        <row r="7506">
          <cell r="K7506">
            <v>699</v>
          </cell>
        </row>
        <row r="7507">
          <cell r="K7507">
            <v>149</v>
          </cell>
        </row>
        <row r="7508">
          <cell r="K7508">
            <v>1949</v>
          </cell>
        </row>
        <row r="7509">
          <cell r="K7509">
            <v>3253</v>
          </cell>
        </row>
        <row r="7510">
          <cell r="K7510">
            <v>3282</v>
          </cell>
        </row>
        <row r="7511">
          <cell r="K7511">
            <v>4575</v>
          </cell>
        </row>
        <row r="7512">
          <cell r="K7512">
            <v>4456</v>
          </cell>
        </row>
        <row r="7513">
          <cell r="K7513">
            <v>2746</v>
          </cell>
        </row>
        <row r="7514">
          <cell r="K7514">
            <v>1457</v>
          </cell>
        </row>
        <row r="7515">
          <cell r="K7515">
            <v>3580</v>
          </cell>
        </row>
        <row r="7516">
          <cell r="K7516">
            <v>3519</v>
          </cell>
        </row>
        <row r="7517">
          <cell r="K7517">
            <v>4488</v>
          </cell>
        </row>
        <row r="7518">
          <cell r="K7518">
            <v>4877</v>
          </cell>
        </row>
        <row r="7519">
          <cell r="K7519">
            <v>5909</v>
          </cell>
        </row>
        <row r="7520">
          <cell r="K7520">
            <v>6063</v>
          </cell>
        </row>
        <row r="7521">
          <cell r="K7521">
            <v>2346</v>
          </cell>
        </row>
        <row r="7522">
          <cell r="K7522">
            <v>2544</v>
          </cell>
        </row>
        <row r="7523">
          <cell r="K7523">
            <v>3182</v>
          </cell>
        </row>
        <row r="7524">
          <cell r="K7524">
            <v>3235</v>
          </cell>
        </row>
        <row r="7525">
          <cell r="K7525">
            <v>2780</v>
          </cell>
        </row>
        <row r="7526">
          <cell r="K7526">
            <v>4250</v>
          </cell>
        </row>
        <row r="7527">
          <cell r="K7527">
            <v>3621</v>
          </cell>
        </row>
        <row r="7528">
          <cell r="K7528">
            <v>3064</v>
          </cell>
        </row>
        <row r="7529">
          <cell r="K7529">
            <v>2745</v>
          </cell>
        </row>
        <row r="7530">
          <cell r="K7530">
            <v>4278</v>
          </cell>
        </row>
        <row r="7531">
          <cell r="K7531">
            <v>3112</v>
          </cell>
        </row>
        <row r="7532">
          <cell r="K7532">
            <v>2656</v>
          </cell>
        </row>
        <row r="7533">
          <cell r="K7533">
            <v>3715</v>
          </cell>
        </row>
        <row r="7534">
          <cell r="K7534">
            <v>2901</v>
          </cell>
        </row>
        <row r="7535">
          <cell r="K7535">
            <v>3317</v>
          </cell>
        </row>
        <row r="7536">
          <cell r="K7536">
            <v>3045</v>
          </cell>
        </row>
        <row r="7537">
          <cell r="K7537">
            <v>2682</v>
          </cell>
        </row>
        <row r="7538">
          <cell r="K7538">
            <v>3514</v>
          </cell>
        </row>
        <row r="7539">
          <cell r="K7539">
            <v>3881</v>
          </cell>
        </row>
        <row r="7540">
          <cell r="K7540">
            <v>2104</v>
          </cell>
        </row>
        <row r="7541">
          <cell r="K7541">
            <v>182</v>
          </cell>
        </row>
        <row r="7542">
          <cell r="K7542">
            <v>278</v>
          </cell>
        </row>
        <row r="7543">
          <cell r="K7543">
            <v>2022</v>
          </cell>
        </row>
        <row r="7544">
          <cell r="K7544">
            <v>1663</v>
          </cell>
        </row>
        <row r="7545">
          <cell r="K7545">
            <v>1837</v>
          </cell>
        </row>
        <row r="7546">
          <cell r="K7546">
            <v>1880</v>
          </cell>
        </row>
        <row r="7547">
          <cell r="K7547">
            <v>1996</v>
          </cell>
        </row>
        <row r="7548">
          <cell r="K7548">
            <v>307</v>
          </cell>
        </row>
        <row r="7549">
          <cell r="K7549">
            <v>630</v>
          </cell>
        </row>
        <row r="7550">
          <cell r="K7550">
            <v>2331</v>
          </cell>
        </row>
        <row r="7551">
          <cell r="K7551">
            <v>2124</v>
          </cell>
        </row>
        <row r="7552">
          <cell r="K7552">
            <v>1942</v>
          </cell>
        </row>
        <row r="7553">
          <cell r="K7553">
            <v>2137</v>
          </cell>
        </row>
        <row r="7554">
          <cell r="K7554">
            <v>2618</v>
          </cell>
        </row>
        <row r="7555">
          <cell r="K7555">
            <v>1398</v>
          </cell>
        </row>
        <row r="7556">
          <cell r="K7556">
            <v>2381</v>
          </cell>
        </row>
        <row r="7557">
          <cell r="K7557">
            <v>2143</v>
          </cell>
        </row>
        <row r="7558">
          <cell r="K7558">
            <v>1553</v>
          </cell>
        </row>
        <row r="7559">
          <cell r="K7559">
            <v>2017</v>
          </cell>
        </row>
        <row r="7560">
          <cell r="K7560">
            <v>2441</v>
          </cell>
        </row>
        <row r="7561">
          <cell r="K7561">
            <v>2458</v>
          </cell>
        </row>
        <row r="7562">
          <cell r="K7562">
            <v>484</v>
          </cell>
        </row>
        <row r="7563">
          <cell r="K7563">
            <v>68</v>
          </cell>
        </row>
        <row r="7564">
          <cell r="K7564">
            <v>387</v>
          </cell>
        </row>
        <row r="7565">
          <cell r="K7565">
            <v>2084</v>
          </cell>
        </row>
        <row r="7566">
          <cell r="K7566">
            <v>2138</v>
          </cell>
        </row>
        <row r="7567">
          <cell r="K7567">
            <v>2749</v>
          </cell>
        </row>
        <row r="7568">
          <cell r="K7568">
            <v>2398</v>
          </cell>
        </row>
        <row r="7569">
          <cell r="K7569">
            <v>526</v>
          </cell>
        </row>
        <row r="7570">
          <cell r="K7570">
            <v>155</v>
          </cell>
        </row>
        <row r="7571">
          <cell r="K7571">
            <v>1887</v>
          </cell>
        </row>
        <row r="7572">
          <cell r="K7572">
            <v>2154</v>
          </cell>
        </row>
        <row r="7573">
          <cell r="K7573">
            <v>3488</v>
          </cell>
        </row>
        <row r="7574">
          <cell r="K7574">
            <v>3974</v>
          </cell>
        </row>
        <row r="7575">
          <cell r="K7575">
            <v>4250</v>
          </cell>
        </row>
        <row r="7576">
          <cell r="K7576">
            <v>275</v>
          </cell>
        </row>
        <row r="7577">
          <cell r="K7577">
            <v>0</v>
          </cell>
        </row>
        <row r="7578">
          <cell r="K7578">
            <v>3051</v>
          </cell>
        </row>
        <row r="7579">
          <cell r="K7579">
            <v>3994</v>
          </cell>
        </row>
        <row r="7580">
          <cell r="K7580">
            <v>3764</v>
          </cell>
        </row>
        <row r="7581">
          <cell r="K7581">
            <v>6729</v>
          </cell>
        </row>
        <row r="7582">
          <cell r="K7582">
            <v>4575</v>
          </cell>
        </row>
        <row r="7583">
          <cell r="K7583">
            <v>3870</v>
          </cell>
        </row>
        <row r="7584">
          <cell r="K7584">
            <v>2293</v>
          </cell>
        </row>
        <row r="7585">
          <cell r="K7585">
            <v>2612</v>
          </cell>
        </row>
        <row r="7586">
          <cell r="K7586">
            <v>2689</v>
          </cell>
        </row>
        <row r="7587">
          <cell r="K7587">
            <v>1627</v>
          </cell>
        </row>
        <row r="7588">
          <cell r="K7588">
            <v>2859</v>
          </cell>
        </row>
        <row r="7589">
          <cell r="K7589">
            <v>4325</v>
          </cell>
        </row>
        <row r="7590">
          <cell r="K7590">
            <v>1192</v>
          </cell>
        </row>
        <row r="7591">
          <cell r="K7591">
            <v>708</v>
          </cell>
        </row>
        <row r="7592">
          <cell r="K7592">
            <v>1382</v>
          </cell>
        </row>
        <row r="7593">
          <cell r="K7593">
            <v>2843</v>
          </cell>
        </row>
        <row r="7594">
          <cell r="K7594">
            <v>2185</v>
          </cell>
        </row>
        <row r="7595">
          <cell r="K7595">
            <v>3141</v>
          </cell>
        </row>
        <row r="7596">
          <cell r="K7596">
            <v>4355</v>
          </cell>
        </row>
        <row r="7597">
          <cell r="K7597">
            <v>320</v>
          </cell>
        </row>
        <row r="7598">
          <cell r="K7598">
            <v>848</v>
          </cell>
        </row>
        <row r="7599">
          <cell r="K7599">
            <v>3357</v>
          </cell>
        </row>
        <row r="7600">
          <cell r="K7600">
            <v>2576</v>
          </cell>
        </row>
        <row r="7601">
          <cell r="K7601">
            <v>3133</v>
          </cell>
        </row>
        <row r="7602">
          <cell r="K7602">
            <v>3407</v>
          </cell>
        </row>
        <row r="7603">
          <cell r="K7603">
            <v>4688</v>
          </cell>
        </row>
        <row r="7604">
          <cell r="K7604">
            <v>1419</v>
          </cell>
        </row>
        <row r="7605">
          <cell r="K7605">
            <v>325</v>
          </cell>
        </row>
        <row r="7606">
          <cell r="K7606">
            <v>2207</v>
          </cell>
        </row>
        <row r="7607">
          <cell r="K7607">
            <v>1652</v>
          </cell>
        </row>
        <row r="7608">
          <cell r="K7608">
            <v>1270</v>
          </cell>
        </row>
        <row r="7609">
          <cell r="K7609">
            <v>2061</v>
          </cell>
        </row>
        <row r="7610">
          <cell r="K7610">
            <v>294</v>
          </cell>
        </row>
        <row r="7611">
          <cell r="K7611">
            <v>546</v>
          </cell>
        </row>
        <row r="7612">
          <cell r="K7612">
            <v>435</v>
          </cell>
        </row>
        <row r="7613">
          <cell r="K7613">
            <v>2333</v>
          </cell>
        </row>
        <row r="7614">
          <cell r="K7614">
            <v>2384</v>
          </cell>
        </row>
        <row r="7615">
          <cell r="K7615">
            <v>2372</v>
          </cell>
        </row>
        <row r="7616">
          <cell r="K7616">
            <v>1555</v>
          </cell>
        </row>
        <row r="7617">
          <cell r="K7617">
            <v>1776</v>
          </cell>
        </row>
        <row r="7618">
          <cell r="K7618">
            <v>366</v>
          </cell>
        </row>
        <row r="7619">
          <cell r="K7619">
            <v>1673</v>
          </cell>
        </row>
        <row r="7620">
          <cell r="K7620">
            <v>2764</v>
          </cell>
        </row>
        <row r="7621">
          <cell r="K7621">
            <v>2468</v>
          </cell>
        </row>
        <row r="7622">
          <cell r="K7622">
            <v>2311</v>
          </cell>
        </row>
        <row r="7623">
          <cell r="K7623">
            <v>2457</v>
          </cell>
        </row>
        <row r="7624">
          <cell r="K7624">
            <v>2976</v>
          </cell>
        </row>
        <row r="7625">
          <cell r="K7625">
            <v>491</v>
          </cell>
        </row>
        <row r="7626">
          <cell r="K7626">
            <v>754</v>
          </cell>
        </row>
        <row r="7627">
          <cell r="K7627">
            <v>3115</v>
          </cell>
        </row>
        <row r="7628">
          <cell r="K7628">
            <v>3000</v>
          </cell>
        </row>
        <row r="7629">
          <cell r="K7629">
            <v>2938</v>
          </cell>
        </row>
        <row r="7630">
          <cell r="K7630">
            <v>3409</v>
          </cell>
        </row>
        <row r="7631">
          <cell r="K7631">
            <v>2630</v>
          </cell>
        </row>
        <row r="7632">
          <cell r="K7632">
            <v>225</v>
          </cell>
        </row>
        <row r="7633">
          <cell r="K7633">
            <v>248</v>
          </cell>
        </row>
        <row r="7634">
          <cell r="K7634">
            <v>3303</v>
          </cell>
        </row>
        <row r="7635">
          <cell r="K7635">
            <v>3244</v>
          </cell>
        </row>
        <row r="7636">
          <cell r="K7636">
            <v>2105</v>
          </cell>
        </row>
        <row r="7637">
          <cell r="K7637">
            <v>2228</v>
          </cell>
        </row>
        <row r="7638">
          <cell r="K7638">
            <v>2504</v>
          </cell>
        </row>
        <row r="7639">
          <cell r="K7639">
            <v>311</v>
          </cell>
        </row>
        <row r="7640">
          <cell r="K7640">
            <v>238</v>
          </cell>
        </row>
        <row r="7641">
          <cell r="K7641">
            <v>3130</v>
          </cell>
        </row>
        <row r="7642">
          <cell r="K7642">
            <v>2302</v>
          </cell>
        </row>
        <row r="7643">
          <cell r="K7643">
            <v>2208</v>
          </cell>
        </row>
        <row r="7644">
          <cell r="K7644">
            <v>2472</v>
          </cell>
        </row>
        <row r="7645">
          <cell r="K7645">
            <v>2899</v>
          </cell>
        </row>
        <row r="7646">
          <cell r="K7646">
            <v>244</v>
          </cell>
        </row>
        <row r="7647">
          <cell r="K7647">
            <v>941</v>
          </cell>
        </row>
        <row r="7648">
          <cell r="K7648">
            <v>3234</v>
          </cell>
        </row>
        <row r="7649">
          <cell r="K7649">
            <v>2731</v>
          </cell>
        </row>
        <row r="7650">
          <cell r="K7650">
            <v>3546</v>
          </cell>
        </row>
        <row r="7651">
          <cell r="K7651">
            <v>3485</v>
          </cell>
        </row>
        <row r="7652">
          <cell r="K7652">
            <v>3652</v>
          </cell>
        </row>
        <row r="7653">
          <cell r="K7653">
            <v>1146</v>
          </cell>
        </row>
        <row r="7654">
          <cell r="K7654">
            <v>297</v>
          </cell>
        </row>
        <row r="7655">
          <cell r="K7655">
            <v>4159</v>
          </cell>
        </row>
        <row r="7656">
          <cell r="K7656">
            <v>1165</v>
          </cell>
        </row>
        <row r="7657">
          <cell r="K7657">
            <v>1070</v>
          </cell>
        </row>
        <row r="7658">
          <cell r="K7658">
            <v>2261</v>
          </cell>
        </row>
        <row r="7659">
          <cell r="K7659">
            <v>2646</v>
          </cell>
        </row>
        <row r="7660">
          <cell r="K7660">
            <v>186</v>
          </cell>
        </row>
        <row r="7661">
          <cell r="K7661">
            <v>419</v>
          </cell>
        </row>
        <row r="7662">
          <cell r="K7662">
            <v>3509</v>
          </cell>
        </row>
        <row r="7663">
          <cell r="K7663">
            <v>2813</v>
          </cell>
        </row>
        <row r="7664">
          <cell r="K7664">
            <v>3244</v>
          </cell>
        </row>
        <row r="7665">
          <cell r="K7665">
            <v>3354</v>
          </cell>
        </row>
        <row r="7666">
          <cell r="K7666">
            <v>1536</v>
          </cell>
        </row>
        <row r="7667">
          <cell r="K7667">
            <v>9</v>
          </cell>
        </row>
        <row r="7668">
          <cell r="K7668">
            <v>344</v>
          </cell>
        </row>
        <row r="7669">
          <cell r="K7669">
            <v>1293</v>
          </cell>
        </row>
        <row r="7670">
          <cell r="K7670">
            <v>4592</v>
          </cell>
        </row>
        <row r="7671">
          <cell r="K7671">
            <v>1837</v>
          </cell>
        </row>
        <row r="7672">
          <cell r="K7672">
            <v>5019</v>
          </cell>
        </row>
        <row r="7673">
          <cell r="K7673">
            <v>0</v>
          </cell>
        </row>
        <row r="7674">
          <cell r="K7674">
            <v>2497</v>
          </cell>
        </row>
        <row r="7675">
          <cell r="K7675">
            <v>1141</v>
          </cell>
        </row>
        <row r="7676">
          <cell r="K7676">
            <v>3540</v>
          </cell>
        </row>
        <row r="7677">
          <cell r="K7677">
            <v>2864</v>
          </cell>
        </row>
        <row r="7678">
          <cell r="K7678">
            <v>3283</v>
          </cell>
        </row>
        <row r="7679">
          <cell r="K7679">
            <v>2878</v>
          </cell>
        </row>
        <row r="7680">
          <cell r="K7680">
            <v>1288</v>
          </cell>
        </row>
        <row r="7681">
          <cell r="K7681">
            <v>1190</v>
          </cell>
        </row>
        <row r="7682">
          <cell r="K7682">
            <v>2051</v>
          </cell>
        </row>
        <row r="7683">
          <cell r="K7683">
            <v>2618</v>
          </cell>
        </row>
        <row r="7684">
          <cell r="K7684">
            <v>2691</v>
          </cell>
        </row>
        <row r="7685">
          <cell r="K7685">
            <v>2882</v>
          </cell>
        </row>
        <row r="7686">
          <cell r="K7686">
            <v>3799</v>
          </cell>
        </row>
        <row r="7687">
          <cell r="K7687">
            <v>3086</v>
          </cell>
        </row>
        <row r="7688">
          <cell r="K7688">
            <v>487</v>
          </cell>
        </row>
        <row r="7689">
          <cell r="K7689">
            <v>724</v>
          </cell>
        </row>
        <row r="7690">
          <cell r="K7690">
            <v>2885</v>
          </cell>
        </row>
        <row r="7691">
          <cell r="K7691">
            <v>2355</v>
          </cell>
        </row>
        <row r="7692">
          <cell r="K7692">
            <v>2746</v>
          </cell>
        </row>
        <row r="7693">
          <cell r="K7693">
            <v>2632</v>
          </cell>
        </row>
        <row r="7694">
          <cell r="K7694">
            <v>2647</v>
          </cell>
        </row>
        <row r="7695">
          <cell r="K7695">
            <v>112</v>
          </cell>
        </row>
        <row r="7696">
          <cell r="K7696">
            <v>616</v>
          </cell>
        </row>
        <row r="7697">
          <cell r="K7697">
            <v>573</v>
          </cell>
        </row>
        <row r="7698">
          <cell r="K7698">
            <v>304</v>
          </cell>
        </row>
        <row r="7699">
          <cell r="K7699">
            <v>2435</v>
          </cell>
        </row>
        <row r="7700">
          <cell r="K7700">
            <v>752</v>
          </cell>
        </row>
        <row r="7701">
          <cell r="K7701">
            <v>646</v>
          </cell>
        </row>
        <row r="7702">
          <cell r="K7702">
            <v>1420</v>
          </cell>
        </row>
        <row r="7703">
          <cell r="K7703">
            <v>1159</v>
          </cell>
        </row>
        <row r="7704">
          <cell r="K7704">
            <v>1272</v>
          </cell>
        </row>
        <row r="7705">
          <cell r="K7705">
            <v>1798</v>
          </cell>
        </row>
        <row r="7706">
          <cell r="K7706">
            <v>1123</v>
          </cell>
        </row>
        <row r="7707">
          <cell r="K7707">
            <v>1702</v>
          </cell>
        </row>
        <row r="7708">
          <cell r="K7708">
            <v>1279</v>
          </cell>
        </row>
        <row r="7709">
          <cell r="K7709">
            <v>275</v>
          </cell>
        </row>
        <row r="7710">
          <cell r="K7710">
            <v>974</v>
          </cell>
        </row>
        <row r="7711">
          <cell r="K7711">
            <v>1385</v>
          </cell>
        </row>
        <row r="7712">
          <cell r="K7712">
            <v>812</v>
          </cell>
        </row>
        <row r="7713">
          <cell r="K7713">
            <v>1152</v>
          </cell>
        </row>
        <row r="7714">
          <cell r="K7714">
            <v>2924</v>
          </cell>
        </row>
        <row r="7715">
          <cell r="K7715">
            <v>975</v>
          </cell>
        </row>
        <row r="7716">
          <cell r="K7716">
            <v>132</v>
          </cell>
        </row>
        <row r="7717">
          <cell r="K7717">
            <v>141</v>
          </cell>
        </row>
        <row r="7718">
          <cell r="K7718">
            <v>1743</v>
          </cell>
        </row>
        <row r="7719">
          <cell r="K7719">
            <v>1894</v>
          </cell>
        </row>
        <row r="7720">
          <cell r="K7720">
            <v>1583</v>
          </cell>
        </row>
        <row r="7721">
          <cell r="K7721">
            <v>1678</v>
          </cell>
        </row>
        <row r="7722">
          <cell r="K7722">
            <v>1489</v>
          </cell>
        </row>
        <row r="7723">
          <cell r="K7723">
            <v>363</v>
          </cell>
        </row>
        <row r="7724">
          <cell r="K7724">
            <v>1358</v>
          </cell>
        </row>
        <row r="7725">
          <cell r="K7725">
            <v>1499</v>
          </cell>
        </row>
        <row r="7726">
          <cell r="K7726">
            <v>1067</v>
          </cell>
        </row>
        <row r="7727">
          <cell r="K7727">
            <v>2551</v>
          </cell>
        </row>
        <row r="7728">
          <cell r="K7728">
            <v>2487</v>
          </cell>
        </row>
        <row r="7729">
          <cell r="K7729">
            <v>1707</v>
          </cell>
        </row>
        <row r="7730">
          <cell r="K7730">
            <v>981</v>
          </cell>
        </row>
        <row r="7731">
          <cell r="K7731">
            <v>682</v>
          </cell>
        </row>
        <row r="7732">
          <cell r="K7732">
            <v>2005</v>
          </cell>
        </row>
        <row r="7733">
          <cell r="K7733">
            <v>777</v>
          </cell>
        </row>
        <row r="7734">
          <cell r="K7734">
            <v>787</v>
          </cell>
        </row>
        <row r="7735">
          <cell r="K7735">
            <v>705</v>
          </cell>
        </row>
        <row r="7736">
          <cell r="K7736">
            <v>335</v>
          </cell>
        </row>
        <row r="7737">
          <cell r="K7737">
            <v>396</v>
          </cell>
        </row>
        <row r="7738">
          <cell r="K7738">
            <v>391</v>
          </cell>
        </row>
        <row r="7739">
          <cell r="K7739">
            <v>905</v>
          </cell>
        </row>
        <row r="7740">
          <cell r="K7740">
            <v>539</v>
          </cell>
        </row>
        <row r="7741">
          <cell r="K7741">
            <v>1167</v>
          </cell>
        </row>
        <row r="7742">
          <cell r="K7742">
            <v>1230</v>
          </cell>
        </row>
        <row r="7743">
          <cell r="K7743">
            <v>1155</v>
          </cell>
        </row>
        <row r="7744">
          <cell r="K7744">
            <v>239</v>
          </cell>
        </row>
        <row r="7745">
          <cell r="K7745">
            <v>497</v>
          </cell>
        </row>
        <row r="7746">
          <cell r="K7746">
            <v>1493</v>
          </cell>
        </row>
        <row r="7747">
          <cell r="K7747">
            <v>1058</v>
          </cell>
        </row>
        <row r="7748">
          <cell r="K7748">
            <v>1317</v>
          </cell>
        </row>
        <row r="7749">
          <cell r="K7749">
            <v>597</v>
          </cell>
        </row>
        <row r="7750">
          <cell r="K7750">
            <v>335</v>
          </cell>
        </row>
        <row r="7751">
          <cell r="K7751">
            <v>663</v>
          </cell>
        </row>
        <row r="7752">
          <cell r="K7752">
            <v>380</v>
          </cell>
        </row>
        <row r="7753">
          <cell r="K7753">
            <v>843</v>
          </cell>
        </row>
        <row r="7754">
          <cell r="K7754">
            <v>945</v>
          </cell>
        </row>
        <row r="7755">
          <cell r="K7755">
            <v>770</v>
          </cell>
        </row>
        <row r="7756">
          <cell r="K7756">
            <v>1025</v>
          </cell>
        </row>
        <row r="7757">
          <cell r="K7757">
            <v>1062</v>
          </cell>
        </row>
        <row r="7758">
          <cell r="K7758">
            <v>388</v>
          </cell>
        </row>
        <row r="7759">
          <cell r="K7759">
            <v>123</v>
          </cell>
        </row>
        <row r="7760">
          <cell r="K7760">
            <v>1236</v>
          </cell>
        </row>
        <row r="7761">
          <cell r="K7761">
            <v>1266</v>
          </cell>
        </row>
        <row r="7762">
          <cell r="K7762">
            <v>871</v>
          </cell>
        </row>
        <row r="7763">
          <cell r="K7763">
            <v>796</v>
          </cell>
        </row>
        <row r="7764">
          <cell r="K7764">
            <v>392</v>
          </cell>
        </row>
        <row r="7765">
          <cell r="K7765">
            <v>141</v>
          </cell>
        </row>
        <row r="7766">
          <cell r="K7766">
            <v>218</v>
          </cell>
        </row>
        <row r="7767">
          <cell r="K7767">
            <v>1403</v>
          </cell>
        </row>
        <row r="7768">
          <cell r="K7768">
            <v>788</v>
          </cell>
        </row>
        <row r="7769">
          <cell r="K7769">
            <v>218</v>
          </cell>
        </row>
        <row r="7770">
          <cell r="K7770">
            <v>478</v>
          </cell>
        </row>
        <row r="7771">
          <cell r="K7771">
            <v>335</v>
          </cell>
        </row>
        <row r="7772">
          <cell r="K7772">
            <v>159</v>
          </cell>
        </row>
        <row r="7773">
          <cell r="K7773">
            <v>123</v>
          </cell>
        </row>
        <row r="7774">
          <cell r="K7774">
            <v>614</v>
          </cell>
        </row>
        <row r="7775">
          <cell r="K7775">
            <v>629</v>
          </cell>
        </row>
        <row r="7776">
          <cell r="K7776">
            <v>513</v>
          </cell>
        </row>
        <row r="7777">
          <cell r="K7777">
            <v>265</v>
          </cell>
        </row>
        <row r="7778">
          <cell r="K7778">
            <v>141</v>
          </cell>
        </row>
        <row r="7779">
          <cell r="K7779">
            <v>103</v>
          </cell>
        </row>
        <row r="7780">
          <cell r="K7780">
            <v>784</v>
          </cell>
        </row>
        <row r="7781">
          <cell r="K7781">
            <v>737</v>
          </cell>
        </row>
        <row r="7782">
          <cell r="K7782">
            <v>1096</v>
          </cell>
        </row>
        <row r="7783">
          <cell r="K7783">
            <v>784</v>
          </cell>
        </row>
        <row r="7784">
          <cell r="K7784">
            <v>718</v>
          </cell>
        </row>
        <row r="7785">
          <cell r="K7785">
            <v>635</v>
          </cell>
        </row>
        <row r="7786">
          <cell r="K7786">
            <v>668</v>
          </cell>
        </row>
        <row r="7787">
          <cell r="K7787">
            <v>908</v>
          </cell>
        </row>
        <row r="7788">
          <cell r="K7788">
            <v>895</v>
          </cell>
        </row>
        <row r="7789">
          <cell r="K7789">
            <v>282</v>
          </cell>
        </row>
        <row r="7790">
          <cell r="K7790">
            <v>379</v>
          </cell>
        </row>
        <row r="7791">
          <cell r="K7791">
            <v>410</v>
          </cell>
        </row>
        <row r="7792">
          <cell r="K7792">
            <v>363</v>
          </cell>
        </row>
        <row r="7793">
          <cell r="K7793">
            <v>141</v>
          </cell>
        </row>
        <row r="7794">
          <cell r="K7794">
            <v>188</v>
          </cell>
        </row>
        <row r="7795">
          <cell r="K7795">
            <v>719</v>
          </cell>
        </row>
        <row r="7796">
          <cell r="K7796">
            <v>2042</v>
          </cell>
        </row>
        <row r="7797">
          <cell r="K7797">
            <v>185</v>
          </cell>
        </row>
        <row r="7798">
          <cell r="K7798">
            <v>367</v>
          </cell>
        </row>
        <row r="7799">
          <cell r="K7799">
            <v>1179</v>
          </cell>
        </row>
        <row r="7800">
          <cell r="K7800">
            <v>159</v>
          </cell>
        </row>
        <row r="7801">
          <cell r="K7801">
            <v>1094</v>
          </cell>
        </row>
        <row r="7802">
          <cell r="K7802">
            <v>1672</v>
          </cell>
        </row>
        <row r="7803">
          <cell r="K7803">
            <v>2856</v>
          </cell>
        </row>
        <row r="7804">
          <cell r="K7804">
            <v>1252</v>
          </cell>
        </row>
        <row r="7805">
          <cell r="K7805">
            <v>95</v>
          </cell>
        </row>
        <row r="7806">
          <cell r="K7806">
            <v>343</v>
          </cell>
        </row>
        <row r="7807">
          <cell r="K7807">
            <v>468</v>
          </cell>
        </row>
        <row r="7808">
          <cell r="K7808">
            <v>188</v>
          </cell>
        </row>
        <row r="7809">
          <cell r="K7809">
            <v>244</v>
          </cell>
        </row>
        <row r="7810">
          <cell r="K7810">
            <v>183</v>
          </cell>
        </row>
        <row r="7811">
          <cell r="K7811">
            <v>863</v>
          </cell>
        </row>
        <row r="7812">
          <cell r="K7812">
            <v>2706</v>
          </cell>
        </row>
        <row r="7813">
          <cell r="K7813">
            <v>1248</v>
          </cell>
        </row>
        <row r="7814">
          <cell r="K7814">
            <v>278</v>
          </cell>
        </row>
        <row r="7815">
          <cell r="K7815">
            <v>982</v>
          </cell>
        </row>
        <row r="7816">
          <cell r="K7816">
            <v>472</v>
          </cell>
        </row>
        <row r="7817">
          <cell r="K7817">
            <v>2886</v>
          </cell>
        </row>
        <row r="7818">
          <cell r="K7818">
            <v>1493</v>
          </cell>
        </row>
        <row r="7819">
          <cell r="K7819">
            <v>2109</v>
          </cell>
        </row>
        <row r="7820">
          <cell r="K7820">
            <v>195</v>
          </cell>
        </row>
        <row r="7821">
          <cell r="K7821">
            <v>512</v>
          </cell>
        </row>
        <row r="7822">
          <cell r="K7822">
            <v>349</v>
          </cell>
        </row>
        <row r="7823">
          <cell r="K7823">
            <v>2003</v>
          </cell>
        </row>
        <row r="7824">
          <cell r="K7824">
            <v>302</v>
          </cell>
        </row>
        <row r="7825">
          <cell r="K7825">
            <v>2756</v>
          </cell>
        </row>
        <row r="7826">
          <cell r="K7826">
            <v>1996</v>
          </cell>
        </row>
        <row r="7827">
          <cell r="K7827">
            <v>1145</v>
          </cell>
        </row>
        <row r="7828">
          <cell r="K7828">
            <v>218</v>
          </cell>
        </row>
        <row r="7829">
          <cell r="K7829">
            <v>546</v>
          </cell>
        </row>
        <row r="7830">
          <cell r="K7830">
            <v>105</v>
          </cell>
        </row>
        <row r="7831">
          <cell r="K7831">
            <v>2019</v>
          </cell>
        </row>
        <row r="7832">
          <cell r="K7832">
            <v>2307</v>
          </cell>
        </row>
        <row r="7833">
          <cell r="K7833">
            <v>3192</v>
          </cell>
        </row>
        <row r="7834">
          <cell r="K7834">
            <v>4762</v>
          </cell>
        </row>
        <row r="7835">
          <cell r="K7835">
            <v>2588</v>
          </cell>
        </row>
        <row r="7836">
          <cell r="K7836">
            <v>2640</v>
          </cell>
        </row>
        <row r="7837">
          <cell r="K7837">
            <v>3429</v>
          </cell>
        </row>
        <row r="7838">
          <cell r="K7838">
            <v>4061</v>
          </cell>
        </row>
        <row r="7839">
          <cell r="K7839">
            <v>3497</v>
          </cell>
        </row>
        <row r="7840">
          <cell r="K7840">
            <v>3043</v>
          </cell>
        </row>
        <row r="7841">
          <cell r="K7841">
            <v>1241</v>
          </cell>
        </row>
        <row r="7842">
          <cell r="K7842">
            <v>155</v>
          </cell>
        </row>
        <row r="7843">
          <cell r="K7843">
            <v>2276</v>
          </cell>
        </row>
        <row r="7844">
          <cell r="K7844">
            <v>3687</v>
          </cell>
        </row>
        <row r="7845">
          <cell r="K7845">
            <v>3850</v>
          </cell>
        </row>
        <row r="7846">
          <cell r="K7846">
            <v>3393</v>
          </cell>
        </row>
        <row r="7847">
          <cell r="K7847">
            <v>3175</v>
          </cell>
        </row>
        <row r="7848">
          <cell r="K7848">
            <v>3943</v>
          </cell>
        </row>
        <row r="7849">
          <cell r="K7849">
            <v>3706</v>
          </cell>
        </row>
        <row r="7850">
          <cell r="K7850">
            <v>1369</v>
          </cell>
        </row>
        <row r="7851">
          <cell r="K7851">
            <v>1659</v>
          </cell>
        </row>
        <row r="7852">
          <cell r="K7852">
            <v>4305</v>
          </cell>
        </row>
        <row r="7853">
          <cell r="K7853">
            <v>2961</v>
          </cell>
        </row>
        <row r="7854">
          <cell r="K7854">
            <v>5884</v>
          </cell>
        </row>
        <row r="7855">
          <cell r="K7855">
            <v>3621</v>
          </cell>
        </row>
        <row r="7856">
          <cell r="K7856">
            <v>888</v>
          </cell>
        </row>
        <row r="7857">
          <cell r="K7857">
            <v>2504</v>
          </cell>
        </row>
        <row r="7858">
          <cell r="K7858">
            <v>3327</v>
          </cell>
        </row>
        <row r="7859">
          <cell r="K7859">
            <v>3904</v>
          </cell>
        </row>
        <row r="7860">
          <cell r="K7860">
            <v>4111</v>
          </cell>
        </row>
        <row r="7861">
          <cell r="K7861">
            <v>4473</v>
          </cell>
        </row>
        <row r="7862">
          <cell r="K7862">
            <v>7387</v>
          </cell>
        </row>
        <row r="7863">
          <cell r="K7863">
            <v>297</v>
          </cell>
        </row>
        <row r="7864">
          <cell r="K7864">
            <v>157</v>
          </cell>
        </row>
        <row r="7865">
          <cell r="K7865">
            <v>439</v>
          </cell>
        </row>
        <row r="7866">
          <cell r="K7866">
            <v>3612</v>
          </cell>
        </row>
        <row r="7867">
          <cell r="K7867">
            <v>1834</v>
          </cell>
        </row>
        <row r="7868">
          <cell r="K7868">
            <v>3220</v>
          </cell>
        </row>
        <row r="7869">
          <cell r="K7869">
            <v>3458</v>
          </cell>
        </row>
        <row r="7870">
          <cell r="K7870">
            <v>141</v>
          </cell>
        </row>
        <row r="7871">
          <cell r="K7871">
            <v>159</v>
          </cell>
        </row>
        <row r="7872">
          <cell r="K7872">
            <v>3499</v>
          </cell>
        </row>
        <row r="7873">
          <cell r="K7873">
            <v>3941</v>
          </cell>
        </row>
        <row r="7874">
          <cell r="K7874">
            <v>2293</v>
          </cell>
        </row>
        <row r="7875">
          <cell r="K7875">
            <v>5230</v>
          </cell>
        </row>
        <row r="7876">
          <cell r="K7876">
            <v>2474</v>
          </cell>
        </row>
        <row r="7877">
          <cell r="K7877">
            <v>1287</v>
          </cell>
        </row>
        <row r="7878">
          <cell r="K7878">
            <v>1114</v>
          </cell>
        </row>
        <row r="7879">
          <cell r="K7879">
            <v>3093</v>
          </cell>
        </row>
        <row r="7880">
          <cell r="K7880">
            <v>3300</v>
          </cell>
        </row>
        <row r="7881">
          <cell r="K7881">
            <v>4553</v>
          </cell>
        </row>
        <row r="7882">
          <cell r="K7882">
            <v>5290</v>
          </cell>
        </row>
        <row r="7883">
          <cell r="K7883">
            <v>4107</v>
          </cell>
        </row>
        <row r="7884">
          <cell r="K7884">
            <v>1631</v>
          </cell>
        </row>
        <row r="7885">
          <cell r="K7885">
            <v>1960</v>
          </cell>
        </row>
        <row r="7886">
          <cell r="K7886">
            <v>3713</v>
          </cell>
        </row>
        <row r="7887">
          <cell r="K7887">
            <v>3882</v>
          </cell>
        </row>
        <row r="7888">
          <cell r="K7888">
            <v>3219</v>
          </cell>
        </row>
        <row r="7889">
          <cell r="K7889">
            <v>3354</v>
          </cell>
        </row>
        <row r="7890">
          <cell r="K7890">
            <v>4807</v>
          </cell>
        </row>
        <row r="7891">
          <cell r="K7891">
            <v>327</v>
          </cell>
        </row>
        <row r="7892">
          <cell r="K7892">
            <v>1292</v>
          </cell>
        </row>
        <row r="7893">
          <cell r="K7893">
            <v>3322</v>
          </cell>
        </row>
        <row r="7894">
          <cell r="K7894">
            <v>3744</v>
          </cell>
        </row>
        <row r="7895">
          <cell r="K7895">
            <v>4118</v>
          </cell>
        </row>
        <row r="7896">
          <cell r="K7896">
            <v>4022</v>
          </cell>
        </row>
        <row r="7897">
          <cell r="K7897">
            <v>3851</v>
          </cell>
        </row>
        <row r="7898">
          <cell r="K7898">
            <v>1955</v>
          </cell>
        </row>
        <row r="7899">
          <cell r="K7899">
            <v>1596</v>
          </cell>
        </row>
        <row r="7900">
          <cell r="K7900">
            <v>3676</v>
          </cell>
        </row>
        <row r="7901">
          <cell r="K7901">
            <v>3676</v>
          </cell>
        </row>
        <row r="7902">
          <cell r="K7902">
            <v>5155</v>
          </cell>
        </row>
        <row r="7903">
          <cell r="K7903">
            <v>4966</v>
          </cell>
        </row>
        <row r="7904">
          <cell r="K7904">
            <v>4963</v>
          </cell>
        </row>
        <row r="7905">
          <cell r="K7905">
            <v>1524</v>
          </cell>
        </row>
        <row r="7906">
          <cell r="K7906">
            <v>1325</v>
          </cell>
        </row>
        <row r="7907">
          <cell r="K7907">
            <v>4682</v>
          </cell>
        </row>
        <row r="7908">
          <cell r="K7908">
            <v>4326</v>
          </cell>
        </row>
        <row r="7909">
          <cell r="K7909">
            <v>4705</v>
          </cell>
        </row>
        <row r="7910">
          <cell r="K7910">
            <v>3540</v>
          </cell>
        </row>
        <row r="7911">
          <cell r="K7911">
            <v>3982</v>
          </cell>
        </row>
        <row r="7912">
          <cell r="K7912">
            <v>4871</v>
          </cell>
        </row>
        <row r="7913">
          <cell r="K7913">
            <v>154</v>
          </cell>
        </row>
        <row r="7914">
          <cell r="K7914">
            <v>2775</v>
          </cell>
        </row>
        <row r="7915">
          <cell r="K7915">
            <v>3733</v>
          </cell>
        </row>
        <row r="7916">
          <cell r="K7916">
            <v>4119</v>
          </cell>
        </row>
        <row r="7917">
          <cell r="K7917">
            <v>4371</v>
          </cell>
        </row>
        <row r="7918">
          <cell r="K7918">
            <v>5678</v>
          </cell>
        </row>
        <row r="7919">
          <cell r="K7919">
            <v>54</v>
          </cell>
        </row>
        <row r="7920">
          <cell r="K7920">
            <v>15</v>
          </cell>
        </row>
        <row r="7921">
          <cell r="K7921">
            <v>300</v>
          </cell>
        </row>
        <row r="7922">
          <cell r="K7922">
            <v>5469</v>
          </cell>
        </row>
        <row r="7923">
          <cell r="K7923">
            <v>5367</v>
          </cell>
        </row>
        <row r="7924">
          <cell r="K7924">
            <v>5289</v>
          </cell>
        </row>
        <row r="7925">
          <cell r="K7925">
            <v>5431</v>
          </cell>
        </row>
        <row r="7926">
          <cell r="K7926">
            <v>4219</v>
          </cell>
        </row>
        <row r="7927">
          <cell r="K7927">
            <v>1480</v>
          </cell>
        </row>
        <row r="7928">
          <cell r="K7928">
            <v>2416</v>
          </cell>
        </row>
        <row r="7929">
          <cell r="K7929">
            <v>2643</v>
          </cell>
        </row>
        <row r="7930">
          <cell r="K7930">
            <v>3183</v>
          </cell>
        </row>
        <row r="7931">
          <cell r="K7931">
            <v>5860</v>
          </cell>
        </row>
        <row r="7932">
          <cell r="K7932">
            <v>5406</v>
          </cell>
        </row>
        <row r="7933">
          <cell r="K7933">
            <v>391</v>
          </cell>
        </row>
        <row r="7934">
          <cell r="K7934">
            <v>393</v>
          </cell>
        </row>
        <row r="7935">
          <cell r="K7935">
            <v>3928</v>
          </cell>
        </row>
        <row r="7936">
          <cell r="K7936">
            <v>3172</v>
          </cell>
        </row>
        <row r="7937">
          <cell r="K7937">
            <v>3410</v>
          </cell>
        </row>
        <row r="7938">
          <cell r="K7938">
            <v>1632</v>
          </cell>
        </row>
        <row r="7939">
          <cell r="K7939">
            <v>3198</v>
          </cell>
        </row>
        <row r="7940">
          <cell r="K7940">
            <v>1673</v>
          </cell>
        </row>
        <row r="7941">
          <cell r="K7941">
            <v>1616</v>
          </cell>
        </row>
        <row r="7942">
          <cell r="K7942">
            <v>3065</v>
          </cell>
        </row>
        <row r="7943">
          <cell r="K7943">
            <v>2488</v>
          </cell>
        </row>
        <row r="7944">
          <cell r="K7944">
            <v>3604</v>
          </cell>
        </row>
        <row r="7945">
          <cell r="K7945">
            <v>2561</v>
          </cell>
        </row>
        <row r="7946">
          <cell r="K7946">
            <v>3962</v>
          </cell>
        </row>
        <row r="7947">
          <cell r="K7947">
            <v>1033</v>
          </cell>
        </row>
        <row r="7948">
          <cell r="K7948">
            <v>2167</v>
          </cell>
        </row>
        <row r="7949">
          <cell r="K7949">
            <v>7058</v>
          </cell>
        </row>
        <row r="7950">
          <cell r="K7950">
            <v>3460</v>
          </cell>
        </row>
        <row r="7951">
          <cell r="K7951">
            <v>3042</v>
          </cell>
        </row>
        <row r="7952">
          <cell r="K7952">
            <v>3468</v>
          </cell>
        </row>
        <row r="7953">
          <cell r="K7953">
            <v>1612</v>
          </cell>
        </row>
        <row r="7954">
          <cell r="K7954">
            <v>872</v>
          </cell>
        </row>
        <row r="7955">
          <cell r="K7955">
            <v>1683</v>
          </cell>
        </row>
        <row r="7956">
          <cell r="K7956">
            <v>2352</v>
          </cell>
        </row>
        <row r="7957">
          <cell r="K7957">
            <v>2866</v>
          </cell>
        </row>
        <row r="7958">
          <cell r="K7958">
            <v>2765</v>
          </cell>
        </row>
        <row r="7959">
          <cell r="K7959">
            <v>2782</v>
          </cell>
        </row>
        <row r="7960">
          <cell r="K7960">
            <v>3057</v>
          </cell>
        </row>
        <row r="7961">
          <cell r="K7961">
            <v>3641</v>
          </cell>
        </row>
        <row r="7962">
          <cell r="K7962">
            <v>1618</v>
          </cell>
        </row>
        <row r="7963">
          <cell r="K7963">
            <v>2243</v>
          </cell>
        </row>
        <row r="7964">
          <cell r="K7964">
            <v>1390</v>
          </cell>
        </row>
        <row r="7965">
          <cell r="K7965">
            <v>1690</v>
          </cell>
        </row>
        <row r="7966">
          <cell r="K7966">
            <v>1932</v>
          </cell>
        </row>
        <row r="7967">
          <cell r="K7967">
            <v>2106</v>
          </cell>
        </row>
        <row r="7968">
          <cell r="K7968">
            <v>550</v>
          </cell>
        </row>
        <row r="7969">
          <cell r="K7969">
            <v>1065</v>
          </cell>
        </row>
        <row r="7970">
          <cell r="K7970">
            <v>2756</v>
          </cell>
        </row>
        <row r="7971">
          <cell r="K7971">
            <v>2864</v>
          </cell>
        </row>
        <row r="7972">
          <cell r="K7972">
            <v>2201</v>
          </cell>
        </row>
        <row r="7973">
          <cell r="K7973">
            <v>3927</v>
          </cell>
        </row>
        <row r="7974">
          <cell r="K7974">
            <v>4695</v>
          </cell>
        </row>
        <row r="7975">
          <cell r="K7975">
            <v>151</v>
          </cell>
        </row>
        <row r="7976">
          <cell r="K7976">
            <v>1076</v>
          </cell>
        </row>
        <row r="7977">
          <cell r="K7977">
            <v>3218</v>
          </cell>
        </row>
        <row r="7978">
          <cell r="K7978">
            <v>3186</v>
          </cell>
        </row>
        <row r="7979">
          <cell r="K7979">
            <v>3802</v>
          </cell>
        </row>
        <row r="7980">
          <cell r="K7980">
            <v>3439</v>
          </cell>
        </row>
        <row r="7981">
          <cell r="K7981">
            <v>2893</v>
          </cell>
        </row>
        <row r="7982">
          <cell r="K7982">
            <v>944</v>
          </cell>
        </row>
        <row r="7983">
          <cell r="K7983">
            <v>667</v>
          </cell>
        </row>
        <row r="7984">
          <cell r="K7984">
            <v>3833</v>
          </cell>
        </row>
        <row r="7985">
          <cell r="K7985">
            <v>2149</v>
          </cell>
        </row>
        <row r="7986">
          <cell r="K7986">
            <v>1932</v>
          </cell>
        </row>
        <row r="7987">
          <cell r="K7987">
            <v>1843</v>
          </cell>
        </row>
        <row r="7988">
          <cell r="K7988">
            <v>561</v>
          </cell>
        </row>
        <row r="7989">
          <cell r="K7989">
            <v>210</v>
          </cell>
        </row>
        <row r="7990">
          <cell r="K7990">
            <v>213</v>
          </cell>
        </row>
        <row r="7991">
          <cell r="K7991">
            <v>278</v>
          </cell>
        </row>
        <row r="7992">
          <cell r="K7992">
            <v>779</v>
          </cell>
        </row>
        <row r="7993">
          <cell r="K7993">
            <v>2409</v>
          </cell>
        </row>
        <row r="7994">
          <cell r="K7994">
            <v>307</v>
          </cell>
        </row>
        <row r="7995">
          <cell r="K7995">
            <v>1954</v>
          </cell>
        </row>
        <row r="7996">
          <cell r="K7996">
            <v>123</v>
          </cell>
        </row>
        <row r="7997">
          <cell r="K7997">
            <v>117</v>
          </cell>
        </row>
        <row r="7998">
          <cell r="K7998">
            <v>1586</v>
          </cell>
        </row>
        <row r="7999">
          <cell r="K7999">
            <v>367</v>
          </cell>
        </row>
        <row r="8000">
          <cell r="K8000">
            <v>1796</v>
          </cell>
        </row>
        <row r="8001">
          <cell r="K8001">
            <v>1822</v>
          </cell>
        </row>
        <row r="8002">
          <cell r="K8002">
            <v>1417</v>
          </cell>
        </row>
        <row r="8003">
          <cell r="K8003">
            <v>248</v>
          </cell>
        </row>
        <row r="8004">
          <cell r="K8004">
            <v>159</v>
          </cell>
        </row>
        <row r="8005">
          <cell r="K8005">
            <v>1579</v>
          </cell>
        </row>
        <row r="8006">
          <cell r="K8006">
            <v>3004</v>
          </cell>
        </row>
        <row r="8007">
          <cell r="K8007">
            <v>2682</v>
          </cell>
        </row>
        <row r="8008">
          <cell r="K8008">
            <v>123</v>
          </cell>
        </row>
        <row r="8009">
          <cell r="K8009">
            <v>662</v>
          </cell>
        </row>
        <row r="8010">
          <cell r="K8010">
            <v>141</v>
          </cell>
        </row>
        <row r="8011">
          <cell r="K8011">
            <v>307</v>
          </cell>
        </row>
        <row r="8012">
          <cell r="K8012">
            <v>333</v>
          </cell>
        </row>
        <row r="8013">
          <cell r="K8013">
            <v>1351</v>
          </cell>
        </row>
        <row r="8014">
          <cell r="K8014">
            <v>2000</v>
          </cell>
        </row>
        <row r="8015">
          <cell r="K8015">
            <v>3358</v>
          </cell>
        </row>
        <row r="8016">
          <cell r="K8016">
            <v>4287</v>
          </cell>
        </row>
        <row r="8017">
          <cell r="K8017">
            <v>190</v>
          </cell>
        </row>
        <row r="8018">
          <cell r="K8018">
            <v>105</v>
          </cell>
        </row>
        <row r="8019">
          <cell r="K8019">
            <v>159</v>
          </cell>
        </row>
        <row r="8020">
          <cell r="K8020">
            <v>1871</v>
          </cell>
        </row>
        <row r="8021">
          <cell r="K8021">
            <v>1280</v>
          </cell>
        </row>
        <row r="8022">
          <cell r="K8022">
            <v>1358</v>
          </cell>
        </row>
        <row r="8023">
          <cell r="K8023">
            <v>1488</v>
          </cell>
        </row>
        <row r="8024">
          <cell r="K8024">
            <v>404</v>
          </cell>
        </row>
        <row r="8025">
          <cell r="K8025">
            <v>218</v>
          </cell>
        </row>
        <row r="8026">
          <cell r="K8026">
            <v>2326</v>
          </cell>
        </row>
        <row r="8027">
          <cell r="K8027">
            <v>3293</v>
          </cell>
        </row>
        <row r="8028">
          <cell r="K8028">
            <v>4662</v>
          </cell>
        </row>
        <row r="8029">
          <cell r="K8029">
            <v>2848</v>
          </cell>
        </row>
        <row r="8030">
          <cell r="K8030">
            <v>1674</v>
          </cell>
        </row>
        <row r="8031">
          <cell r="K8031">
            <v>2330</v>
          </cell>
        </row>
        <row r="8032">
          <cell r="K8032">
            <v>188</v>
          </cell>
        </row>
        <row r="8033">
          <cell r="K8033">
            <v>3983</v>
          </cell>
        </row>
        <row r="8034">
          <cell r="K8034">
            <v>2907</v>
          </cell>
        </row>
        <row r="8035">
          <cell r="K8035">
            <v>2503</v>
          </cell>
        </row>
        <row r="8036">
          <cell r="K8036">
            <v>1485</v>
          </cell>
        </row>
        <row r="8037">
          <cell r="K8037">
            <v>1271</v>
          </cell>
        </row>
        <row r="8038">
          <cell r="K8038">
            <v>1611</v>
          </cell>
        </row>
        <row r="8039">
          <cell r="K8039">
            <v>156</v>
          </cell>
        </row>
        <row r="8040">
          <cell r="K8040">
            <v>1496</v>
          </cell>
        </row>
        <row r="8041">
          <cell r="K8041">
            <v>1032</v>
          </cell>
        </row>
        <row r="8042">
          <cell r="K8042">
            <v>1455</v>
          </cell>
        </row>
        <row r="8043">
          <cell r="K8043">
            <v>2135</v>
          </cell>
        </row>
        <row r="8044">
          <cell r="K8044">
            <v>2676</v>
          </cell>
        </row>
        <row r="8045">
          <cell r="K8045">
            <v>389</v>
          </cell>
        </row>
        <row r="8046">
          <cell r="K8046">
            <v>414</v>
          </cell>
        </row>
        <row r="8047">
          <cell r="K8047">
            <v>854</v>
          </cell>
        </row>
        <row r="8048">
          <cell r="K8048">
            <v>430</v>
          </cell>
        </row>
        <row r="8049">
          <cell r="K8049">
            <v>1322</v>
          </cell>
        </row>
        <row r="8050">
          <cell r="K8050">
            <v>2809</v>
          </cell>
        </row>
        <row r="8051">
          <cell r="K8051">
            <v>3404</v>
          </cell>
        </row>
        <row r="8052">
          <cell r="K8052">
            <v>188</v>
          </cell>
        </row>
        <row r="8053">
          <cell r="K8053">
            <v>133</v>
          </cell>
        </row>
        <row r="8054">
          <cell r="K8054">
            <v>1636</v>
          </cell>
        </row>
        <row r="8055">
          <cell r="K8055">
            <v>3194</v>
          </cell>
        </row>
        <row r="8056">
          <cell r="K8056">
            <v>2658</v>
          </cell>
        </row>
        <row r="8057">
          <cell r="K8057">
            <v>2854</v>
          </cell>
        </row>
        <row r="8058">
          <cell r="K8058">
            <v>2725</v>
          </cell>
        </row>
        <row r="8059">
          <cell r="K8059">
            <v>363</v>
          </cell>
        </row>
        <row r="8060">
          <cell r="K8060">
            <v>996</v>
          </cell>
        </row>
        <row r="8061">
          <cell r="K8061">
            <v>157</v>
          </cell>
        </row>
        <row r="8062">
          <cell r="K8062">
            <v>673</v>
          </cell>
        </row>
        <row r="8063">
          <cell r="K8063">
            <v>2546</v>
          </cell>
        </row>
        <row r="8064">
          <cell r="K8064">
            <v>641</v>
          </cell>
        </row>
        <row r="8065">
          <cell r="K8065">
            <v>1534</v>
          </cell>
        </row>
        <row r="8066">
          <cell r="K8066">
            <v>216</v>
          </cell>
        </row>
        <row r="8067">
          <cell r="K8067">
            <v>182</v>
          </cell>
        </row>
        <row r="8068">
          <cell r="K8068">
            <v>1012</v>
          </cell>
        </row>
        <row r="8069">
          <cell r="K8069">
            <v>716</v>
          </cell>
        </row>
        <row r="8070">
          <cell r="K8070">
            <v>2134</v>
          </cell>
        </row>
        <row r="8071">
          <cell r="K8071">
            <v>729</v>
          </cell>
        </row>
        <row r="8072">
          <cell r="K8072">
            <v>282</v>
          </cell>
        </row>
        <row r="8073">
          <cell r="K8073">
            <v>123</v>
          </cell>
        </row>
        <row r="8074">
          <cell r="K8074">
            <v>1382</v>
          </cell>
        </row>
        <row r="8075">
          <cell r="K8075">
            <v>1235</v>
          </cell>
        </row>
        <row r="8076">
          <cell r="K8076">
            <v>2105</v>
          </cell>
        </row>
        <row r="8077">
          <cell r="K8077">
            <v>1771</v>
          </cell>
        </row>
        <row r="8078">
          <cell r="K8078">
            <v>2388</v>
          </cell>
        </row>
        <row r="8079">
          <cell r="K8079">
            <v>1189</v>
          </cell>
        </row>
        <row r="8080">
          <cell r="K8080">
            <v>248</v>
          </cell>
        </row>
        <row r="8081">
          <cell r="K8081">
            <v>446</v>
          </cell>
        </row>
        <row r="8082">
          <cell r="K8082">
            <v>1173</v>
          </cell>
        </row>
        <row r="8083">
          <cell r="K8083">
            <v>1515</v>
          </cell>
        </row>
        <row r="8084">
          <cell r="K8084">
            <v>1585</v>
          </cell>
        </row>
        <row r="8085">
          <cell r="K8085">
            <v>1524</v>
          </cell>
        </row>
        <row r="8086">
          <cell r="K8086">
            <v>1756</v>
          </cell>
        </row>
        <row r="8087">
          <cell r="K8087">
            <v>2301</v>
          </cell>
        </row>
        <row r="8088">
          <cell r="K8088">
            <v>300</v>
          </cell>
        </row>
        <row r="8089">
          <cell r="K8089">
            <v>1120</v>
          </cell>
        </row>
        <row r="8090">
          <cell r="K8090">
            <v>2612</v>
          </cell>
        </row>
        <row r="8091">
          <cell r="K8091">
            <v>933</v>
          </cell>
        </row>
        <row r="8092">
          <cell r="K8092">
            <v>2121</v>
          </cell>
        </row>
        <row r="8093">
          <cell r="K8093">
            <v>4694</v>
          </cell>
        </row>
        <row r="8094">
          <cell r="K8094">
            <v>396</v>
          </cell>
        </row>
        <row r="8095">
          <cell r="K8095">
            <v>1585</v>
          </cell>
        </row>
        <row r="8096">
          <cell r="K8096">
            <v>2160</v>
          </cell>
        </row>
        <row r="8097">
          <cell r="K8097">
            <v>3958</v>
          </cell>
        </row>
        <row r="8098">
          <cell r="K8098">
            <v>2296</v>
          </cell>
        </row>
        <row r="8099">
          <cell r="K8099">
            <v>3252</v>
          </cell>
        </row>
        <row r="8100">
          <cell r="K8100">
            <v>2591</v>
          </cell>
        </row>
        <row r="8101">
          <cell r="K8101">
            <v>410</v>
          </cell>
        </row>
        <row r="8102">
          <cell r="K8102">
            <v>367</v>
          </cell>
        </row>
        <row r="8103">
          <cell r="K8103">
            <v>496</v>
          </cell>
        </row>
        <row r="8104">
          <cell r="K8104">
            <v>1292</v>
          </cell>
        </row>
        <row r="8105">
          <cell r="K8105">
            <v>896</v>
          </cell>
        </row>
        <row r="8106">
          <cell r="K8106">
            <v>117</v>
          </cell>
        </row>
        <row r="8107">
          <cell r="K8107">
            <v>114</v>
          </cell>
        </row>
        <row r="8108">
          <cell r="K8108">
            <v>123</v>
          </cell>
        </row>
        <row r="8109">
          <cell r="K8109">
            <v>218</v>
          </cell>
        </row>
        <row r="8110">
          <cell r="K8110">
            <v>2541</v>
          </cell>
        </row>
        <row r="8111">
          <cell r="K8111">
            <v>2218</v>
          </cell>
        </row>
        <row r="8112">
          <cell r="K8112">
            <v>1532</v>
          </cell>
        </row>
        <row r="8113">
          <cell r="K8113">
            <v>1629</v>
          </cell>
        </row>
        <row r="8114">
          <cell r="K8114">
            <v>720</v>
          </cell>
        </row>
        <row r="8115">
          <cell r="K8115">
            <v>470</v>
          </cell>
        </row>
        <row r="8116">
          <cell r="K8116">
            <v>803</v>
          </cell>
        </row>
        <row r="8117">
          <cell r="K8117">
            <v>1864</v>
          </cell>
        </row>
        <row r="8118">
          <cell r="K8118">
            <v>2282</v>
          </cell>
        </row>
        <row r="8119">
          <cell r="K8119">
            <v>1201</v>
          </cell>
        </row>
        <row r="8120">
          <cell r="K8120">
            <v>1243</v>
          </cell>
        </row>
        <row r="8121">
          <cell r="K8121">
            <v>181</v>
          </cell>
        </row>
        <row r="8122">
          <cell r="K8122">
            <v>510</v>
          </cell>
        </row>
        <row r="8123">
          <cell r="K8123">
            <v>3873</v>
          </cell>
        </row>
        <row r="8124">
          <cell r="K8124">
            <v>1214</v>
          </cell>
        </row>
        <row r="8125">
          <cell r="K8125">
            <v>704</v>
          </cell>
        </row>
        <row r="8126">
          <cell r="K8126">
            <v>2092</v>
          </cell>
        </row>
        <row r="8127">
          <cell r="K8127">
            <v>1698</v>
          </cell>
        </row>
        <row r="8128">
          <cell r="K8128">
            <v>3239</v>
          </cell>
        </row>
        <row r="8129">
          <cell r="K8129">
            <v>542</v>
          </cell>
        </row>
        <row r="8130">
          <cell r="K8130">
            <v>1529</v>
          </cell>
        </row>
        <row r="8131">
          <cell r="K8131">
            <v>3087</v>
          </cell>
        </row>
        <row r="8132">
          <cell r="K8132">
            <v>2198</v>
          </cell>
        </row>
        <row r="8133">
          <cell r="K8133">
            <v>1616</v>
          </cell>
        </row>
        <row r="8134">
          <cell r="K8134">
            <v>2290</v>
          </cell>
        </row>
        <row r="8135">
          <cell r="K8135">
            <v>3394</v>
          </cell>
        </row>
        <row r="8136">
          <cell r="K8136">
            <v>1224</v>
          </cell>
        </row>
        <row r="8137">
          <cell r="K8137">
            <v>123</v>
          </cell>
        </row>
        <row r="8138">
          <cell r="K8138">
            <v>1924</v>
          </cell>
        </row>
        <row r="8139">
          <cell r="K8139">
            <v>1151</v>
          </cell>
        </row>
        <row r="8140">
          <cell r="K8140">
            <v>1162</v>
          </cell>
        </row>
        <row r="8141">
          <cell r="K8141">
            <v>1992</v>
          </cell>
        </row>
        <row r="8142">
          <cell r="K8142">
            <v>1345</v>
          </cell>
        </row>
        <row r="8143">
          <cell r="K8143">
            <v>231</v>
          </cell>
        </row>
        <row r="8144">
          <cell r="K8144">
            <v>638</v>
          </cell>
        </row>
        <row r="8145">
          <cell r="K8145">
            <v>2004</v>
          </cell>
        </row>
        <row r="8146">
          <cell r="K8146">
            <v>1990</v>
          </cell>
        </row>
        <row r="8147">
          <cell r="K8147">
            <v>928</v>
          </cell>
        </row>
        <row r="8148">
          <cell r="K8148">
            <v>1523</v>
          </cell>
        </row>
        <row r="8149">
          <cell r="K8149">
            <v>1505</v>
          </cell>
        </row>
        <row r="8150">
          <cell r="K8150">
            <v>248</v>
          </cell>
        </row>
        <row r="8151">
          <cell r="K8151">
            <v>101</v>
          </cell>
        </row>
        <row r="8152">
          <cell r="K8152">
            <v>2291</v>
          </cell>
        </row>
        <row r="8153">
          <cell r="K8153">
            <v>1742</v>
          </cell>
        </row>
        <row r="8154">
          <cell r="K8154">
            <v>557</v>
          </cell>
        </row>
        <row r="8155">
          <cell r="K8155">
            <v>658</v>
          </cell>
        </row>
        <row r="8156">
          <cell r="K8156">
            <v>2777</v>
          </cell>
        </row>
        <row r="8157">
          <cell r="K8157">
            <v>343</v>
          </cell>
        </row>
        <row r="8158">
          <cell r="K8158">
            <v>123</v>
          </cell>
        </row>
        <row r="8159">
          <cell r="K8159">
            <v>605</v>
          </cell>
        </row>
        <row r="8160">
          <cell r="K8160">
            <v>944</v>
          </cell>
        </row>
        <row r="8161">
          <cell r="K8161">
            <v>1937</v>
          </cell>
        </row>
        <row r="8162">
          <cell r="K8162">
            <v>2168</v>
          </cell>
        </row>
        <row r="8163">
          <cell r="K8163">
            <v>1558</v>
          </cell>
        </row>
        <row r="8164">
          <cell r="K8164">
            <v>123</v>
          </cell>
        </row>
        <row r="8165">
          <cell r="K8165">
            <v>2914</v>
          </cell>
        </row>
        <row r="8166">
          <cell r="K8166">
            <v>1477</v>
          </cell>
        </row>
        <row r="8167">
          <cell r="K8167">
            <v>510</v>
          </cell>
        </row>
        <row r="8168">
          <cell r="K8168">
            <v>1196</v>
          </cell>
        </row>
        <row r="8169">
          <cell r="K8169">
            <v>301</v>
          </cell>
        </row>
        <row r="8170">
          <cell r="K8170">
            <v>258</v>
          </cell>
        </row>
        <row r="8171">
          <cell r="K8171">
            <v>159</v>
          </cell>
        </row>
        <row r="8172">
          <cell r="K8172">
            <v>141</v>
          </cell>
        </row>
        <row r="8173">
          <cell r="K8173">
            <v>1328</v>
          </cell>
        </row>
        <row r="8174">
          <cell r="K8174">
            <v>544</v>
          </cell>
        </row>
        <row r="8175">
          <cell r="K8175">
            <v>1312</v>
          </cell>
        </row>
        <row r="8176">
          <cell r="K8176">
            <v>2750</v>
          </cell>
        </row>
        <row r="8177">
          <cell r="K8177">
            <v>3737</v>
          </cell>
        </row>
        <row r="8178">
          <cell r="K8178">
            <v>113</v>
          </cell>
        </row>
        <row r="8179">
          <cell r="K8179">
            <v>173</v>
          </cell>
        </row>
        <row r="8180">
          <cell r="K8180">
            <v>1541</v>
          </cell>
        </row>
        <row r="8181">
          <cell r="K8181">
            <v>335</v>
          </cell>
        </row>
        <row r="8182">
          <cell r="K8182">
            <v>137</v>
          </cell>
        </row>
        <row r="8183">
          <cell r="K8183">
            <v>605</v>
          </cell>
        </row>
        <row r="8184">
          <cell r="K8184">
            <v>1814</v>
          </cell>
        </row>
        <row r="8185">
          <cell r="K8185">
            <v>159</v>
          </cell>
        </row>
        <row r="8186">
          <cell r="K8186">
            <v>746</v>
          </cell>
        </row>
        <row r="8187">
          <cell r="K8187">
            <v>1870</v>
          </cell>
        </row>
        <row r="8188">
          <cell r="K8188">
            <v>1733</v>
          </cell>
        </row>
        <row r="8189">
          <cell r="K8189">
            <v>2010</v>
          </cell>
        </row>
        <row r="8190">
          <cell r="K8190">
            <v>443</v>
          </cell>
        </row>
        <row r="8191">
          <cell r="K8191">
            <v>3006</v>
          </cell>
        </row>
        <row r="8192">
          <cell r="K8192">
            <v>1743</v>
          </cell>
        </row>
        <row r="8193">
          <cell r="K8193">
            <v>194</v>
          </cell>
        </row>
        <row r="8194">
          <cell r="K8194">
            <v>666</v>
          </cell>
        </row>
        <row r="8195">
          <cell r="K8195">
            <v>3241</v>
          </cell>
        </row>
        <row r="8196">
          <cell r="K8196">
            <v>2344</v>
          </cell>
        </row>
        <row r="8197">
          <cell r="K8197">
            <v>157</v>
          </cell>
        </row>
        <row r="8198">
          <cell r="K8198">
            <v>1893</v>
          </cell>
        </row>
        <row r="8199">
          <cell r="K8199">
            <v>105</v>
          </cell>
        </row>
        <row r="8200">
          <cell r="K8200">
            <v>1443</v>
          </cell>
        </row>
        <row r="8201">
          <cell r="K8201">
            <v>2159</v>
          </cell>
        </row>
        <row r="8202">
          <cell r="K8202">
            <v>2493</v>
          </cell>
        </row>
        <row r="8203">
          <cell r="K8203">
            <v>1546</v>
          </cell>
        </row>
        <row r="8204">
          <cell r="K8204">
            <v>1876</v>
          </cell>
        </row>
        <row r="8205">
          <cell r="K8205">
            <v>543</v>
          </cell>
        </row>
        <row r="8206">
          <cell r="K8206">
            <v>105</v>
          </cell>
        </row>
        <row r="8207">
          <cell r="K8207">
            <v>2384</v>
          </cell>
        </row>
        <row r="8208">
          <cell r="K8208">
            <v>3085</v>
          </cell>
        </row>
        <row r="8209">
          <cell r="K8209">
            <v>3213</v>
          </cell>
        </row>
        <row r="8210">
          <cell r="K8210">
            <v>2833</v>
          </cell>
        </row>
        <row r="8211">
          <cell r="K8211">
            <v>3402</v>
          </cell>
        </row>
        <row r="8212">
          <cell r="K8212">
            <v>2975</v>
          </cell>
        </row>
        <row r="8213">
          <cell r="K8213">
            <v>243</v>
          </cell>
        </row>
        <row r="8214">
          <cell r="K8214">
            <v>152</v>
          </cell>
        </row>
        <row r="8215">
          <cell r="K8215">
            <v>3147</v>
          </cell>
        </row>
        <row r="8216">
          <cell r="K8216">
            <v>2038</v>
          </cell>
        </row>
        <row r="8217">
          <cell r="K8217">
            <v>1587</v>
          </cell>
        </row>
        <row r="8218">
          <cell r="K8218">
            <v>2909</v>
          </cell>
        </row>
        <row r="8219">
          <cell r="K8219">
            <v>3106</v>
          </cell>
        </row>
        <row r="8220">
          <cell r="K8220">
            <v>1880</v>
          </cell>
        </row>
        <row r="8221">
          <cell r="K8221">
            <v>146</v>
          </cell>
        </row>
        <row r="8222">
          <cell r="K8222">
            <v>3215</v>
          </cell>
        </row>
        <row r="8223">
          <cell r="K8223">
            <v>65</v>
          </cell>
        </row>
        <row r="8224">
          <cell r="K8224">
            <v>16</v>
          </cell>
        </row>
        <row r="8225">
          <cell r="K8225">
            <v>4084</v>
          </cell>
        </row>
        <row r="8226">
          <cell r="K8226">
            <v>3496</v>
          </cell>
        </row>
        <row r="8227">
          <cell r="K8227">
            <v>681</v>
          </cell>
        </row>
        <row r="8228">
          <cell r="K8228">
            <v>435</v>
          </cell>
        </row>
        <row r="8229">
          <cell r="K8229">
            <v>1073</v>
          </cell>
        </row>
        <row r="8230">
          <cell r="K8230">
            <v>2638</v>
          </cell>
        </row>
        <row r="8231">
          <cell r="K8231">
            <v>2402</v>
          </cell>
        </row>
        <row r="8232">
          <cell r="K8232">
            <v>2459</v>
          </cell>
        </row>
        <row r="8233">
          <cell r="K8233">
            <v>2169</v>
          </cell>
        </row>
        <row r="8234">
          <cell r="K8234">
            <v>1679</v>
          </cell>
        </row>
        <row r="8235">
          <cell r="K8235">
            <v>1501</v>
          </cell>
        </row>
        <row r="8236">
          <cell r="K8236">
            <v>4164</v>
          </cell>
        </row>
        <row r="8237">
          <cell r="K8237">
            <v>4040</v>
          </cell>
        </row>
        <row r="8238">
          <cell r="K8238">
            <v>1724</v>
          </cell>
        </row>
        <row r="8239">
          <cell r="K8239">
            <v>5158</v>
          </cell>
        </row>
        <row r="8240">
          <cell r="K8240">
            <v>6037</v>
          </cell>
        </row>
        <row r="8241">
          <cell r="K8241">
            <v>2222</v>
          </cell>
        </row>
        <row r="8242">
          <cell r="K8242">
            <v>1906</v>
          </cell>
        </row>
        <row r="8243">
          <cell r="K8243">
            <v>3501</v>
          </cell>
        </row>
        <row r="8244">
          <cell r="K8244">
            <v>3872</v>
          </cell>
        </row>
        <row r="8245">
          <cell r="K8245">
            <v>2764</v>
          </cell>
        </row>
        <row r="8246">
          <cell r="K8246">
            <v>3986</v>
          </cell>
        </row>
        <row r="8247">
          <cell r="K8247">
            <v>4975</v>
          </cell>
        </row>
        <row r="8248">
          <cell r="K8248">
            <v>3577</v>
          </cell>
        </row>
        <row r="8249">
          <cell r="K8249">
            <v>1922</v>
          </cell>
        </row>
        <row r="8250">
          <cell r="K8250">
            <v>3039</v>
          </cell>
        </row>
        <row r="8251">
          <cell r="K8251">
            <v>2909</v>
          </cell>
        </row>
        <row r="8252">
          <cell r="K8252">
            <v>2772</v>
          </cell>
        </row>
        <row r="8253">
          <cell r="K8253">
            <v>3721</v>
          </cell>
        </row>
        <row r="8254">
          <cell r="K8254">
            <v>2687</v>
          </cell>
        </row>
        <row r="8255">
          <cell r="K8255">
            <v>1673</v>
          </cell>
        </row>
        <row r="8256">
          <cell r="K8256">
            <v>2216</v>
          </cell>
        </row>
        <row r="8257">
          <cell r="K8257">
            <v>3557</v>
          </cell>
        </row>
        <row r="8258">
          <cell r="K8258">
            <v>2741</v>
          </cell>
        </row>
        <row r="8259">
          <cell r="K8259">
            <v>3236</v>
          </cell>
        </row>
        <row r="8260">
          <cell r="K8260">
            <v>3755</v>
          </cell>
        </row>
        <row r="8261">
          <cell r="K8261">
            <v>3779</v>
          </cell>
        </row>
        <row r="8262">
          <cell r="K8262">
            <v>3851</v>
          </cell>
        </row>
        <row r="8263">
          <cell r="K8263">
            <v>1697</v>
          </cell>
        </row>
        <row r="8264">
          <cell r="K8264">
            <v>2218</v>
          </cell>
        </row>
        <row r="8265">
          <cell r="K8265">
            <v>2459</v>
          </cell>
        </row>
        <row r="8266">
          <cell r="K8266">
            <v>2660</v>
          </cell>
        </row>
        <row r="8267">
          <cell r="K8267">
            <v>1334</v>
          </cell>
        </row>
        <row r="8268">
          <cell r="K8268">
            <v>1853</v>
          </cell>
        </row>
        <row r="8269">
          <cell r="K8269">
            <v>1214</v>
          </cell>
        </row>
        <row r="8270">
          <cell r="K8270">
            <v>1233</v>
          </cell>
        </row>
        <row r="8271">
          <cell r="K8271">
            <v>3157</v>
          </cell>
        </row>
        <row r="8272">
          <cell r="K8272">
            <v>2971</v>
          </cell>
        </row>
        <row r="8273">
          <cell r="K8273">
            <v>4627</v>
          </cell>
        </row>
        <row r="8274">
          <cell r="K8274">
            <v>3864</v>
          </cell>
        </row>
        <row r="8275">
          <cell r="K8275">
            <v>2420</v>
          </cell>
        </row>
        <row r="8276">
          <cell r="K8276">
            <v>3465</v>
          </cell>
        </row>
        <row r="8277">
          <cell r="K8277">
            <v>113</v>
          </cell>
        </row>
        <row r="8278">
          <cell r="K8278">
            <v>2574</v>
          </cell>
        </row>
        <row r="8279">
          <cell r="K8279">
            <v>3227</v>
          </cell>
        </row>
        <row r="8280">
          <cell r="K8280">
            <v>2327</v>
          </cell>
        </row>
        <row r="8281">
          <cell r="K8281">
            <v>4263</v>
          </cell>
        </row>
        <row r="8282">
          <cell r="K8282">
            <v>1195</v>
          </cell>
        </row>
        <row r="8283">
          <cell r="K8283">
            <v>881</v>
          </cell>
        </row>
        <row r="8284">
          <cell r="K8284">
            <v>2490</v>
          </cell>
        </row>
        <row r="8285">
          <cell r="K8285">
            <v>2651</v>
          </cell>
        </row>
        <row r="8286">
          <cell r="K8286">
            <v>2013</v>
          </cell>
        </row>
        <row r="8287">
          <cell r="K8287">
            <v>1500</v>
          </cell>
        </row>
        <row r="8288">
          <cell r="K8288">
            <v>4123</v>
          </cell>
        </row>
        <row r="8289">
          <cell r="K8289">
            <v>3700</v>
          </cell>
        </row>
        <row r="8290">
          <cell r="K8290">
            <v>1846</v>
          </cell>
        </row>
        <row r="8291">
          <cell r="K8291">
            <v>98</v>
          </cell>
        </row>
        <row r="8292">
          <cell r="K8292">
            <v>1641</v>
          </cell>
        </row>
        <row r="8293">
          <cell r="K8293">
            <v>2932</v>
          </cell>
        </row>
        <row r="8294">
          <cell r="K8294">
            <v>3322</v>
          </cell>
        </row>
        <row r="8295">
          <cell r="K8295">
            <v>3261</v>
          </cell>
        </row>
        <row r="8296">
          <cell r="K8296">
            <v>4636</v>
          </cell>
        </row>
        <row r="8297">
          <cell r="K8297">
            <v>329</v>
          </cell>
        </row>
        <row r="8298">
          <cell r="K8298">
            <v>123</v>
          </cell>
        </row>
        <row r="8299">
          <cell r="K8299">
            <v>2573</v>
          </cell>
        </row>
        <row r="8300">
          <cell r="K8300">
            <v>2760</v>
          </cell>
        </row>
        <row r="8301">
          <cell r="K8301">
            <v>2045</v>
          </cell>
        </row>
        <row r="8302">
          <cell r="K8302">
            <v>2694</v>
          </cell>
        </row>
        <row r="8303">
          <cell r="K8303">
            <v>2272</v>
          </cell>
        </row>
        <row r="8304">
          <cell r="K8304">
            <v>122</v>
          </cell>
        </row>
        <row r="8305">
          <cell r="K8305">
            <v>1342</v>
          </cell>
        </row>
        <row r="8306">
          <cell r="K8306">
            <v>3466</v>
          </cell>
        </row>
        <row r="8307">
          <cell r="K8307">
            <v>1798</v>
          </cell>
        </row>
        <row r="8308">
          <cell r="K8308">
            <v>2834</v>
          </cell>
        </row>
        <row r="8309">
          <cell r="K8309">
            <v>2512</v>
          </cell>
        </row>
        <row r="8310">
          <cell r="K8310">
            <v>3277</v>
          </cell>
        </row>
        <row r="8311">
          <cell r="K8311">
            <v>152</v>
          </cell>
        </row>
        <row r="8312">
          <cell r="K8312">
            <v>511</v>
          </cell>
        </row>
        <row r="8313">
          <cell r="K8313">
            <v>2634</v>
          </cell>
        </row>
        <row r="8314">
          <cell r="K8314">
            <v>2163</v>
          </cell>
        </row>
        <row r="8315">
          <cell r="K8315">
            <v>862</v>
          </cell>
        </row>
        <row r="8316">
          <cell r="K8316">
            <v>2826</v>
          </cell>
        </row>
        <row r="8317">
          <cell r="K8317">
            <v>2131</v>
          </cell>
        </row>
        <row r="8318">
          <cell r="K8318">
            <v>459</v>
          </cell>
        </row>
        <row r="8319">
          <cell r="K8319">
            <v>273</v>
          </cell>
        </row>
        <row r="8320">
          <cell r="K8320">
            <v>1077</v>
          </cell>
        </row>
        <row r="8321">
          <cell r="K8321">
            <v>450</v>
          </cell>
        </row>
        <row r="8322">
          <cell r="K8322">
            <v>733</v>
          </cell>
        </row>
        <row r="8323">
          <cell r="K8323">
            <v>390</v>
          </cell>
        </row>
        <row r="8324">
          <cell r="K8324">
            <v>2711</v>
          </cell>
        </row>
        <row r="8325">
          <cell r="K8325">
            <v>536</v>
          </cell>
        </row>
        <row r="8326">
          <cell r="K8326">
            <v>210</v>
          </cell>
        </row>
        <row r="8327">
          <cell r="K8327">
            <v>1134</v>
          </cell>
        </row>
        <row r="8328">
          <cell r="K8328">
            <v>2901</v>
          </cell>
        </row>
        <row r="8329">
          <cell r="K8329">
            <v>2983</v>
          </cell>
        </row>
        <row r="8330">
          <cell r="K8330">
            <v>2827</v>
          </cell>
        </row>
        <row r="8331">
          <cell r="K8331">
            <v>2924</v>
          </cell>
        </row>
        <row r="8332">
          <cell r="K8332">
            <v>288</v>
          </cell>
        </row>
        <row r="8333">
          <cell r="K8333">
            <v>739</v>
          </cell>
        </row>
        <row r="8334">
          <cell r="K8334">
            <v>2343</v>
          </cell>
        </row>
        <row r="8335">
          <cell r="K8335">
            <v>1759</v>
          </cell>
        </row>
        <row r="8336">
          <cell r="K8336">
            <v>1392</v>
          </cell>
        </row>
        <row r="8337">
          <cell r="K8337">
            <v>2231</v>
          </cell>
        </row>
        <row r="8338">
          <cell r="K8338">
            <v>2210</v>
          </cell>
        </row>
        <row r="8339">
          <cell r="K8339">
            <v>298</v>
          </cell>
        </row>
        <row r="8340">
          <cell r="K8340">
            <v>305</v>
          </cell>
        </row>
        <row r="8341">
          <cell r="K8341">
            <v>980</v>
          </cell>
        </row>
        <row r="8342">
          <cell r="K8342">
            <v>2740</v>
          </cell>
        </row>
        <row r="8343">
          <cell r="K8343">
            <v>2518</v>
          </cell>
        </row>
        <row r="8344">
          <cell r="K8344">
            <v>2968</v>
          </cell>
        </row>
        <row r="8345">
          <cell r="K8345">
            <v>2445</v>
          </cell>
        </row>
        <row r="8346">
          <cell r="K8346">
            <v>297</v>
          </cell>
        </row>
        <row r="8347">
          <cell r="K8347">
            <v>1848</v>
          </cell>
        </row>
        <row r="8348">
          <cell r="K8348">
            <v>1849</v>
          </cell>
        </row>
        <row r="8349">
          <cell r="K8349">
            <v>2133</v>
          </cell>
        </row>
        <row r="8350">
          <cell r="K8350">
            <v>1603</v>
          </cell>
        </row>
        <row r="8351">
          <cell r="K8351">
            <v>2223</v>
          </cell>
        </row>
        <row r="8352">
          <cell r="K8352">
            <v>1648</v>
          </cell>
        </row>
        <row r="8353">
          <cell r="K8353">
            <v>105</v>
          </cell>
        </row>
        <row r="8354">
          <cell r="K8354">
            <v>572</v>
          </cell>
        </row>
        <row r="8355">
          <cell r="K8355">
            <v>2047</v>
          </cell>
        </row>
        <row r="8356">
          <cell r="K8356">
            <v>2496</v>
          </cell>
        </row>
        <row r="8357">
          <cell r="K8357">
            <v>1096</v>
          </cell>
        </row>
        <row r="8358">
          <cell r="K8358">
            <v>2307</v>
          </cell>
        </row>
        <row r="8359">
          <cell r="K8359">
            <v>1495</v>
          </cell>
        </row>
        <row r="8360">
          <cell r="K8360">
            <v>120</v>
          </cell>
        </row>
        <row r="8361">
          <cell r="K8361">
            <v>416</v>
          </cell>
        </row>
        <row r="8362">
          <cell r="K8362">
            <v>2760</v>
          </cell>
        </row>
        <row r="8363">
          <cell r="K8363">
            <v>1260</v>
          </cell>
        </row>
        <row r="8364">
          <cell r="K8364">
            <v>4766</v>
          </cell>
        </row>
        <row r="8365">
          <cell r="K8365">
            <v>1426</v>
          </cell>
        </row>
        <row r="8366">
          <cell r="K8366">
            <v>89</v>
          </cell>
        </row>
        <row r="8367">
          <cell r="K8367">
            <v>131</v>
          </cell>
        </row>
        <row r="8368">
          <cell r="K8368">
            <v>1885</v>
          </cell>
        </row>
        <row r="8369">
          <cell r="K8369">
            <v>1456</v>
          </cell>
        </row>
        <row r="8370">
          <cell r="K8370">
            <v>366</v>
          </cell>
        </row>
        <row r="8371">
          <cell r="K8371">
            <v>668</v>
          </cell>
        </row>
        <row r="8372">
          <cell r="K8372">
            <v>200</v>
          </cell>
        </row>
        <row r="8373">
          <cell r="K8373">
            <v>172</v>
          </cell>
        </row>
        <row r="8374">
          <cell r="K8374">
            <v>1233</v>
          </cell>
        </row>
        <row r="8375">
          <cell r="K8375">
            <v>1147</v>
          </cell>
        </row>
        <row r="8376">
          <cell r="K8376">
            <v>136</v>
          </cell>
        </row>
        <row r="8377">
          <cell r="K8377">
            <v>444</v>
          </cell>
        </row>
        <row r="8378">
          <cell r="K8378">
            <v>152</v>
          </cell>
        </row>
        <row r="8379">
          <cell r="K8379">
            <v>1031</v>
          </cell>
        </row>
        <row r="8380">
          <cell r="K8380">
            <v>1452</v>
          </cell>
        </row>
        <row r="8381">
          <cell r="K8381">
            <v>1033</v>
          </cell>
        </row>
        <row r="8382">
          <cell r="K8382">
            <v>469</v>
          </cell>
        </row>
        <row r="8383">
          <cell r="K8383">
            <v>1173</v>
          </cell>
        </row>
        <row r="8384">
          <cell r="K8384">
            <v>1550</v>
          </cell>
        </row>
        <row r="8385">
          <cell r="K8385">
            <v>1395</v>
          </cell>
        </row>
        <row r="8386">
          <cell r="K8386">
            <v>619</v>
          </cell>
        </row>
        <row r="8387">
          <cell r="K8387">
            <v>1533</v>
          </cell>
        </row>
        <row r="8388">
          <cell r="K8388">
            <v>847</v>
          </cell>
        </row>
        <row r="8389">
          <cell r="K8389">
            <v>1369</v>
          </cell>
        </row>
        <row r="8390">
          <cell r="K8390">
            <v>1054</v>
          </cell>
        </row>
        <row r="8391">
          <cell r="K8391">
            <v>992</v>
          </cell>
        </row>
        <row r="8392">
          <cell r="K8392">
            <v>181</v>
          </cell>
        </row>
        <row r="8393">
          <cell r="K8393">
            <v>1241</v>
          </cell>
        </row>
        <row r="8394">
          <cell r="K8394">
            <v>110</v>
          </cell>
        </row>
        <row r="8395">
          <cell r="K8395">
            <v>159</v>
          </cell>
        </row>
        <row r="8396">
          <cell r="K8396">
            <v>713</v>
          </cell>
        </row>
        <row r="8397">
          <cell r="K8397">
            <v>1177</v>
          </cell>
        </row>
        <row r="8398">
          <cell r="K8398">
            <v>927</v>
          </cell>
        </row>
        <row r="8399">
          <cell r="K8399">
            <v>1612</v>
          </cell>
        </row>
        <row r="8400">
          <cell r="K8400">
            <v>1386</v>
          </cell>
        </row>
        <row r="8401">
          <cell r="K8401">
            <v>130</v>
          </cell>
        </row>
        <row r="8402">
          <cell r="K8402">
            <v>803</v>
          </cell>
        </row>
        <row r="8403">
          <cell r="K8403">
            <v>795</v>
          </cell>
        </row>
        <row r="8404">
          <cell r="K8404">
            <v>841</v>
          </cell>
        </row>
        <row r="8405">
          <cell r="K8405">
            <v>1487</v>
          </cell>
        </row>
        <row r="8406">
          <cell r="K8406">
            <v>985</v>
          </cell>
        </row>
        <row r="8407">
          <cell r="K8407">
            <v>904</v>
          </cell>
        </row>
        <row r="8408">
          <cell r="K8408">
            <v>175</v>
          </cell>
        </row>
        <row r="8409">
          <cell r="K8409">
            <v>830</v>
          </cell>
        </row>
        <row r="8410">
          <cell r="K8410">
            <v>1020</v>
          </cell>
        </row>
        <row r="8411">
          <cell r="K8411">
            <v>859</v>
          </cell>
        </row>
        <row r="8412">
          <cell r="K8412">
            <v>1225</v>
          </cell>
        </row>
        <row r="8413">
          <cell r="K8413">
            <v>1195</v>
          </cell>
        </row>
        <row r="8414">
          <cell r="K8414">
            <v>1059</v>
          </cell>
        </row>
        <row r="8415">
          <cell r="K8415">
            <v>1749</v>
          </cell>
        </row>
        <row r="8416">
          <cell r="K8416">
            <v>1450</v>
          </cell>
        </row>
        <row r="8417">
          <cell r="K8417">
            <v>909</v>
          </cell>
        </row>
        <row r="8418">
          <cell r="K8418">
            <v>1772</v>
          </cell>
        </row>
        <row r="8419">
          <cell r="K8419">
            <v>1857</v>
          </cell>
        </row>
        <row r="8420">
          <cell r="K8420">
            <v>2253</v>
          </cell>
        </row>
        <row r="8421">
          <cell r="K8421">
            <v>1842</v>
          </cell>
        </row>
        <row r="8422">
          <cell r="K8422">
            <v>1485</v>
          </cell>
        </row>
        <row r="8423">
          <cell r="K8423">
            <v>155</v>
          </cell>
        </row>
        <row r="8424">
          <cell r="K8424">
            <v>834</v>
          </cell>
        </row>
        <row r="8425">
          <cell r="K8425">
            <v>88</v>
          </cell>
        </row>
        <row r="8426">
          <cell r="K8426">
            <v>2057</v>
          </cell>
        </row>
        <row r="8427">
          <cell r="K8427">
            <v>1621</v>
          </cell>
        </row>
        <row r="8428">
          <cell r="K8428">
            <v>2777</v>
          </cell>
        </row>
        <row r="8429">
          <cell r="K8429">
            <v>1694</v>
          </cell>
        </row>
        <row r="8430">
          <cell r="K8430">
            <v>559</v>
          </cell>
        </row>
        <row r="8431">
          <cell r="K8431">
            <v>327</v>
          </cell>
        </row>
        <row r="8432">
          <cell r="K8432">
            <v>1972</v>
          </cell>
        </row>
        <row r="8433">
          <cell r="K8433">
            <v>1851</v>
          </cell>
        </row>
        <row r="8434">
          <cell r="K8434">
            <v>1928</v>
          </cell>
        </row>
        <row r="8435">
          <cell r="K8435">
            <v>1773</v>
          </cell>
        </row>
        <row r="8436">
          <cell r="K8436">
            <v>2697</v>
          </cell>
        </row>
        <row r="8437">
          <cell r="K8437">
            <v>504</v>
          </cell>
        </row>
        <row r="8438">
          <cell r="K8438">
            <v>591</v>
          </cell>
        </row>
        <row r="8439">
          <cell r="K8439">
            <v>2281</v>
          </cell>
        </row>
        <row r="8440">
          <cell r="K8440">
            <v>2498</v>
          </cell>
        </row>
        <row r="8441">
          <cell r="K8441">
            <v>1612</v>
          </cell>
        </row>
        <row r="8442">
          <cell r="K8442">
            <v>2972</v>
          </cell>
        </row>
        <row r="8443">
          <cell r="K8443">
            <v>3780</v>
          </cell>
        </row>
        <row r="8444">
          <cell r="K8444">
            <v>522</v>
          </cell>
        </row>
        <row r="8445">
          <cell r="K8445">
            <v>418</v>
          </cell>
        </row>
        <row r="8446">
          <cell r="K8446">
            <v>292</v>
          </cell>
        </row>
        <row r="8447">
          <cell r="K8447">
            <v>352</v>
          </cell>
        </row>
        <row r="8448">
          <cell r="K8448">
            <v>130</v>
          </cell>
        </row>
        <row r="8449">
          <cell r="K8449">
            <v>571</v>
          </cell>
        </row>
        <row r="8450">
          <cell r="K8450">
            <v>589</v>
          </cell>
        </row>
        <row r="8451">
          <cell r="K8451">
            <v>120</v>
          </cell>
        </row>
        <row r="8452">
          <cell r="K8452">
            <v>99</v>
          </cell>
        </row>
        <row r="8453">
          <cell r="K8453">
            <v>826</v>
          </cell>
        </row>
        <row r="8454">
          <cell r="K8454">
            <v>412</v>
          </cell>
        </row>
        <row r="8455">
          <cell r="K8455">
            <v>826</v>
          </cell>
        </row>
        <row r="8456">
          <cell r="K8456">
            <v>1601</v>
          </cell>
        </row>
        <row r="8457">
          <cell r="K8457">
            <v>124</v>
          </cell>
        </row>
        <row r="8458">
          <cell r="K8458">
            <v>617</v>
          </cell>
        </row>
        <row r="8459">
          <cell r="K8459">
            <v>332</v>
          </cell>
        </row>
        <row r="8460">
          <cell r="K8460">
            <v>350</v>
          </cell>
        </row>
        <row r="8461">
          <cell r="K8461">
            <v>176</v>
          </cell>
        </row>
        <row r="8462">
          <cell r="K8462">
            <v>206</v>
          </cell>
        </row>
        <row r="8463">
          <cell r="K8463">
            <v>1206</v>
          </cell>
        </row>
        <row r="8464">
          <cell r="K8464">
            <v>935</v>
          </cell>
        </row>
        <row r="8465">
          <cell r="K8465">
            <v>343</v>
          </cell>
        </row>
        <row r="8466">
          <cell r="K8466">
            <v>968</v>
          </cell>
        </row>
        <row r="8467">
          <cell r="K8467">
            <v>1474</v>
          </cell>
        </row>
        <row r="8468">
          <cell r="K8468">
            <v>1272</v>
          </cell>
        </row>
        <row r="8469">
          <cell r="K8469">
            <v>1599</v>
          </cell>
        </row>
        <row r="8470">
          <cell r="K8470">
            <v>1097</v>
          </cell>
        </row>
        <row r="8471">
          <cell r="K8471">
            <v>317</v>
          </cell>
        </row>
        <row r="8472">
          <cell r="K8472">
            <v>164</v>
          </cell>
        </row>
        <row r="8473">
          <cell r="K8473">
            <v>248</v>
          </cell>
        </row>
        <row r="8474">
          <cell r="K8474">
            <v>608</v>
          </cell>
        </row>
        <row r="8475">
          <cell r="K8475">
            <v>719</v>
          </cell>
        </row>
        <row r="8476">
          <cell r="K8476">
            <v>508</v>
          </cell>
        </row>
        <row r="8477">
          <cell r="K8477">
            <v>748</v>
          </cell>
        </row>
        <row r="8478">
          <cell r="K8478">
            <v>132</v>
          </cell>
        </row>
        <row r="8479">
          <cell r="K8479">
            <v>164</v>
          </cell>
        </row>
        <row r="8480">
          <cell r="K8480">
            <v>390</v>
          </cell>
        </row>
        <row r="8481">
          <cell r="K8481">
            <v>1406</v>
          </cell>
        </row>
        <row r="8482">
          <cell r="K8482">
            <v>1841</v>
          </cell>
        </row>
        <row r="8483">
          <cell r="K8483">
            <v>2913</v>
          </cell>
        </row>
        <row r="8484">
          <cell r="K8484">
            <v>2436</v>
          </cell>
        </row>
        <row r="8485">
          <cell r="K8485">
            <v>2766</v>
          </cell>
        </row>
        <row r="8486">
          <cell r="K8486">
            <v>1683</v>
          </cell>
        </row>
        <row r="8487">
          <cell r="K8487">
            <v>1042</v>
          </cell>
        </row>
        <row r="8488">
          <cell r="K8488">
            <v>2709</v>
          </cell>
        </row>
        <row r="8489">
          <cell r="K8489">
            <v>1743</v>
          </cell>
        </row>
        <row r="8490">
          <cell r="K8490">
            <v>2450</v>
          </cell>
        </row>
        <row r="8491">
          <cell r="K8491">
            <v>1713</v>
          </cell>
        </row>
        <row r="8492">
          <cell r="K8492">
            <v>1061</v>
          </cell>
        </row>
        <row r="8493">
          <cell r="K8493">
            <v>1182</v>
          </cell>
        </row>
        <row r="8494">
          <cell r="K8494">
            <v>2235</v>
          </cell>
        </row>
        <row r="8495">
          <cell r="K8495">
            <v>1759</v>
          </cell>
        </row>
        <row r="8496">
          <cell r="K8496">
            <v>821</v>
          </cell>
        </row>
        <row r="8497">
          <cell r="K8497">
            <v>2203</v>
          </cell>
        </row>
        <row r="8498">
          <cell r="K8498">
            <v>1962</v>
          </cell>
        </row>
        <row r="8499">
          <cell r="K8499">
            <v>809</v>
          </cell>
        </row>
        <row r="8500">
          <cell r="K8500">
            <v>188</v>
          </cell>
        </row>
        <row r="8501">
          <cell r="K8501">
            <v>822</v>
          </cell>
        </row>
        <row r="8502">
          <cell r="K8502">
            <v>1800</v>
          </cell>
        </row>
        <row r="8503">
          <cell r="K8503">
            <v>1615</v>
          </cell>
        </row>
        <row r="8504">
          <cell r="K8504">
            <v>1363</v>
          </cell>
        </row>
        <row r="8505">
          <cell r="K8505">
            <v>2270</v>
          </cell>
        </row>
        <row r="8506">
          <cell r="K8506">
            <v>2627</v>
          </cell>
        </row>
        <row r="8507">
          <cell r="K8507">
            <v>1199</v>
          </cell>
        </row>
        <row r="8508">
          <cell r="K8508">
            <v>126</v>
          </cell>
        </row>
        <row r="8509">
          <cell r="K8509">
            <v>1975</v>
          </cell>
        </row>
        <row r="8510">
          <cell r="K8510">
            <v>2035</v>
          </cell>
        </row>
        <row r="8511">
          <cell r="K8511">
            <v>2075</v>
          </cell>
        </row>
        <row r="8512">
          <cell r="K8512">
            <v>2882</v>
          </cell>
        </row>
        <row r="8513">
          <cell r="K8513">
            <v>713</v>
          </cell>
        </row>
        <row r="8514">
          <cell r="K8514">
            <v>210</v>
          </cell>
        </row>
        <row r="8515">
          <cell r="K8515">
            <v>150</v>
          </cell>
        </row>
        <row r="8516">
          <cell r="K8516">
            <v>947</v>
          </cell>
        </row>
        <row r="8517">
          <cell r="K8517">
            <v>2513</v>
          </cell>
        </row>
        <row r="8518">
          <cell r="K8518">
            <v>1181</v>
          </cell>
        </row>
        <row r="8519">
          <cell r="K8519">
            <v>3801</v>
          </cell>
        </row>
        <row r="8520">
          <cell r="K8520">
            <v>2152</v>
          </cell>
        </row>
        <row r="8521">
          <cell r="K8521">
            <v>276</v>
          </cell>
        </row>
        <row r="8522">
          <cell r="K8522">
            <v>127</v>
          </cell>
        </row>
        <row r="8523">
          <cell r="K8523">
            <v>3845</v>
          </cell>
        </row>
        <row r="8524">
          <cell r="K8524">
            <v>3201</v>
          </cell>
        </row>
        <row r="8525">
          <cell r="K8525">
            <v>3522</v>
          </cell>
        </row>
        <row r="8526">
          <cell r="K8526">
            <v>1668</v>
          </cell>
        </row>
        <row r="8527">
          <cell r="K8527">
            <v>4195</v>
          </cell>
        </row>
        <row r="8528">
          <cell r="K8528">
            <v>3226</v>
          </cell>
        </row>
        <row r="8529">
          <cell r="K8529">
            <v>3172</v>
          </cell>
        </row>
        <row r="8530">
          <cell r="K8530">
            <v>3458</v>
          </cell>
        </row>
        <row r="8531">
          <cell r="K8531">
            <v>2081</v>
          </cell>
        </row>
        <row r="8532">
          <cell r="K8532">
            <v>2955</v>
          </cell>
        </row>
        <row r="8533">
          <cell r="K8533">
            <v>2770</v>
          </cell>
        </row>
        <row r="8534">
          <cell r="K8534">
            <v>1377</v>
          </cell>
        </row>
        <row r="8535">
          <cell r="K8535">
            <v>1679</v>
          </cell>
        </row>
        <row r="8536">
          <cell r="K8536">
            <v>2240</v>
          </cell>
        </row>
        <row r="8537">
          <cell r="K8537">
            <v>3252</v>
          </cell>
        </row>
        <row r="8538">
          <cell r="K8538">
            <v>2158</v>
          </cell>
        </row>
        <row r="8539">
          <cell r="K8539">
            <v>2574</v>
          </cell>
        </row>
        <row r="8540">
          <cell r="K8540">
            <v>3623</v>
          </cell>
        </row>
        <row r="8541">
          <cell r="K8541">
            <v>2546</v>
          </cell>
        </row>
        <row r="8542">
          <cell r="K8542">
            <v>510</v>
          </cell>
        </row>
        <row r="8543">
          <cell r="K8543">
            <v>1935</v>
          </cell>
        </row>
        <row r="8544">
          <cell r="K8544">
            <v>4343</v>
          </cell>
        </row>
        <row r="8545">
          <cell r="K8545">
            <v>2668</v>
          </cell>
        </row>
        <row r="8546">
          <cell r="K8546">
            <v>3453</v>
          </cell>
        </row>
        <row r="8547">
          <cell r="K8547">
            <v>2413</v>
          </cell>
        </row>
        <row r="8548">
          <cell r="K8548">
            <v>2543</v>
          </cell>
        </row>
        <row r="8549">
          <cell r="K8549">
            <v>1980</v>
          </cell>
        </row>
        <row r="8550">
          <cell r="K8550">
            <v>1411</v>
          </cell>
        </row>
        <row r="8551">
          <cell r="K8551">
            <v>3508</v>
          </cell>
        </row>
        <row r="8552">
          <cell r="K8552">
            <v>3203</v>
          </cell>
        </row>
        <row r="8553">
          <cell r="K8553">
            <v>3529</v>
          </cell>
        </row>
        <row r="8554">
          <cell r="K8554">
            <v>1002</v>
          </cell>
        </row>
        <row r="8555">
          <cell r="K8555">
            <v>3377</v>
          </cell>
        </row>
        <row r="8556">
          <cell r="K8556">
            <v>1224</v>
          </cell>
        </row>
        <row r="8557">
          <cell r="K8557">
            <v>2081</v>
          </cell>
        </row>
        <row r="8558">
          <cell r="K8558">
            <v>2183</v>
          </cell>
        </row>
        <row r="8559">
          <cell r="K8559">
            <v>591</v>
          </cell>
        </row>
        <row r="8560">
          <cell r="K8560">
            <v>1218</v>
          </cell>
        </row>
        <row r="8561">
          <cell r="K8561">
            <v>2493</v>
          </cell>
        </row>
        <row r="8562">
          <cell r="K8562">
            <v>4662</v>
          </cell>
        </row>
        <row r="8563">
          <cell r="K8563">
            <v>139</v>
          </cell>
        </row>
        <row r="8564">
          <cell r="K8564">
            <v>964</v>
          </cell>
        </row>
        <row r="8565">
          <cell r="K8565">
            <v>2463</v>
          </cell>
        </row>
        <row r="8566">
          <cell r="K8566">
            <v>2630</v>
          </cell>
        </row>
        <row r="8567">
          <cell r="K8567">
            <v>2074</v>
          </cell>
        </row>
        <row r="8568">
          <cell r="K8568">
            <v>2481</v>
          </cell>
        </row>
        <row r="8569">
          <cell r="K8569">
            <v>3399</v>
          </cell>
        </row>
        <row r="8570">
          <cell r="K8570">
            <v>199</v>
          </cell>
        </row>
        <row r="8571">
          <cell r="K8571">
            <v>278</v>
          </cell>
        </row>
        <row r="8572">
          <cell r="K8572">
            <v>1697</v>
          </cell>
        </row>
        <row r="8573">
          <cell r="K8573">
            <v>1878</v>
          </cell>
        </row>
        <row r="8574">
          <cell r="K8574">
            <v>1740</v>
          </cell>
        </row>
        <row r="8575">
          <cell r="K8575">
            <v>2554</v>
          </cell>
        </row>
        <row r="8576">
          <cell r="K8576">
            <v>1421</v>
          </cell>
        </row>
        <row r="8577">
          <cell r="K8577">
            <v>554</v>
          </cell>
        </row>
        <row r="8578">
          <cell r="K8578">
            <v>1040</v>
          </cell>
        </row>
        <row r="8579">
          <cell r="K8579">
            <v>1545</v>
          </cell>
        </row>
        <row r="8580">
          <cell r="K8580">
            <v>3774</v>
          </cell>
        </row>
        <row r="8581">
          <cell r="K8581">
            <v>889</v>
          </cell>
        </row>
        <row r="8582">
          <cell r="K8582">
            <v>1661</v>
          </cell>
        </row>
        <row r="8583">
          <cell r="K8583">
            <v>1767</v>
          </cell>
        </row>
        <row r="8584">
          <cell r="K8584">
            <v>105</v>
          </cell>
        </row>
        <row r="8585">
          <cell r="K8585">
            <v>121</v>
          </cell>
        </row>
        <row r="8586">
          <cell r="K8586">
            <v>2239</v>
          </cell>
        </row>
        <row r="8587">
          <cell r="K8587">
            <v>2280</v>
          </cell>
        </row>
        <row r="8588">
          <cell r="K8588">
            <v>2010</v>
          </cell>
        </row>
        <row r="8589">
          <cell r="K8589">
            <v>3174</v>
          </cell>
        </row>
        <row r="8590">
          <cell r="K8590">
            <v>1984</v>
          </cell>
        </row>
        <row r="8591">
          <cell r="K8591">
            <v>281</v>
          </cell>
        </row>
        <row r="8592">
          <cell r="K8592">
            <v>887</v>
          </cell>
        </row>
        <row r="8593">
          <cell r="K8593">
            <v>2608</v>
          </cell>
        </row>
        <row r="8594">
          <cell r="K8594">
            <v>3062</v>
          </cell>
        </row>
        <row r="8595">
          <cell r="K8595">
            <v>1665</v>
          </cell>
        </row>
        <row r="8596">
          <cell r="K8596">
            <v>1392</v>
          </cell>
        </row>
        <row r="8597">
          <cell r="K8597">
            <v>1025</v>
          </cell>
        </row>
        <row r="8598">
          <cell r="K8598">
            <v>998</v>
          </cell>
        </row>
        <row r="8599">
          <cell r="K8599">
            <v>643</v>
          </cell>
        </row>
        <row r="8600">
          <cell r="K8600">
            <v>2540</v>
          </cell>
        </row>
        <row r="8601">
          <cell r="K8601">
            <v>2638</v>
          </cell>
        </row>
        <row r="8602">
          <cell r="K8602">
            <v>1300</v>
          </cell>
        </row>
        <row r="8603">
          <cell r="K8603">
            <v>2487</v>
          </cell>
        </row>
        <row r="8604">
          <cell r="K8604">
            <v>2717</v>
          </cell>
        </row>
        <row r="8605">
          <cell r="K8605">
            <v>140</v>
          </cell>
        </row>
        <row r="8606">
          <cell r="K8606">
            <v>130</v>
          </cell>
        </row>
        <row r="8607">
          <cell r="K8607">
            <v>653</v>
          </cell>
        </row>
        <row r="8608">
          <cell r="K8608">
            <v>1678</v>
          </cell>
        </row>
        <row r="8609">
          <cell r="K8609">
            <v>2176</v>
          </cell>
        </row>
        <row r="8610">
          <cell r="K8610">
            <v>4096</v>
          </cell>
        </row>
        <row r="8611">
          <cell r="K8611">
            <v>457</v>
          </cell>
        </row>
        <row r="8612">
          <cell r="K8612">
            <v>1458</v>
          </cell>
        </row>
        <row r="8613">
          <cell r="K8613">
            <v>131</v>
          </cell>
        </row>
        <row r="8614">
          <cell r="K8614">
            <v>2021</v>
          </cell>
        </row>
        <row r="8615">
          <cell r="K8615">
            <v>1708</v>
          </cell>
        </row>
        <row r="8616">
          <cell r="K8616">
            <v>1576</v>
          </cell>
        </row>
        <row r="8617">
          <cell r="K8617">
            <v>3647</v>
          </cell>
        </row>
        <row r="8618">
          <cell r="K8618">
            <v>2104</v>
          </cell>
        </row>
        <row r="8619">
          <cell r="K8619">
            <v>1240</v>
          </cell>
        </row>
        <row r="8620">
          <cell r="K8620">
            <v>1500</v>
          </cell>
        </row>
        <row r="8621">
          <cell r="K8621">
            <v>2413</v>
          </cell>
        </row>
        <row r="8622">
          <cell r="K8622">
            <v>3099</v>
          </cell>
        </row>
        <row r="8623">
          <cell r="K8623">
            <v>2530</v>
          </cell>
        </row>
        <row r="8624">
          <cell r="K8624">
            <v>2584</v>
          </cell>
        </row>
        <row r="8625">
          <cell r="K8625">
            <v>2436</v>
          </cell>
        </row>
        <row r="8626">
          <cell r="K8626">
            <v>1202</v>
          </cell>
        </row>
        <row r="8627">
          <cell r="K8627">
            <v>1166</v>
          </cell>
        </row>
        <row r="8628">
          <cell r="K8628">
            <v>2884</v>
          </cell>
        </row>
        <row r="8629">
          <cell r="K8629">
            <v>3328</v>
          </cell>
        </row>
        <row r="8630">
          <cell r="K8630">
            <v>3332</v>
          </cell>
        </row>
        <row r="8631">
          <cell r="K8631">
            <v>3724</v>
          </cell>
        </row>
        <row r="8632">
          <cell r="K8632">
            <v>3111</v>
          </cell>
        </row>
        <row r="8633">
          <cell r="K8633">
            <v>1305</v>
          </cell>
        </row>
        <row r="8634">
          <cell r="K8634">
            <v>1978</v>
          </cell>
        </row>
        <row r="8635">
          <cell r="K8635">
            <v>3733</v>
          </cell>
        </row>
        <row r="8636">
          <cell r="K8636">
            <v>2426</v>
          </cell>
        </row>
        <row r="8637">
          <cell r="K8637">
            <v>2420</v>
          </cell>
        </row>
        <row r="8638">
          <cell r="K8638">
            <v>2492</v>
          </cell>
        </row>
        <row r="8639">
          <cell r="K8639">
            <v>2569</v>
          </cell>
        </row>
        <row r="8640">
          <cell r="K8640">
            <v>1238</v>
          </cell>
        </row>
        <row r="8641">
          <cell r="K8641">
            <v>1323</v>
          </cell>
        </row>
        <row r="8642">
          <cell r="K8642">
            <v>2702</v>
          </cell>
        </row>
        <row r="8643">
          <cell r="K8643">
            <v>2199</v>
          </cell>
        </row>
        <row r="8644">
          <cell r="K8644">
            <v>2876</v>
          </cell>
        </row>
        <row r="8645">
          <cell r="K8645">
            <v>2598</v>
          </cell>
        </row>
        <row r="8646">
          <cell r="K8646">
            <v>1036</v>
          </cell>
        </row>
        <row r="8647">
          <cell r="K8647">
            <v>106</v>
          </cell>
        </row>
        <row r="8648">
          <cell r="K8648">
            <v>1767</v>
          </cell>
        </row>
        <row r="8649">
          <cell r="K8649">
            <v>2633</v>
          </cell>
        </row>
        <row r="8650">
          <cell r="K8650">
            <v>2468</v>
          </cell>
        </row>
        <row r="8651">
          <cell r="K8651">
            <v>3055</v>
          </cell>
        </row>
        <row r="8652">
          <cell r="K8652">
            <v>2433</v>
          </cell>
        </row>
        <row r="8653">
          <cell r="K8653">
            <v>2561</v>
          </cell>
        </row>
        <row r="8654">
          <cell r="K8654">
            <v>147</v>
          </cell>
        </row>
        <row r="8655">
          <cell r="K8655">
            <v>1451</v>
          </cell>
        </row>
        <row r="8656">
          <cell r="K8656">
            <v>2142</v>
          </cell>
        </row>
        <row r="8657">
          <cell r="K8657">
            <v>2701</v>
          </cell>
        </row>
        <row r="8658">
          <cell r="K8658">
            <v>784</v>
          </cell>
        </row>
        <row r="8659">
          <cell r="K8659">
            <v>3726</v>
          </cell>
        </row>
        <row r="8660">
          <cell r="K8660">
            <v>3072</v>
          </cell>
        </row>
        <row r="8661">
          <cell r="K8661">
            <v>1035</v>
          </cell>
        </row>
        <row r="8662">
          <cell r="K8662">
            <v>1637</v>
          </cell>
        </row>
        <row r="8663">
          <cell r="K8663">
            <v>2362</v>
          </cell>
        </row>
        <row r="8664">
          <cell r="K8664">
            <v>2162</v>
          </cell>
        </row>
        <row r="8665">
          <cell r="K8665">
            <v>3543</v>
          </cell>
        </row>
        <row r="8666">
          <cell r="K8666">
            <v>3426</v>
          </cell>
        </row>
        <row r="8667">
          <cell r="K8667">
            <v>2550</v>
          </cell>
        </row>
        <row r="8668">
          <cell r="K8668">
            <v>2012</v>
          </cell>
        </row>
        <row r="8669">
          <cell r="K8669">
            <v>286</v>
          </cell>
        </row>
        <row r="8670">
          <cell r="K8670">
            <v>1991</v>
          </cell>
        </row>
        <row r="8671">
          <cell r="K8671">
            <v>2216</v>
          </cell>
        </row>
        <row r="8672">
          <cell r="K8672">
            <v>850</v>
          </cell>
        </row>
        <row r="8673">
          <cell r="K8673">
            <v>590</v>
          </cell>
        </row>
        <row r="8674">
          <cell r="K8674">
            <v>989</v>
          </cell>
        </row>
        <row r="8675">
          <cell r="K8675">
            <v>220</v>
          </cell>
        </row>
        <row r="8676">
          <cell r="K8676">
            <v>545</v>
          </cell>
        </row>
        <row r="8677">
          <cell r="K8677">
            <v>4074</v>
          </cell>
        </row>
        <row r="8678">
          <cell r="K8678">
            <v>3311</v>
          </cell>
        </row>
        <row r="8679">
          <cell r="K8679">
            <v>2143</v>
          </cell>
        </row>
        <row r="8680">
          <cell r="K8680">
            <v>2752</v>
          </cell>
        </row>
        <row r="8681">
          <cell r="K8681">
            <v>2113</v>
          </cell>
        </row>
        <row r="8682">
          <cell r="K8682">
            <v>174</v>
          </cell>
        </row>
        <row r="8683">
          <cell r="K8683">
            <v>142</v>
          </cell>
        </row>
        <row r="8684">
          <cell r="K8684">
            <v>1588</v>
          </cell>
        </row>
        <row r="8685">
          <cell r="K8685">
            <v>917</v>
          </cell>
        </row>
        <row r="8686">
          <cell r="K8686">
            <v>741</v>
          </cell>
        </row>
        <row r="8687">
          <cell r="K8687">
            <v>1784</v>
          </cell>
        </row>
        <row r="8688">
          <cell r="K8688">
            <v>1444</v>
          </cell>
        </row>
        <row r="8689">
          <cell r="K8689">
            <v>147</v>
          </cell>
        </row>
        <row r="8690">
          <cell r="K8690">
            <v>788</v>
          </cell>
        </row>
        <row r="8691">
          <cell r="K8691">
            <v>2183</v>
          </cell>
        </row>
        <row r="8692">
          <cell r="K8692">
            <v>2112</v>
          </cell>
        </row>
        <row r="8693">
          <cell r="K8693">
            <v>1125</v>
          </cell>
        </row>
        <row r="8694">
          <cell r="K8694">
            <v>1885</v>
          </cell>
        </row>
        <row r="8695">
          <cell r="K8695">
            <v>1877</v>
          </cell>
        </row>
        <row r="8696">
          <cell r="K8696">
            <v>1148</v>
          </cell>
        </row>
        <row r="8697">
          <cell r="K8697">
            <v>871</v>
          </cell>
        </row>
        <row r="8698">
          <cell r="K8698">
            <v>1909</v>
          </cell>
        </row>
        <row r="8699">
          <cell r="K8699">
            <v>1743</v>
          </cell>
        </row>
        <row r="8700">
          <cell r="K8700">
            <v>1562</v>
          </cell>
        </row>
        <row r="8701">
          <cell r="K8701">
            <v>2073</v>
          </cell>
        </row>
        <row r="8702">
          <cell r="K8702">
            <v>218</v>
          </cell>
        </row>
        <row r="8703">
          <cell r="K8703">
            <v>47</v>
          </cell>
        </row>
        <row r="8704">
          <cell r="K8704">
            <v>677</v>
          </cell>
        </row>
        <row r="8705">
          <cell r="K8705">
            <v>2879</v>
          </cell>
        </row>
        <row r="8706">
          <cell r="K8706">
            <v>2980</v>
          </cell>
        </row>
        <row r="8707">
          <cell r="K8707">
            <v>3303</v>
          </cell>
        </row>
        <row r="8708">
          <cell r="K8708">
            <v>3551</v>
          </cell>
        </row>
        <row r="8709">
          <cell r="K8709">
            <v>2923</v>
          </cell>
        </row>
        <row r="8710">
          <cell r="K8710">
            <v>672</v>
          </cell>
        </row>
        <row r="8711">
          <cell r="K8711">
            <v>217</v>
          </cell>
        </row>
        <row r="8712">
          <cell r="K8712">
            <v>4082</v>
          </cell>
        </row>
        <row r="8713">
          <cell r="K8713">
            <v>5390</v>
          </cell>
        </row>
        <row r="8714">
          <cell r="K8714">
            <v>3925</v>
          </cell>
        </row>
        <row r="8715">
          <cell r="K8715">
            <v>3624</v>
          </cell>
        </row>
        <row r="8716">
          <cell r="K8716">
            <v>2260</v>
          </cell>
        </row>
        <row r="8717">
          <cell r="K8717">
            <v>121</v>
          </cell>
        </row>
        <row r="8718">
          <cell r="K8718">
            <v>318</v>
          </cell>
        </row>
        <row r="8719">
          <cell r="K8719">
            <v>3798</v>
          </cell>
        </row>
        <row r="8720">
          <cell r="K8720">
            <v>4303</v>
          </cell>
        </row>
        <row r="8721">
          <cell r="K8721">
            <v>3791</v>
          </cell>
        </row>
        <row r="8722">
          <cell r="K8722">
            <v>3988</v>
          </cell>
        </row>
        <row r="8723">
          <cell r="K8723">
            <v>3838</v>
          </cell>
        </row>
        <row r="8724">
          <cell r="K8724">
            <v>4153</v>
          </cell>
        </row>
        <row r="8725">
          <cell r="K8725">
            <v>123</v>
          </cell>
        </row>
        <row r="8726">
          <cell r="K8726">
            <v>188</v>
          </cell>
        </row>
        <row r="8727">
          <cell r="K8727">
            <v>1761</v>
          </cell>
        </row>
        <row r="8728">
          <cell r="K8728">
            <v>301</v>
          </cell>
        </row>
        <row r="8729">
          <cell r="K8729">
            <v>1676</v>
          </cell>
        </row>
        <row r="8730">
          <cell r="K8730">
            <v>434</v>
          </cell>
        </row>
        <row r="8731">
          <cell r="K8731">
            <v>451</v>
          </cell>
        </row>
        <row r="8732">
          <cell r="K8732">
            <v>1639</v>
          </cell>
        </row>
        <row r="8733">
          <cell r="K8733">
            <v>4089</v>
          </cell>
        </row>
        <row r="8734">
          <cell r="K8734">
            <v>3136</v>
          </cell>
        </row>
        <row r="8735">
          <cell r="K8735">
            <v>3278</v>
          </cell>
        </row>
        <row r="8736">
          <cell r="K8736">
            <v>2276</v>
          </cell>
        </row>
        <row r="8737">
          <cell r="K8737">
            <v>3524</v>
          </cell>
        </row>
        <row r="8738">
          <cell r="K8738">
            <v>1253</v>
          </cell>
        </row>
        <row r="8739">
          <cell r="K8739">
            <v>653</v>
          </cell>
        </row>
        <row r="8740">
          <cell r="K8740">
            <v>1533</v>
          </cell>
        </row>
        <row r="8741">
          <cell r="K8741">
            <v>5721</v>
          </cell>
        </row>
        <row r="8742">
          <cell r="K8742">
            <v>4663</v>
          </cell>
        </row>
        <row r="8743">
          <cell r="K8743">
            <v>5342</v>
          </cell>
        </row>
        <row r="8744">
          <cell r="K8744">
            <v>2630</v>
          </cell>
        </row>
        <row r="8745">
          <cell r="K8745">
            <v>1719</v>
          </cell>
        </row>
        <row r="8746">
          <cell r="K8746">
            <v>4707</v>
          </cell>
        </row>
        <row r="8747">
          <cell r="K8747">
            <v>5334</v>
          </cell>
        </row>
        <row r="8748">
          <cell r="K8748">
            <v>3788</v>
          </cell>
        </row>
        <row r="8749">
          <cell r="K8749">
            <v>3627</v>
          </cell>
        </row>
        <row r="8750">
          <cell r="K8750">
            <v>3248</v>
          </cell>
        </row>
        <row r="8751">
          <cell r="K8751">
            <v>3116</v>
          </cell>
        </row>
        <row r="8752">
          <cell r="K8752">
            <v>1871</v>
          </cell>
        </row>
        <row r="8753">
          <cell r="K8753">
            <v>3882</v>
          </cell>
        </row>
        <row r="8754">
          <cell r="K8754">
            <v>1011</v>
          </cell>
        </row>
        <row r="8755">
          <cell r="K8755">
            <v>1300</v>
          </cell>
        </row>
        <row r="8756">
          <cell r="K8756">
            <v>1326</v>
          </cell>
        </row>
        <row r="8757">
          <cell r="K8757">
            <v>1434</v>
          </cell>
        </row>
        <row r="8758">
          <cell r="K8758">
            <v>3479</v>
          </cell>
        </row>
        <row r="8759">
          <cell r="K8759">
            <v>722</v>
          </cell>
        </row>
        <row r="8760">
          <cell r="K8760">
            <v>125</v>
          </cell>
        </row>
        <row r="8761">
          <cell r="K8761">
            <v>5685</v>
          </cell>
        </row>
        <row r="8762">
          <cell r="K8762">
            <v>2033</v>
          </cell>
        </row>
        <row r="8763">
          <cell r="K8763">
            <v>2135</v>
          </cell>
        </row>
        <row r="8764">
          <cell r="K8764">
            <v>2639</v>
          </cell>
        </row>
        <row r="8765">
          <cell r="K8765">
            <v>1249</v>
          </cell>
        </row>
        <row r="8766">
          <cell r="K8766">
            <v>223</v>
          </cell>
        </row>
        <row r="8767">
          <cell r="K8767">
            <v>131</v>
          </cell>
        </row>
        <row r="8768">
          <cell r="K8768">
            <v>182</v>
          </cell>
        </row>
        <row r="8769">
          <cell r="K8769">
            <v>111</v>
          </cell>
        </row>
        <row r="8770">
          <cell r="K8770">
            <v>244</v>
          </cell>
        </row>
        <row r="8771">
          <cell r="K8771">
            <v>1494</v>
          </cell>
        </row>
        <row r="8772">
          <cell r="K8772">
            <v>435</v>
          </cell>
        </row>
        <row r="8773">
          <cell r="K8773">
            <v>446</v>
          </cell>
        </row>
        <row r="8774">
          <cell r="K8774">
            <v>163</v>
          </cell>
        </row>
        <row r="8775">
          <cell r="K8775">
            <v>123</v>
          </cell>
        </row>
        <row r="8776">
          <cell r="K8776">
            <v>443</v>
          </cell>
        </row>
        <row r="8777">
          <cell r="K8777">
            <v>670</v>
          </cell>
        </row>
        <row r="8778">
          <cell r="K8778">
            <v>455</v>
          </cell>
        </row>
        <row r="8779">
          <cell r="K8779">
            <v>828</v>
          </cell>
        </row>
        <row r="8780">
          <cell r="K8780">
            <v>143</v>
          </cell>
        </row>
        <row r="8781">
          <cell r="K8781">
            <v>151</v>
          </cell>
        </row>
        <row r="8782">
          <cell r="K8782">
            <v>686</v>
          </cell>
        </row>
        <row r="8783">
          <cell r="K8783">
            <v>514</v>
          </cell>
        </row>
        <row r="8784">
          <cell r="K8784">
            <v>486</v>
          </cell>
        </row>
        <row r="8785">
          <cell r="K8785">
            <v>696</v>
          </cell>
        </row>
        <row r="8786">
          <cell r="K8786">
            <v>131</v>
          </cell>
        </row>
        <row r="8787">
          <cell r="K8787">
            <v>255</v>
          </cell>
        </row>
        <row r="8788">
          <cell r="K8788">
            <v>323</v>
          </cell>
        </row>
        <row r="8789">
          <cell r="K8789">
            <v>1417</v>
          </cell>
        </row>
        <row r="8790">
          <cell r="K8790">
            <v>1140</v>
          </cell>
        </row>
        <row r="8791">
          <cell r="K8791">
            <v>1221</v>
          </cell>
        </row>
        <row r="8792">
          <cell r="K8792">
            <v>1141</v>
          </cell>
        </row>
        <row r="8793">
          <cell r="K8793">
            <v>1093</v>
          </cell>
        </row>
        <row r="8794">
          <cell r="K8794">
            <v>313</v>
          </cell>
        </row>
        <row r="8795">
          <cell r="K8795">
            <v>204</v>
          </cell>
        </row>
        <row r="8796">
          <cell r="K8796">
            <v>1327</v>
          </cell>
        </row>
        <row r="8797">
          <cell r="K8797">
            <v>1277</v>
          </cell>
        </row>
        <row r="8798">
          <cell r="K8798">
            <v>2829</v>
          </cell>
        </row>
        <row r="8799">
          <cell r="K8799">
            <v>2192</v>
          </cell>
        </row>
        <row r="8800">
          <cell r="K8800">
            <v>1770</v>
          </cell>
        </row>
        <row r="8801">
          <cell r="K8801">
            <v>82</v>
          </cell>
        </row>
        <row r="8802">
          <cell r="K8802">
            <v>32</v>
          </cell>
        </row>
        <row r="8803">
          <cell r="K8803">
            <v>2696</v>
          </cell>
        </row>
        <row r="8804">
          <cell r="K8804">
            <v>2476</v>
          </cell>
        </row>
        <row r="8805">
          <cell r="K8805">
            <v>2183</v>
          </cell>
        </row>
        <row r="8806">
          <cell r="K8806">
            <v>927</v>
          </cell>
        </row>
        <row r="8807">
          <cell r="K8807">
            <v>2035</v>
          </cell>
        </row>
        <row r="8808">
          <cell r="K8808">
            <v>991</v>
          </cell>
        </row>
        <row r="8809">
          <cell r="K8809">
            <v>684</v>
          </cell>
        </row>
        <row r="8810">
          <cell r="K8810">
            <v>2699</v>
          </cell>
        </row>
        <row r="8811">
          <cell r="K8811">
            <v>1633</v>
          </cell>
        </row>
        <row r="8812">
          <cell r="K8812">
            <v>1684</v>
          </cell>
        </row>
        <row r="8813">
          <cell r="K8813">
            <v>1231</v>
          </cell>
        </row>
        <row r="8814">
          <cell r="K8814">
            <v>1542</v>
          </cell>
        </row>
        <row r="8815">
          <cell r="K8815">
            <v>2098</v>
          </cell>
        </row>
        <row r="8816">
          <cell r="K8816">
            <v>1553</v>
          </cell>
        </row>
        <row r="8817">
          <cell r="K8817">
            <v>1406</v>
          </cell>
        </row>
        <row r="8818">
          <cell r="K8818">
            <v>729</v>
          </cell>
        </row>
        <row r="8819">
          <cell r="K8819">
            <v>758</v>
          </cell>
        </row>
        <row r="8820">
          <cell r="K8820">
            <v>1281</v>
          </cell>
        </row>
        <row r="8821">
          <cell r="K8821">
            <v>1104</v>
          </cell>
        </row>
        <row r="8822">
          <cell r="K8822">
            <v>105</v>
          </cell>
        </row>
        <row r="8823">
          <cell r="K8823">
            <v>155</v>
          </cell>
        </row>
        <row r="8824">
          <cell r="K8824">
            <v>1176</v>
          </cell>
        </row>
        <row r="8825">
          <cell r="K8825">
            <v>1608</v>
          </cell>
        </row>
        <row r="8826">
          <cell r="K8826">
            <v>1441</v>
          </cell>
        </row>
        <row r="8827">
          <cell r="K8827">
            <v>1357</v>
          </cell>
        </row>
        <row r="8828">
          <cell r="K8828">
            <v>1392</v>
          </cell>
        </row>
        <row r="8829">
          <cell r="K8829">
            <v>347</v>
          </cell>
        </row>
        <row r="8830">
          <cell r="K8830">
            <v>177</v>
          </cell>
        </row>
        <row r="8831">
          <cell r="K8831">
            <v>1356</v>
          </cell>
        </row>
        <row r="8832">
          <cell r="K8832">
            <v>2037</v>
          </cell>
        </row>
        <row r="8833">
          <cell r="K8833">
            <v>2036</v>
          </cell>
        </row>
        <row r="8834">
          <cell r="K8834">
            <v>1809</v>
          </cell>
        </row>
        <row r="8835">
          <cell r="K8835">
            <v>1480</v>
          </cell>
        </row>
        <row r="8836">
          <cell r="K8836">
            <v>188</v>
          </cell>
        </row>
        <row r="8837">
          <cell r="K8837">
            <v>407</v>
          </cell>
        </row>
        <row r="8838">
          <cell r="K8838">
            <v>2925</v>
          </cell>
        </row>
        <row r="8839">
          <cell r="K8839">
            <v>1650</v>
          </cell>
        </row>
        <row r="8840">
          <cell r="K8840">
            <v>1209</v>
          </cell>
        </row>
        <row r="8841">
          <cell r="K8841">
            <v>1832</v>
          </cell>
        </row>
        <row r="8842">
          <cell r="K8842">
            <v>565</v>
          </cell>
        </row>
        <row r="8843">
          <cell r="K8843">
            <v>118</v>
          </cell>
        </row>
        <row r="8844">
          <cell r="K8844">
            <v>1267</v>
          </cell>
        </row>
        <row r="8845">
          <cell r="K8845">
            <v>2489</v>
          </cell>
        </row>
        <row r="8846">
          <cell r="K8846">
            <v>2180</v>
          </cell>
        </row>
        <row r="8847">
          <cell r="K8847">
            <v>1684</v>
          </cell>
        </row>
        <row r="8848">
          <cell r="K8848">
            <v>1920</v>
          </cell>
        </row>
        <row r="8849">
          <cell r="K8849">
            <v>2154</v>
          </cell>
        </row>
        <row r="8850">
          <cell r="K8850">
            <v>1264</v>
          </cell>
        </row>
        <row r="8851">
          <cell r="K8851">
            <v>1130</v>
          </cell>
        </row>
        <row r="8852">
          <cell r="K8852">
            <v>1873</v>
          </cell>
        </row>
        <row r="8853">
          <cell r="K8853">
            <v>2666</v>
          </cell>
        </row>
        <row r="8854">
          <cell r="K8854">
            <v>3011</v>
          </cell>
        </row>
        <row r="8855">
          <cell r="K8855">
            <v>2059</v>
          </cell>
        </row>
        <row r="8856">
          <cell r="K8856">
            <v>2728</v>
          </cell>
        </row>
        <row r="8857">
          <cell r="K8857">
            <v>199</v>
          </cell>
        </row>
        <row r="8858">
          <cell r="K8858">
            <v>1076</v>
          </cell>
        </row>
        <row r="8859">
          <cell r="K8859">
            <v>2947</v>
          </cell>
        </row>
        <row r="8860">
          <cell r="K8860">
            <v>2923</v>
          </cell>
        </row>
        <row r="8861">
          <cell r="K8861">
            <v>3072</v>
          </cell>
        </row>
        <row r="8862">
          <cell r="K8862">
            <v>3112</v>
          </cell>
        </row>
        <row r="8863">
          <cell r="K8863">
            <v>2752</v>
          </cell>
        </row>
        <row r="8864">
          <cell r="K8864">
            <v>225</v>
          </cell>
        </row>
        <row r="8865">
          <cell r="K8865">
            <v>831</v>
          </cell>
        </row>
        <row r="8866">
          <cell r="K8866">
            <v>2791</v>
          </cell>
        </row>
        <row r="8867">
          <cell r="K8867">
            <v>3438</v>
          </cell>
        </row>
        <row r="8868">
          <cell r="K8868">
            <v>3028</v>
          </cell>
        </row>
        <row r="8869">
          <cell r="K8869">
            <v>2135</v>
          </cell>
        </row>
        <row r="8870">
          <cell r="K8870">
            <v>2963</v>
          </cell>
        </row>
        <row r="8871">
          <cell r="K8871">
            <v>555</v>
          </cell>
        </row>
        <row r="8872">
          <cell r="K8872">
            <v>1779</v>
          </cell>
        </row>
        <row r="8873">
          <cell r="K8873">
            <v>3593</v>
          </cell>
        </row>
        <row r="8874">
          <cell r="K8874">
            <v>3719</v>
          </cell>
        </row>
        <row r="8875">
          <cell r="K8875">
            <v>2936</v>
          </cell>
        </row>
        <row r="8876">
          <cell r="K8876">
            <v>3655</v>
          </cell>
        </row>
        <row r="8877">
          <cell r="K8877">
            <v>2985</v>
          </cell>
        </row>
        <row r="8878">
          <cell r="K8878">
            <v>177</v>
          </cell>
        </row>
        <row r="8879">
          <cell r="K8879">
            <v>412</v>
          </cell>
        </row>
        <row r="8880">
          <cell r="K8880">
            <v>1391</v>
          </cell>
        </row>
        <row r="8881">
          <cell r="K8881">
            <v>2506</v>
          </cell>
        </row>
        <row r="8882">
          <cell r="K8882">
            <v>2804</v>
          </cell>
        </row>
        <row r="8883">
          <cell r="K8883">
            <v>439</v>
          </cell>
        </row>
        <row r="8884">
          <cell r="K8884">
            <v>2178</v>
          </cell>
        </row>
        <row r="8885">
          <cell r="K8885">
            <v>379</v>
          </cell>
        </row>
        <row r="8886">
          <cell r="K8886">
            <v>276</v>
          </cell>
        </row>
        <row r="8887">
          <cell r="K8887">
            <v>2885</v>
          </cell>
        </row>
        <row r="8888">
          <cell r="K8888">
            <v>2216</v>
          </cell>
        </row>
        <row r="8889">
          <cell r="K8889">
            <v>2247</v>
          </cell>
        </row>
        <row r="8890">
          <cell r="K8890">
            <v>799</v>
          </cell>
        </row>
        <row r="8891">
          <cell r="K8891">
            <v>3184</v>
          </cell>
        </row>
        <row r="8892">
          <cell r="K8892">
            <v>157</v>
          </cell>
        </row>
        <row r="8893">
          <cell r="K8893">
            <v>213</v>
          </cell>
        </row>
        <row r="8894">
          <cell r="K8894">
            <v>2019</v>
          </cell>
        </row>
        <row r="8895">
          <cell r="K8895">
            <v>144</v>
          </cell>
        </row>
        <row r="8896">
          <cell r="K8896">
            <v>2230</v>
          </cell>
        </row>
        <row r="8897">
          <cell r="K8897">
            <v>2398</v>
          </cell>
        </row>
        <row r="8898">
          <cell r="K8898">
            <v>2954</v>
          </cell>
        </row>
        <row r="8899">
          <cell r="K8899">
            <v>945</v>
          </cell>
        </row>
        <row r="8900">
          <cell r="K8900">
            <v>142</v>
          </cell>
        </row>
        <row r="8901">
          <cell r="K8901">
            <v>3572</v>
          </cell>
        </row>
        <row r="8902">
          <cell r="K8902">
            <v>2937</v>
          </cell>
        </row>
        <row r="8903">
          <cell r="K8903">
            <v>1089</v>
          </cell>
        </row>
        <row r="8904">
          <cell r="K8904">
            <v>2839</v>
          </cell>
        </row>
        <row r="8905">
          <cell r="K8905">
            <v>258</v>
          </cell>
        </row>
        <row r="8906">
          <cell r="K8906">
            <v>2455</v>
          </cell>
        </row>
        <row r="8907">
          <cell r="K8907">
            <v>2622</v>
          </cell>
        </row>
        <row r="8908">
          <cell r="K8908">
            <v>2603</v>
          </cell>
        </row>
        <row r="8909">
          <cell r="K8909">
            <v>1637</v>
          </cell>
        </row>
        <row r="8910">
          <cell r="K8910">
            <v>1825</v>
          </cell>
        </row>
        <row r="8911">
          <cell r="K8911">
            <v>1763</v>
          </cell>
        </row>
        <row r="8912">
          <cell r="K8912">
            <v>802</v>
          </cell>
        </row>
        <row r="8913">
          <cell r="K8913">
            <v>1718</v>
          </cell>
        </row>
        <row r="8914">
          <cell r="K8914">
            <v>1126</v>
          </cell>
        </row>
        <row r="8915">
          <cell r="K8915">
            <v>2144</v>
          </cell>
        </row>
        <row r="8916">
          <cell r="K8916">
            <v>2716</v>
          </cell>
        </row>
        <row r="8917">
          <cell r="K8917">
            <v>3005</v>
          </cell>
        </row>
        <row r="8918">
          <cell r="K8918">
            <v>3564</v>
          </cell>
        </row>
        <row r="8919">
          <cell r="K8919">
            <v>2146</v>
          </cell>
        </row>
        <row r="8920">
          <cell r="K8920">
            <v>145</v>
          </cell>
        </row>
        <row r="8921">
          <cell r="K8921">
            <v>105</v>
          </cell>
        </row>
        <row r="8922">
          <cell r="K8922">
            <v>117</v>
          </cell>
        </row>
        <row r="8923">
          <cell r="K8923">
            <v>3256</v>
          </cell>
        </row>
        <row r="8924">
          <cell r="K8924">
            <v>2975</v>
          </cell>
        </row>
        <row r="8925">
          <cell r="K8925">
            <v>3768</v>
          </cell>
        </row>
        <row r="8926">
          <cell r="K8926">
            <v>1975</v>
          </cell>
        </row>
        <row r="8927">
          <cell r="K8927">
            <v>2150</v>
          </cell>
        </row>
        <row r="8928">
          <cell r="K8928">
            <v>815</v>
          </cell>
        </row>
        <row r="8929">
          <cell r="K8929">
            <v>3940</v>
          </cell>
        </row>
        <row r="8930">
          <cell r="K8930">
            <v>2249</v>
          </cell>
        </row>
        <row r="8931">
          <cell r="K8931">
            <v>2512</v>
          </cell>
        </row>
        <row r="8932">
          <cell r="K8932">
            <v>1498</v>
          </cell>
        </row>
        <row r="8933">
          <cell r="K8933">
            <v>2571</v>
          </cell>
        </row>
        <row r="8934">
          <cell r="K8934">
            <v>356</v>
          </cell>
        </row>
        <row r="8935">
          <cell r="K8935">
            <v>299</v>
          </cell>
        </row>
        <row r="8936">
          <cell r="K8936">
            <v>2069</v>
          </cell>
        </row>
        <row r="8937">
          <cell r="K8937">
            <v>2687</v>
          </cell>
        </row>
        <row r="8938">
          <cell r="K8938">
            <v>879</v>
          </cell>
        </row>
        <row r="8939">
          <cell r="K8939">
            <v>1797</v>
          </cell>
        </row>
        <row r="8940">
          <cell r="K8940">
            <v>1577</v>
          </cell>
        </row>
        <row r="8941">
          <cell r="K8941">
            <v>429</v>
          </cell>
        </row>
        <row r="8942">
          <cell r="K8942">
            <v>1889</v>
          </cell>
        </row>
        <row r="8943">
          <cell r="K8943">
            <v>2119</v>
          </cell>
        </row>
        <row r="8944">
          <cell r="K8944">
            <v>1325</v>
          </cell>
        </row>
        <row r="8945">
          <cell r="K8945">
            <v>1257</v>
          </cell>
        </row>
        <row r="8946">
          <cell r="K8946">
            <v>2561</v>
          </cell>
        </row>
        <row r="8947">
          <cell r="K8947">
            <v>2510</v>
          </cell>
        </row>
        <row r="8948">
          <cell r="K8948">
            <v>127</v>
          </cell>
        </row>
        <row r="8949">
          <cell r="K8949">
            <v>115</v>
          </cell>
        </row>
        <row r="8950">
          <cell r="K8950">
            <v>123</v>
          </cell>
        </row>
        <row r="8951">
          <cell r="K8951">
            <v>1290</v>
          </cell>
        </row>
        <row r="8952">
          <cell r="K8952">
            <v>2914</v>
          </cell>
        </row>
        <row r="8953">
          <cell r="K8953">
            <v>3193</v>
          </cell>
        </row>
        <row r="8954">
          <cell r="K8954">
            <v>3555</v>
          </cell>
        </row>
        <row r="8955">
          <cell r="K8955">
            <v>3190</v>
          </cell>
        </row>
        <row r="8956">
          <cell r="K8956">
            <v>803</v>
          </cell>
        </row>
        <row r="8957">
          <cell r="K8957">
            <v>3900</v>
          </cell>
        </row>
        <row r="8958">
          <cell r="K8958">
            <v>4494</v>
          </cell>
        </row>
        <row r="8959">
          <cell r="K8959">
            <v>4844</v>
          </cell>
        </row>
        <row r="8960">
          <cell r="K8960">
            <v>4414</v>
          </cell>
        </row>
        <row r="8961">
          <cell r="K8961">
            <v>5459</v>
          </cell>
        </row>
        <row r="8962">
          <cell r="K8962">
            <v>6217</v>
          </cell>
        </row>
        <row r="8963">
          <cell r="K8963">
            <v>3256</v>
          </cell>
        </row>
        <row r="8964">
          <cell r="K8964">
            <v>4149</v>
          </cell>
        </row>
        <row r="8965">
          <cell r="K8965">
            <v>4449</v>
          </cell>
        </row>
        <row r="8966">
          <cell r="K8966">
            <v>4344</v>
          </cell>
        </row>
        <row r="8967">
          <cell r="K8967">
            <v>5121</v>
          </cell>
        </row>
        <row r="8968">
          <cell r="K8968">
            <v>3984</v>
          </cell>
        </row>
        <row r="8969">
          <cell r="K8969">
            <v>1598</v>
          </cell>
        </row>
        <row r="8970">
          <cell r="K8970">
            <v>3406</v>
          </cell>
        </row>
        <row r="8971">
          <cell r="K8971">
            <v>2621</v>
          </cell>
        </row>
        <row r="8972">
          <cell r="K8972">
            <v>3162</v>
          </cell>
        </row>
        <row r="8973">
          <cell r="K8973">
            <v>3649</v>
          </cell>
        </row>
        <row r="8974">
          <cell r="K8974">
            <v>3491</v>
          </cell>
        </row>
        <row r="8975">
          <cell r="K8975">
            <v>2898</v>
          </cell>
        </row>
        <row r="8976">
          <cell r="K8976">
            <v>1592</v>
          </cell>
        </row>
        <row r="8977">
          <cell r="K8977">
            <v>3969</v>
          </cell>
        </row>
        <row r="8978">
          <cell r="K8978">
            <v>5056</v>
          </cell>
        </row>
        <row r="8979">
          <cell r="K8979">
            <v>3281</v>
          </cell>
        </row>
        <row r="8980">
          <cell r="K8980">
            <v>3066</v>
          </cell>
        </row>
        <row r="8981">
          <cell r="K8981">
            <v>3407</v>
          </cell>
        </row>
        <row r="8982">
          <cell r="K8982">
            <v>2939</v>
          </cell>
        </row>
        <row r="8983">
          <cell r="K8983">
            <v>4166</v>
          </cell>
        </row>
        <row r="8984">
          <cell r="K8984">
            <v>2863</v>
          </cell>
        </row>
        <row r="8985">
          <cell r="K8985">
            <v>2617</v>
          </cell>
        </row>
        <row r="8986">
          <cell r="K8986">
            <v>2398</v>
          </cell>
        </row>
        <row r="8987">
          <cell r="K8987">
            <v>2491</v>
          </cell>
        </row>
        <row r="8988">
          <cell r="K8988">
            <v>671</v>
          </cell>
        </row>
        <row r="8989">
          <cell r="K8989">
            <v>3455</v>
          </cell>
        </row>
        <row r="8990">
          <cell r="K8990">
            <v>1067</v>
          </cell>
        </row>
        <row r="8991">
          <cell r="K8991">
            <v>1460</v>
          </cell>
        </row>
        <row r="8992">
          <cell r="K8992">
            <v>2587</v>
          </cell>
        </row>
        <row r="8993">
          <cell r="K8993">
            <v>2228</v>
          </cell>
        </row>
        <row r="8994">
          <cell r="K8994">
            <v>2791</v>
          </cell>
        </row>
        <row r="8995">
          <cell r="K8995">
            <v>2138</v>
          </cell>
        </row>
        <row r="8996">
          <cell r="K8996">
            <v>0</v>
          </cell>
        </row>
        <row r="8997">
          <cell r="K8997">
            <v>220</v>
          </cell>
        </row>
        <row r="8998">
          <cell r="K8998">
            <v>1363</v>
          </cell>
        </row>
        <row r="8999">
          <cell r="K8999">
            <v>2915</v>
          </cell>
        </row>
        <row r="9000">
          <cell r="K9000">
            <v>2804</v>
          </cell>
        </row>
        <row r="9001">
          <cell r="K9001">
            <v>2581</v>
          </cell>
        </row>
        <row r="9002">
          <cell r="K9002">
            <v>2922</v>
          </cell>
        </row>
        <row r="9003">
          <cell r="K9003">
            <v>2586</v>
          </cell>
        </row>
        <row r="9004">
          <cell r="K9004">
            <v>1009</v>
          </cell>
        </row>
        <row r="9005">
          <cell r="K9005">
            <v>1467</v>
          </cell>
        </row>
        <row r="9006">
          <cell r="K9006">
            <v>2375</v>
          </cell>
        </row>
        <row r="9007">
          <cell r="K9007">
            <v>2105</v>
          </cell>
        </row>
        <row r="9008">
          <cell r="K9008">
            <v>3065</v>
          </cell>
        </row>
        <row r="9009">
          <cell r="K9009">
            <v>3786</v>
          </cell>
        </row>
        <row r="9010">
          <cell r="K9010">
            <v>4034</v>
          </cell>
        </row>
        <row r="9011">
          <cell r="K9011">
            <v>120</v>
          </cell>
        </row>
        <row r="9012">
          <cell r="K9012">
            <v>820</v>
          </cell>
        </row>
        <row r="9013">
          <cell r="K9013">
            <v>3458</v>
          </cell>
        </row>
        <row r="9014">
          <cell r="K9014">
            <v>3175</v>
          </cell>
        </row>
        <row r="9015">
          <cell r="K9015">
            <v>4541</v>
          </cell>
        </row>
        <row r="9016">
          <cell r="K9016">
            <v>4833</v>
          </cell>
        </row>
        <row r="9017">
          <cell r="K9017">
            <v>518</v>
          </cell>
        </row>
        <row r="9018">
          <cell r="K9018">
            <v>0</v>
          </cell>
        </row>
        <row r="9019">
          <cell r="K9019">
            <v>946</v>
          </cell>
        </row>
        <row r="9020">
          <cell r="K9020">
            <v>1108</v>
          </cell>
        </row>
        <row r="9021">
          <cell r="K9021">
            <v>4152</v>
          </cell>
        </row>
        <row r="9022">
          <cell r="K9022">
            <v>3765</v>
          </cell>
        </row>
        <row r="9023">
          <cell r="K9023">
            <v>3560</v>
          </cell>
        </row>
        <row r="9024">
          <cell r="K9024">
            <v>3336</v>
          </cell>
        </row>
        <row r="9025">
          <cell r="K9025">
            <v>2386</v>
          </cell>
        </row>
        <row r="9026">
          <cell r="K9026">
            <v>942</v>
          </cell>
        </row>
        <row r="9027">
          <cell r="K9027">
            <v>2345</v>
          </cell>
        </row>
        <row r="9028">
          <cell r="K9028">
            <v>2616</v>
          </cell>
        </row>
        <row r="9029">
          <cell r="K9029">
            <v>2961</v>
          </cell>
        </row>
        <row r="9030">
          <cell r="K9030">
            <v>3649</v>
          </cell>
        </row>
        <row r="9031">
          <cell r="K9031">
            <v>3010</v>
          </cell>
        </row>
        <row r="9032">
          <cell r="K9032">
            <v>796</v>
          </cell>
        </row>
        <row r="9033">
          <cell r="K9033">
            <v>1743</v>
          </cell>
        </row>
        <row r="9034">
          <cell r="K9034">
            <v>2749</v>
          </cell>
        </row>
        <row r="9035">
          <cell r="K9035">
            <v>1959</v>
          </cell>
        </row>
        <row r="9036">
          <cell r="K9036">
            <v>3214</v>
          </cell>
        </row>
        <row r="9037">
          <cell r="K9037">
            <v>4144</v>
          </cell>
        </row>
        <row r="9038">
          <cell r="K9038">
            <v>0</v>
          </cell>
        </row>
        <row r="9039">
          <cell r="K9039">
            <v>0</v>
          </cell>
        </row>
        <row r="9040">
          <cell r="K9040">
            <v>1674</v>
          </cell>
        </row>
        <row r="9041">
          <cell r="K9041">
            <v>3236</v>
          </cell>
        </row>
        <row r="9042">
          <cell r="K9042">
            <v>2751</v>
          </cell>
        </row>
        <row r="9043">
          <cell r="K9043">
            <v>1521</v>
          </cell>
        </row>
        <row r="9044">
          <cell r="K9044">
            <v>2853</v>
          </cell>
        </row>
        <row r="9045">
          <cell r="K9045">
            <v>2121</v>
          </cell>
        </row>
        <row r="9046">
          <cell r="K9046">
            <v>1182</v>
          </cell>
        </row>
        <row r="9047">
          <cell r="K9047">
            <v>2115</v>
          </cell>
        </row>
        <row r="9048">
          <cell r="K9048">
            <v>2985</v>
          </cell>
        </row>
        <row r="9049">
          <cell r="K9049">
            <v>2469</v>
          </cell>
        </row>
        <row r="9050">
          <cell r="K9050">
            <v>3048</v>
          </cell>
        </row>
        <row r="9051">
          <cell r="K9051">
            <v>2910</v>
          </cell>
        </row>
        <row r="9052">
          <cell r="K9052">
            <v>1414</v>
          </cell>
        </row>
        <row r="9053">
          <cell r="K9053">
            <v>1379</v>
          </cell>
        </row>
        <row r="9054">
          <cell r="K9054">
            <v>0</v>
          </cell>
        </row>
        <row r="9055">
          <cell r="K9055">
            <v>2180</v>
          </cell>
        </row>
        <row r="9056">
          <cell r="K9056">
            <v>1592</v>
          </cell>
        </row>
        <row r="9057">
          <cell r="K9057">
            <v>2294</v>
          </cell>
        </row>
        <row r="9058">
          <cell r="K9058">
            <v>0</v>
          </cell>
        </row>
        <row r="9059">
          <cell r="K9059">
            <v>2421</v>
          </cell>
        </row>
        <row r="9060">
          <cell r="K9060">
            <v>310</v>
          </cell>
        </row>
        <row r="9061">
          <cell r="K9061">
            <v>0</v>
          </cell>
        </row>
        <row r="9062">
          <cell r="K9062">
            <v>0</v>
          </cell>
        </row>
        <row r="9063">
          <cell r="K9063">
            <v>953</v>
          </cell>
        </row>
        <row r="9064">
          <cell r="K9064">
            <v>1605</v>
          </cell>
        </row>
        <row r="9065">
          <cell r="K9065">
            <v>987</v>
          </cell>
        </row>
        <row r="9066">
          <cell r="K9066">
            <v>662</v>
          </cell>
        </row>
        <row r="9067">
          <cell r="K9067">
            <v>1715</v>
          </cell>
        </row>
        <row r="9068">
          <cell r="K9068">
            <v>0</v>
          </cell>
        </row>
        <row r="9069">
          <cell r="K9069">
            <v>1986</v>
          </cell>
        </row>
        <row r="9070">
          <cell r="K9070">
            <v>2869</v>
          </cell>
        </row>
        <row r="9071">
          <cell r="K9071">
            <v>3042</v>
          </cell>
        </row>
        <row r="9072">
          <cell r="K9072">
            <v>983</v>
          </cell>
        </row>
        <row r="9073">
          <cell r="K9073">
            <v>3353</v>
          </cell>
        </row>
        <row r="9074">
          <cell r="K9074">
            <v>579</v>
          </cell>
        </row>
        <row r="9075">
          <cell r="K9075">
            <v>2354</v>
          </cell>
        </row>
        <row r="9076">
          <cell r="K9076">
            <v>2956</v>
          </cell>
        </row>
        <row r="9077">
          <cell r="K9077">
            <v>2309</v>
          </cell>
        </row>
        <row r="9078">
          <cell r="K9078">
            <v>1234</v>
          </cell>
        </row>
        <row r="9079">
          <cell r="K9079">
            <v>2062</v>
          </cell>
        </row>
        <row r="9080">
          <cell r="K9080">
            <v>3918</v>
          </cell>
        </row>
        <row r="9081">
          <cell r="K9081">
            <v>0</v>
          </cell>
        </row>
        <row r="9082">
          <cell r="K9082">
            <v>364</v>
          </cell>
        </row>
        <row r="9083">
          <cell r="K9083">
            <v>2958</v>
          </cell>
        </row>
        <row r="9084">
          <cell r="K9084">
            <v>2224</v>
          </cell>
        </row>
        <row r="9085">
          <cell r="K9085">
            <v>2632</v>
          </cell>
        </row>
        <row r="9086">
          <cell r="K9086">
            <v>2268</v>
          </cell>
        </row>
        <row r="9087">
          <cell r="K9087">
            <v>2523</v>
          </cell>
        </row>
        <row r="9088">
          <cell r="K9088">
            <v>0</v>
          </cell>
        </row>
        <row r="9089">
          <cell r="K9089">
            <v>441</v>
          </cell>
        </row>
        <row r="9090">
          <cell r="K9090">
            <v>2238</v>
          </cell>
        </row>
        <row r="9091">
          <cell r="K9091">
            <v>1281</v>
          </cell>
        </row>
        <row r="9092">
          <cell r="K9092">
            <v>2056</v>
          </cell>
        </row>
        <row r="9093">
          <cell r="K9093">
            <v>2012</v>
          </cell>
        </row>
        <row r="9094">
          <cell r="K9094">
            <v>1405</v>
          </cell>
        </row>
        <row r="9095">
          <cell r="K9095">
            <v>1222</v>
          </cell>
        </row>
        <row r="9096">
          <cell r="K9096">
            <v>1361</v>
          </cell>
        </row>
        <row r="9097">
          <cell r="K9097">
            <v>2192</v>
          </cell>
        </row>
        <row r="9098">
          <cell r="K9098">
            <v>1404</v>
          </cell>
        </row>
        <row r="9099">
          <cell r="K9099">
            <v>999</v>
          </cell>
        </row>
        <row r="9100">
          <cell r="K9100">
            <v>2553</v>
          </cell>
        </row>
        <row r="9101">
          <cell r="K9101">
            <v>1646</v>
          </cell>
        </row>
        <row r="9102">
          <cell r="K9102">
            <v>434</v>
          </cell>
        </row>
        <row r="9103">
          <cell r="K9103">
            <v>817</v>
          </cell>
        </row>
        <row r="9104">
          <cell r="K9104">
            <v>3693</v>
          </cell>
        </row>
        <row r="9105">
          <cell r="K9105">
            <v>3696</v>
          </cell>
        </row>
        <row r="9106">
          <cell r="K9106">
            <v>963</v>
          </cell>
        </row>
        <row r="9107">
          <cell r="K9107">
            <v>0</v>
          </cell>
        </row>
        <row r="9108">
          <cell r="K9108">
            <v>2717</v>
          </cell>
        </row>
        <row r="9109">
          <cell r="K9109">
            <v>0</v>
          </cell>
        </row>
        <row r="9110">
          <cell r="K9110">
            <v>3304</v>
          </cell>
        </row>
        <row r="9111">
          <cell r="K9111">
            <v>3062</v>
          </cell>
        </row>
        <row r="9112">
          <cell r="K9112">
            <v>3029</v>
          </cell>
        </row>
        <row r="9113">
          <cell r="K9113">
            <v>2674</v>
          </cell>
        </row>
        <row r="9114">
          <cell r="K9114">
            <v>3007</v>
          </cell>
        </row>
        <row r="9115">
          <cell r="K9115">
            <v>1793</v>
          </cell>
        </row>
        <row r="9116">
          <cell r="K9116">
            <v>1396</v>
          </cell>
        </row>
        <row r="9117">
          <cell r="K9117">
            <v>547</v>
          </cell>
        </row>
        <row r="9118">
          <cell r="K9118">
            <v>4478</v>
          </cell>
        </row>
        <row r="9119">
          <cell r="K9119">
            <v>3243</v>
          </cell>
        </row>
        <row r="9120">
          <cell r="K9120">
            <v>3199</v>
          </cell>
        </row>
        <row r="9121">
          <cell r="K9121">
            <v>2873</v>
          </cell>
        </row>
        <row r="9122">
          <cell r="K9122">
            <v>2824</v>
          </cell>
        </row>
        <row r="9123">
          <cell r="K9123">
            <v>0</v>
          </cell>
        </row>
        <row r="9124">
          <cell r="K9124">
            <v>2840</v>
          </cell>
        </row>
        <row r="9125">
          <cell r="K9125">
            <v>3364</v>
          </cell>
        </row>
        <row r="9126">
          <cell r="K9126">
            <v>3873</v>
          </cell>
        </row>
        <row r="9127">
          <cell r="K9127">
            <v>3984</v>
          </cell>
        </row>
        <row r="9128">
          <cell r="K9128">
            <v>5130</v>
          </cell>
        </row>
        <row r="9129">
          <cell r="K9129">
            <v>2411</v>
          </cell>
        </row>
        <row r="9130">
          <cell r="K9130">
            <v>2653</v>
          </cell>
        </row>
        <row r="9131">
          <cell r="K9131">
            <v>880</v>
          </cell>
        </row>
        <row r="9132">
          <cell r="K9132">
            <v>669</v>
          </cell>
        </row>
        <row r="9133">
          <cell r="K9133">
            <v>634</v>
          </cell>
        </row>
        <row r="9134">
          <cell r="K9134">
            <v>0</v>
          </cell>
        </row>
        <row r="9135">
          <cell r="K9135">
            <v>3222</v>
          </cell>
        </row>
        <row r="9136">
          <cell r="K9136">
            <v>1984</v>
          </cell>
        </row>
        <row r="9137">
          <cell r="K9137">
            <v>0</v>
          </cell>
        </row>
        <row r="9138">
          <cell r="K9138">
            <v>3</v>
          </cell>
        </row>
        <row r="9139">
          <cell r="K9139">
            <v>1000</v>
          </cell>
        </row>
        <row r="9140">
          <cell r="K9140">
            <v>0</v>
          </cell>
        </row>
        <row r="9141">
          <cell r="K9141">
            <v>1215</v>
          </cell>
        </row>
        <row r="9142">
          <cell r="K9142">
            <v>1334</v>
          </cell>
        </row>
        <row r="9143">
          <cell r="K9143">
            <v>2034</v>
          </cell>
        </row>
        <row r="9144">
          <cell r="K9144">
            <v>0</v>
          </cell>
        </row>
        <row r="9145">
          <cell r="K9145">
            <v>1750</v>
          </cell>
        </row>
        <row r="9146">
          <cell r="K9146">
            <v>2625</v>
          </cell>
        </row>
        <row r="9147">
          <cell r="K9147">
            <v>1858</v>
          </cell>
        </row>
        <row r="9148">
          <cell r="K9148">
            <v>1574</v>
          </cell>
        </row>
        <row r="9149">
          <cell r="K9149">
            <v>1093</v>
          </cell>
        </row>
        <row r="9150">
          <cell r="K9150">
            <v>4483</v>
          </cell>
        </row>
        <row r="9151">
          <cell r="K9151">
            <v>91</v>
          </cell>
        </row>
        <row r="9152">
          <cell r="K9152">
            <v>0</v>
          </cell>
        </row>
        <row r="9153">
          <cell r="K9153">
            <v>2504</v>
          </cell>
        </row>
        <row r="9154">
          <cell r="K9154">
            <v>1725</v>
          </cell>
        </row>
        <row r="9155">
          <cell r="K9155">
            <v>1890</v>
          </cell>
        </row>
        <row r="9156">
          <cell r="K9156">
            <v>1018</v>
          </cell>
        </row>
        <row r="9157">
          <cell r="K9157">
            <v>780</v>
          </cell>
        </row>
        <row r="9158">
          <cell r="K9158">
            <v>1111</v>
          </cell>
        </row>
        <row r="9159">
          <cell r="K9159">
            <v>592</v>
          </cell>
        </row>
        <row r="9160">
          <cell r="K9160">
            <v>1139</v>
          </cell>
        </row>
        <row r="9161">
          <cell r="K9161">
            <v>1768</v>
          </cell>
        </row>
        <row r="9162">
          <cell r="K9162">
            <v>1467</v>
          </cell>
        </row>
        <row r="9163">
          <cell r="K9163">
            <v>0</v>
          </cell>
        </row>
        <row r="9164">
          <cell r="K9164">
            <v>2974</v>
          </cell>
        </row>
        <row r="9165">
          <cell r="K9165">
            <v>486</v>
          </cell>
        </row>
        <row r="9166">
          <cell r="K9166">
            <v>679</v>
          </cell>
        </row>
        <row r="9167">
          <cell r="K9167">
            <v>1741</v>
          </cell>
        </row>
        <row r="9168">
          <cell r="K9168">
            <v>1593</v>
          </cell>
        </row>
        <row r="9169">
          <cell r="K9169">
            <v>1403</v>
          </cell>
        </row>
        <row r="9170">
          <cell r="K9170">
            <v>1713</v>
          </cell>
        </row>
        <row r="9171">
          <cell r="K9171">
            <v>1216</v>
          </cell>
        </row>
        <row r="9172">
          <cell r="K9172">
            <v>1290</v>
          </cell>
        </row>
        <row r="9173">
          <cell r="K9173">
            <v>1090</v>
          </cell>
        </row>
        <row r="9174">
          <cell r="K9174">
            <v>1492</v>
          </cell>
        </row>
        <row r="9175">
          <cell r="K9175">
            <v>1139</v>
          </cell>
        </row>
        <row r="9176">
          <cell r="K9176">
            <v>1412</v>
          </cell>
        </row>
        <row r="9177">
          <cell r="K9177">
            <v>3241</v>
          </cell>
        </row>
        <row r="9178">
          <cell r="K9178">
            <v>944</v>
          </cell>
        </row>
        <row r="9179">
          <cell r="K9179">
            <v>0</v>
          </cell>
        </row>
        <row r="9180">
          <cell r="K9180">
            <v>0</v>
          </cell>
        </row>
        <row r="9181">
          <cell r="K9181">
            <v>0</v>
          </cell>
        </row>
        <row r="9182">
          <cell r="K9182">
            <v>0</v>
          </cell>
        </row>
        <row r="9183">
          <cell r="K9183">
            <v>711</v>
          </cell>
        </row>
        <row r="9184">
          <cell r="K9184">
            <v>1641</v>
          </cell>
        </row>
        <row r="9185">
          <cell r="K9185">
            <v>1027</v>
          </cell>
        </row>
        <row r="9186">
          <cell r="K9186">
            <v>349</v>
          </cell>
        </row>
        <row r="9187">
          <cell r="K9187">
            <v>0</v>
          </cell>
        </row>
        <row r="9188">
          <cell r="K9188">
            <v>1131</v>
          </cell>
        </row>
        <row r="9189">
          <cell r="K9189">
            <v>1526</v>
          </cell>
        </row>
        <row r="9190">
          <cell r="K9190">
            <v>1480</v>
          </cell>
        </row>
        <row r="9191">
          <cell r="K9191">
            <v>566</v>
          </cell>
        </row>
        <row r="9192">
          <cell r="K9192">
            <v>737</v>
          </cell>
        </row>
        <row r="9193">
          <cell r="K9193">
            <v>1412</v>
          </cell>
        </row>
        <row r="9194">
          <cell r="K9194">
            <v>644</v>
          </cell>
        </row>
        <row r="9195">
          <cell r="K9195">
            <v>1311</v>
          </cell>
        </row>
        <row r="9196">
          <cell r="K9196">
            <v>1184</v>
          </cell>
        </row>
        <row r="9197">
          <cell r="K9197">
            <v>934</v>
          </cell>
        </row>
        <row r="9198">
          <cell r="K9198">
            <v>1807</v>
          </cell>
        </row>
        <row r="9199">
          <cell r="K9199">
            <v>0</v>
          </cell>
        </row>
        <row r="9200">
          <cell r="K9200">
            <v>1958</v>
          </cell>
        </row>
        <row r="9201">
          <cell r="K9201">
            <v>2901</v>
          </cell>
        </row>
        <row r="9202">
          <cell r="K9202">
            <v>3030</v>
          </cell>
        </row>
        <row r="9203">
          <cell r="K9203">
            <v>2045</v>
          </cell>
        </row>
        <row r="9204">
          <cell r="K9204">
            <v>1701</v>
          </cell>
        </row>
        <row r="9205">
          <cell r="K9205">
            <v>1480</v>
          </cell>
        </row>
        <row r="9206">
          <cell r="K9206">
            <v>1762</v>
          </cell>
        </row>
        <row r="9207">
          <cell r="K9207">
            <v>423</v>
          </cell>
        </row>
        <row r="9208">
          <cell r="K9208">
            <v>652</v>
          </cell>
        </row>
        <row r="9209">
          <cell r="K9209">
            <v>2248</v>
          </cell>
        </row>
        <row r="9210">
          <cell r="K9210">
            <v>2734</v>
          </cell>
        </row>
        <row r="9211">
          <cell r="K9211">
            <v>1595</v>
          </cell>
        </row>
        <row r="9212">
          <cell r="K9212">
            <v>1990</v>
          </cell>
        </row>
        <row r="9213">
          <cell r="K9213">
            <v>2798</v>
          </cell>
        </row>
        <row r="9214">
          <cell r="K9214">
            <v>0</v>
          </cell>
        </row>
        <row r="9215">
          <cell r="K9215">
            <v>0</v>
          </cell>
        </row>
        <row r="9216">
          <cell r="K9216">
            <v>762</v>
          </cell>
        </row>
        <row r="9217">
          <cell r="K9217">
            <v>249</v>
          </cell>
        </row>
        <row r="9218">
          <cell r="K9218">
            <v>11</v>
          </cell>
        </row>
        <row r="9219">
          <cell r="K9219">
            <v>881</v>
          </cell>
        </row>
        <row r="9220">
          <cell r="K9220">
            <v>0</v>
          </cell>
        </row>
        <row r="9221">
          <cell r="K9221">
            <v>0</v>
          </cell>
        </row>
        <row r="9222">
          <cell r="K9222">
            <v>567</v>
          </cell>
        </row>
        <row r="9223">
          <cell r="K9223">
            <v>16</v>
          </cell>
        </row>
        <row r="9224">
          <cell r="K9224">
            <v>232</v>
          </cell>
        </row>
        <row r="9225">
          <cell r="K9225">
            <v>238</v>
          </cell>
        </row>
        <row r="9226">
          <cell r="K9226">
            <v>1383</v>
          </cell>
        </row>
        <row r="9227">
          <cell r="K9227">
            <v>1661</v>
          </cell>
        </row>
        <row r="9228">
          <cell r="K9228">
            <v>977</v>
          </cell>
        </row>
        <row r="9229">
          <cell r="K9229">
            <v>88</v>
          </cell>
        </row>
        <row r="9230">
          <cell r="K9230">
            <v>1351</v>
          </cell>
        </row>
        <row r="9231">
          <cell r="K9231">
            <v>275</v>
          </cell>
        </row>
        <row r="9232">
          <cell r="K9232">
            <v>450</v>
          </cell>
        </row>
        <row r="9233">
          <cell r="K9233">
            <v>968</v>
          </cell>
        </row>
        <row r="9234">
          <cell r="K9234">
            <v>790</v>
          </cell>
        </row>
        <row r="9235">
          <cell r="K9235">
            <v>465</v>
          </cell>
        </row>
        <row r="9236">
          <cell r="K9236">
            <v>1464</v>
          </cell>
        </row>
        <row r="9237">
          <cell r="K9237">
            <v>2356</v>
          </cell>
        </row>
        <row r="9238">
          <cell r="K9238">
            <v>1344</v>
          </cell>
        </row>
        <row r="9239">
          <cell r="K9239">
            <v>1038</v>
          </cell>
        </row>
        <row r="9240">
          <cell r="K9240">
            <v>894</v>
          </cell>
        </row>
        <row r="9241">
          <cell r="K9241">
            <v>1083</v>
          </cell>
        </row>
        <row r="9242">
          <cell r="K9242">
            <v>23</v>
          </cell>
        </row>
        <row r="9243">
          <cell r="K9243">
            <v>0</v>
          </cell>
        </row>
        <row r="9244">
          <cell r="K9244">
            <v>1857</v>
          </cell>
        </row>
        <row r="9245">
          <cell r="K9245">
            <v>1669</v>
          </cell>
        </row>
        <row r="9246">
          <cell r="K9246">
            <v>1479</v>
          </cell>
        </row>
        <row r="9247">
          <cell r="K9247">
            <v>201</v>
          </cell>
        </row>
        <row r="9248">
          <cell r="K9248">
            <v>0</v>
          </cell>
        </row>
        <row r="9249">
          <cell r="K9249">
            <v>478</v>
          </cell>
        </row>
        <row r="9250">
          <cell r="K9250">
            <v>2</v>
          </cell>
        </row>
        <row r="9251">
          <cell r="K9251">
            <v>0</v>
          </cell>
        </row>
        <row r="9252">
          <cell r="K9252">
            <v>0</v>
          </cell>
        </row>
        <row r="9253">
          <cell r="K9253">
            <v>1</v>
          </cell>
        </row>
        <row r="9254">
          <cell r="K9254">
            <v>0</v>
          </cell>
        </row>
        <row r="9255">
          <cell r="K9255">
            <v>0</v>
          </cell>
        </row>
        <row r="9256">
          <cell r="K9256">
            <v>0</v>
          </cell>
        </row>
        <row r="9257">
          <cell r="K9257">
            <v>39</v>
          </cell>
        </row>
        <row r="9258">
          <cell r="K9258">
            <v>0</v>
          </cell>
        </row>
        <row r="9259">
          <cell r="K9259">
            <v>164</v>
          </cell>
        </row>
        <row r="9260">
          <cell r="K9260">
            <v>0</v>
          </cell>
        </row>
        <row r="9261">
          <cell r="K9261">
            <v>0</v>
          </cell>
        </row>
        <row r="9262">
          <cell r="K9262">
            <v>0</v>
          </cell>
        </row>
        <row r="9263">
          <cell r="K9263">
            <v>0</v>
          </cell>
        </row>
        <row r="9264">
          <cell r="K9264">
            <v>0</v>
          </cell>
        </row>
        <row r="9265">
          <cell r="K9265">
            <v>0</v>
          </cell>
        </row>
        <row r="9266">
          <cell r="K9266">
            <v>0</v>
          </cell>
        </row>
        <row r="9267">
          <cell r="K9267">
            <v>118</v>
          </cell>
        </row>
        <row r="9268">
          <cell r="K9268">
            <v>6</v>
          </cell>
        </row>
        <row r="9269">
          <cell r="K9269">
            <v>0</v>
          </cell>
        </row>
        <row r="9270">
          <cell r="K9270">
            <v>0</v>
          </cell>
        </row>
        <row r="9271">
          <cell r="K9271">
            <v>0</v>
          </cell>
        </row>
        <row r="9272">
          <cell r="K9272">
            <v>0</v>
          </cell>
        </row>
        <row r="9273">
          <cell r="K9273">
            <v>3</v>
          </cell>
        </row>
        <row r="9274">
          <cell r="K9274">
            <v>1551</v>
          </cell>
        </row>
        <row r="9275">
          <cell r="K9275">
            <v>0</v>
          </cell>
        </row>
        <row r="9276">
          <cell r="K9276">
            <v>1016</v>
          </cell>
        </row>
        <row r="9277">
          <cell r="K9277">
            <v>815</v>
          </cell>
        </row>
        <row r="9278">
          <cell r="K9278">
            <v>11</v>
          </cell>
        </row>
        <row r="9279">
          <cell r="K9279">
            <v>0</v>
          </cell>
        </row>
        <row r="9280">
          <cell r="K9280">
            <v>34</v>
          </cell>
        </row>
        <row r="9281">
          <cell r="K9281">
            <v>0</v>
          </cell>
        </row>
        <row r="9282">
          <cell r="K9282">
            <v>234</v>
          </cell>
        </row>
        <row r="9283">
          <cell r="K9283">
            <v>0</v>
          </cell>
        </row>
        <row r="9284">
          <cell r="K9284">
            <v>0</v>
          </cell>
        </row>
        <row r="9285">
          <cell r="K9285">
            <v>0</v>
          </cell>
        </row>
        <row r="9286">
          <cell r="K9286">
            <v>0</v>
          </cell>
        </row>
        <row r="9287">
          <cell r="K9287">
            <v>6</v>
          </cell>
        </row>
        <row r="9288">
          <cell r="K9288">
            <v>0</v>
          </cell>
        </row>
        <row r="9289">
          <cell r="K9289">
            <v>0</v>
          </cell>
        </row>
        <row r="9290">
          <cell r="K9290">
            <v>794</v>
          </cell>
        </row>
        <row r="9291">
          <cell r="K9291">
            <v>0</v>
          </cell>
        </row>
        <row r="9292">
          <cell r="K9292">
            <v>1086</v>
          </cell>
        </row>
        <row r="9293">
          <cell r="K9293">
            <v>329</v>
          </cell>
        </row>
        <row r="9294">
          <cell r="K9294">
            <v>2690</v>
          </cell>
        </row>
        <row r="9295">
          <cell r="K9295">
            <v>1709</v>
          </cell>
        </row>
        <row r="9296">
          <cell r="K9296">
            <v>2422</v>
          </cell>
        </row>
        <row r="9297">
          <cell r="K9297">
            <v>1219</v>
          </cell>
        </row>
        <row r="9298">
          <cell r="K9298">
            <v>0</v>
          </cell>
        </row>
        <row r="9299">
          <cell r="K9299">
            <v>0</v>
          </cell>
        </row>
        <row r="9300">
          <cell r="K9300">
            <v>2256</v>
          </cell>
        </row>
        <row r="9301">
          <cell r="K9301">
            <v>1958</v>
          </cell>
        </row>
        <row r="9302">
          <cell r="K9302">
            <v>0</v>
          </cell>
        </row>
        <row r="9303">
          <cell r="K9303">
            <v>1327</v>
          </cell>
        </row>
        <row r="9304">
          <cell r="K9304">
            <v>1008</v>
          </cell>
        </row>
        <row r="9305">
          <cell r="K9305">
            <v>2093</v>
          </cell>
        </row>
        <row r="9306">
          <cell r="K9306">
            <v>161</v>
          </cell>
        </row>
        <row r="9307">
          <cell r="K9307">
            <v>1533</v>
          </cell>
        </row>
        <row r="9308">
          <cell r="K9308">
            <v>0</v>
          </cell>
        </row>
        <row r="9309">
          <cell r="K9309">
            <v>2023</v>
          </cell>
        </row>
        <row r="9310">
          <cell r="K9310">
            <v>1215</v>
          </cell>
        </row>
        <row r="9311">
          <cell r="K9311">
            <v>575</v>
          </cell>
        </row>
        <row r="9312">
          <cell r="K9312">
            <v>2177</v>
          </cell>
        </row>
        <row r="9313">
          <cell r="K9313">
            <v>0</v>
          </cell>
        </row>
        <row r="9314">
          <cell r="K9314">
            <v>1350</v>
          </cell>
        </row>
        <row r="9315">
          <cell r="K9315">
            <v>659</v>
          </cell>
        </row>
        <row r="9316">
          <cell r="K9316">
            <v>2114</v>
          </cell>
        </row>
        <row r="9317">
          <cell r="K9317">
            <v>2202</v>
          </cell>
        </row>
        <row r="9318">
          <cell r="K9318">
            <v>1459</v>
          </cell>
        </row>
        <row r="9319">
          <cell r="K9319">
            <v>726</v>
          </cell>
        </row>
        <row r="9320">
          <cell r="K9320">
            <v>305</v>
          </cell>
        </row>
        <row r="9321">
          <cell r="K9321">
            <v>2183</v>
          </cell>
        </row>
        <row r="9322">
          <cell r="K9322">
            <v>2559</v>
          </cell>
        </row>
        <row r="9323">
          <cell r="K9323">
            <v>1646</v>
          </cell>
        </row>
        <row r="9324">
          <cell r="K9324">
            <v>0</v>
          </cell>
        </row>
        <row r="9325">
          <cell r="K9325">
            <v>0</v>
          </cell>
        </row>
        <row r="9326">
          <cell r="K9326">
            <v>1102</v>
          </cell>
        </row>
        <row r="9327">
          <cell r="K9327">
            <v>3036</v>
          </cell>
        </row>
        <row r="9328">
          <cell r="K9328">
            <v>3109</v>
          </cell>
        </row>
        <row r="9329">
          <cell r="K9329">
            <v>2506</v>
          </cell>
        </row>
        <row r="9330">
          <cell r="K9330">
            <v>2300</v>
          </cell>
        </row>
        <row r="9331">
          <cell r="K9331">
            <v>1360</v>
          </cell>
        </row>
        <row r="9332">
          <cell r="K9332">
            <v>2331</v>
          </cell>
        </row>
        <row r="9333">
          <cell r="K9333">
            <v>2416</v>
          </cell>
        </row>
        <row r="9334">
          <cell r="K9334">
            <v>0</v>
          </cell>
        </row>
        <row r="9335">
          <cell r="K9335">
            <v>2319</v>
          </cell>
        </row>
        <row r="9336">
          <cell r="K9336">
            <v>2055</v>
          </cell>
        </row>
        <row r="9337">
          <cell r="K9337">
            <v>1647</v>
          </cell>
        </row>
        <row r="9338">
          <cell r="K9338">
            <v>1537</v>
          </cell>
        </row>
        <row r="9339">
          <cell r="K9339">
            <v>1683</v>
          </cell>
        </row>
        <row r="9340">
          <cell r="K9340">
            <v>643</v>
          </cell>
        </row>
        <row r="9341">
          <cell r="K9341">
            <v>3084</v>
          </cell>
        </row>
        <row r="9342">
          <cell r="K9342">
            <v>3329</v>
          </cell>
        </row>
        <row r="9343">
          <cell r="K9343">
            <v>3827</v>
          </cell>
        </row>
        <row r="9344">
          <cell r="K9344">
            <v>2382</v>
          </cell>
        </row>
        <row r="9345">
          <cell r="K9345">
            <v>3716</v>
          </cell>
        </row>
        <row r="9346">
          <cell r="K9346">
            <v>3334</v>
          </cell>
        </row>
        <row r="9347">
          <cell r="K9347">
            <v>760</v>
          </cell>
        </row>
        <row r="9348">
          <cell r="K9348">
            <v>0</v>
          </cell>
        </row>
        <row r="9349">
          <cell r="K9349">
            <v>2669</v>
          </cell>
        </row>
        <row r="9350">
          <cell r="K9350">
            <v>2333</v>
          </cell>
        </row>
        <row r="9351">
          <cell r="K9351">
            <v>3403</v>
          </cell>
        </row>
        <row r="9352">
          <cell r="K9352">
            <v>2667</v>
          </cell>
        </row>
        <row r="9353">
          <cell r="K9353">
            <v>2538</v>
          </cell>
        </row>
        <row r="9354">
          <cell r="K9354">
            <v>1247</v>
          </cell>
        </row>
        <row r="9355">
          <cell r="K9355">
            <v>1107</v>
          </cell>
        </row>
        <row r="9356">
          <cell r="K9356">
            <v>2293</v>
          </cell>
        </row>
        <row r="9357">
          <cell r="K9357">
            <v>1628</v>
          </cell>
        </row>
        <row r="9358">
          <cell r="K9358">
            <v>2054</v>
          </cell>
        </row>
        <row r="9359">
          <cell r="K9359">
            <v>1881</v>
          </cell>
        </row>
        <row r="9360">
          <cell r="K9360">
            <v>2246</v>
          </cell>
        </row>
        <row r="9361">
          <cell r="K9361">
            <v>1087</v>
          </cell>
        </row>
        <row r="9362">
          <cell r="K9362">
            <v>1292</v>
          </cell>
        </row>
        <row r="9363">
          <cell r="K9363">
            <v>1287</v>
          </cell>
        </row>
        <row r="9364">
          <cell r="K9364">
            <v>1033</v>
          </cell>
        </row>
        <row r="9365">
          <cell r="K9365">
            <v>957</v>
          </cell>
        </row>
        <row r="9366">
          <cell r="K9366">
            <v>1149</v>
          </cell>
        </row>
        <row r="9367">
          <cell r="K9367">
            <v>2471</v>
          </cell>
        </row>
        <row r="9368">
          <cell r="K9368">
            <v>0</v>
          </cell>
        </row>
        <row r="9369">
          <cell r="K9369">
            <v>0</v>
          </cell>
        </row>
        <row r="9370">
          <cell r="K9370">
            <v>997</v>
          </cell>
        </row>
        <row r="9371">
          <cell r="K9371">
            <v>0</v>
          </cell>
        </row>
        <row r="9372">
          <cell r="K9372">
            <v>1041</v>
          </cell>
        </row>
        <row r="9373">
          <cell r="K9373">
            <v>1133</v>
          </cell>
        </row>
        <row r="9374">
          <cell r="K9374">
            <v>1491</v>
          </cell>
        </row>
        <row r="9375">
          <cell r="K9375">
            <v>966</v>
          </cell>
        </row>
        <row r="9376">
          <cell r="K9376">
            <v>653</v>
          </cell>
        </row>
        <row r="9377">
          <cell r="K9377">
            <v>2</v>
          </cell>
        </row>
        <row r="9378">
          <cell r="K9378">
            <v>1027</v>
          </cell>
        </row>
        <row r="9379">
          <cell r="K9379">
            <v>1332</v>
          </cell>
        </row>
        <row r="9380">
          <cell r="K9380">
            <v>1361</v>
          </cell>
        </row>
        <row r="9381">
          <cell r="K9381">
            <v>1214</v>
          </cell>
        </row>
        <row r="9382">
          <cell r="K9382">
            <v>1757</v>
          </cell>
        </row>
        <row r="9383">
          <cell r="K9383">
            <v>0</v>
          </cell>
        </row>
        <row r="9384">
          <cell r="K9384">
            <v>19</v>
          </cell>
        </row>
        <row r="9385">
          <cell r="K9385">
            <v>0</v>
          </cell>
        </row>
        <row r="9386">
          <cell r="K9386">
            <v>1031</v>
          </cell>
        </row>
        <row r="9387">
          <cell r="K9387">
            <v>1069</v>
          </cell>
        </row>
        <row r="9388">
          <cell r="K9388">
            <v>493</v>
          </cell>
        </row>
        <row r="9389">
          <cell r="K9389">
            <v>3</v>
          </cell>
        </row>
        <row r="9390">
          <cell r="K9390">
            <v>0</v>
          </cell>
        </row>
        <row r="9391">
          <cell r="K9391">
            <v>0</v>
          </cell>
        </row>
        <row r="9392">
          <cell r="K9392">
            <v>0</v>
          </cell>
        </row>
        <row r="9393">
          <cell r="K9393">
            <v>0</v>
          </cell>
        </row>
        <row r="9394">
          <cell r="K9394">
            <v>0</v>
          </cell>
        </row>
        <row r="9395">
          <cell r="K9395">
            <v>1146</v>
          </cell>
        </row>
        <row r="9396">
          <cell r="K9396">
            <v>1250</v>
          </cell>
        </row>
        <row r="9397">
          <cell r="K9397">
            <v>2073</v>
          </cell>
        </row>
        <row r="9398">
          <cell r="K9398">
            <v>1511</v>
          </cell>
        </row>
        <row r="9399">
          <cell r="K9399">
            <v>1307</v>
          </cell>
        </row>
        <row r="9400">
          <cell r="K9400">
            <v>1151</v>
          </cell>
        </row>
        <row r="9401">
          <cell r="K9401">
            <v>117</v>
          </cell>
        </row>
        <row r="9402">
          <cell r="K9402">
            <v>0</v>
          </cell>
        </row>
        <row r="9403">
          <cell r="K9403">
            <v>212</v>
          </cell>
        </row>
        <row r="9404">
          <cell r="K9404">
            <v>0</v>
          </cell>
        </row>
        <row r="9405">
          <cell r="K9405">
            <v>1066</v>
          </cell>
        </row>
        <row r="9406">
          <cell r="K9406">
            <v>1276</v>
          </cell>
        </row>
        <row r="9407">
          <cell r="K9407">
            <v>854</v>
          </cell>
        </row>
        <row r="9408">
          <cell r="K9408">
            <v>976</v>
          </cell>
        </row>
        <row r="9409">
          <cell r="K9409">
            <v>0</v>
          </cell>
        </row>
        <row r="9410">
          <cell r="K9410">
            <v>0</v>
          </cell>
        </row>
        <row r="9411">
          <cell r="K9411">
            <v>1130</v>
          </cell>
        </row>
        <row r="9412">
          <cell r="K9412">
            <v>0</v>
          </cell>
        </row>
        <row r="9413">
          <cell r="K9413">
            <v>1727</v>
          </cell>
        </row>
        <row r="9414">
          <cell r="K9414">
            <v>1494</v>
          </cell>
        </row>
        <row r="9415">
          <cell r="K9415">
            <v>1647</v>
          </cell>
        </row>
        <row r="9416">
          <cell r="K9416">
            <v>1498</v>
          </cell>
        </row>
        <row r="9417">
          <cell r="K9417">
            <v>1353</v>
          </cell>
        </row>
        <row r="9418">
          <cell r="K9418">
            <v>0</v>
          </cell>
        </row>
        <row r="9419">
          <cell r="K9419">
            <v>898</v>
          </cell>
        </row>
        <row r="9420">
          <cell r="K9420">
            <v>862</v>
          </cell>
        </row>
        <row r="9421">
          <cell r="K9421">
            <v>649</v>
          </cell>
        </row>
        <row r="9422">
          <cell r="K9422">
            <v>770</v>
          </cell>
        </row>
        <row r="9423">
          <cell r="K9423">
            <v>0</v>
          </cell>
        </row>
        <row r="9424">
          <cell r="K9424">
            <v>0</v>
          </cell>
        </row>
        <row r="9425">
          <cell r="K9425">
            <v>0</v>
          </cell>
        </row>
        <row r="9426">
          <cell r="K9426">
            <v>2246</v>
          </cell>
        </row>
        <row r="9427">
          <cell r="K9427">
            <v>1935</v>
          </cell>
        </row>
        <row r="9428">
          <cell r="K9428">
            <v>1527</v>
          </cell>
        </row>
        <row r="9429">
          <cell r="K9429">
            <v>1417</v>
          </cell>
        </row>
        <row r="9430">
          <cell r="K9430">
            <v>275</v>
          </cell>
        </row>
        <row r="9431">
          <cell r="K9431">
            <v>499</v>
          </cell>
        </row>
        <row r="9432">
          <cell r="K9432">
            <v>0</v>
          </cell>
        </row>
        <row r="9433">
          <cell r="K9433">
            <v>2042</v>
          </cell>
        </row>
        <row r="9434">
          <cell r="K9434">
            <v>1105</v>
          </cell>
        </row>
        <row r="9435">
          <cell r="K9435">
            <v>2259</v>
          </cell>
        </row>
        <row r="9436">
          <cell r="K9436">
            <v>2909</v>
          </cell>
        </row>
        <row r="9437">
          <cell r="K9437">
            <v>1887</v>
          </cell>
        </row>
        <row r="9438">
          <cell r="K9438">
            <v>0</v>
          </cell>
        </row>
        <row r="9439">
          <cell r="K9439">
            <v>0</v>
          </cell>
        </row>
        <row r="9440">
          <cell r="K9440">
            <v>2095</v>
          </cell>
        </row>
        <row r="9441">
          <cell r="K9441">
            <v>1857</v>
          </cell>
        </row>
        <row r="9442">
          <cell r="K9442">
            <v>1489</v>
          </cell>
        </row>
        <row r="9443">
          <cell r="K9443">
            <v>1943</v>
          </cell>
        </row>
        <row r="9444">
          <cell r="K9444">
            <v>45</v>
          </cell>
        </row>
        <row r="9445">
          <cell r="K9445">
            <v>0</v>
          </cell>
        </row>
        <row r="9446">
          <cell r="K9446">
            <v>142</v>
          </cell>
        </row>
        <row r="9447">
          <cell r="K9447">
            <v>2578</v>
          </cell>
        </row>
        <row r="9448">
          <cell r="K9448">
            <v>1909</v>
          </cell>
        </row>
        <row r="9449">
          <cell r="K9449">
            <v>1884</v>
          </cell>
        </row>
        <row r="9450">
          <cell r="K9450">
            <v>2541</v>
          </cell>
        </row>
        <row r="9451">
          <cell r="K9451">
            <v>1377</v>
          </cell>
        </row>
        <row r="9452">
          <cell r="K9452">
            <v>176</v>
          </cell>
        </row>
        <row r="9453">
          <cell r="K9453">
            <v>0</v>
          </cell>
        </row>
        <row r="9454">
          <cell r="K9454">
            <v>962</v>
          </cell>
        </row>
        <row r="9455">
          <cell r="K9455">
            <v>1658</v>
          </cell>
        </row>
        <row r="9456">
          <cell r="K9456">
            <v>682</v>
          </cell>
        </row>
        <row r="9457">
          <cell r="K9457">
            <v>1589</v>
          </cell>
        </row>
        <row r="9458">
          <cell r="K9458">
            <v>1469</v>
          </cell>
        </row>
        <row r="9459">
          <cell r="K9459">
            <v>61</v>
          </cell>
        </row>
        <row r="9460">
          <cell r="K9460">
            <v>617</v>
          </cell>
        </row>
        <row r="9461">
          <cell r="K9461">
            <v>1903</v>
          </cell>
        </row>
        <row r="9462">
          <cell r="K9462">
            <v>1333</v>
          </cell>
        </row>
        <row r="9463">
          <cell r="K9463">
            <v>1361</v>
          </cell>
        </row>
        <row r="9464">
          <cell r="K9464">
            <v>2401</v>
          </cell>
        </row>
        <row r="9465">
          <cell r="K9465">
            <v>560</v>
          </cell>
        </row>
        <row r="9466">
          <cell r="K9466">
            <v>2810</v>
          </cell>
        </row>
        <row r="9467">
          <cell r="K9467">
            <v>1182</v>
          </cell>
        </row>
        <row r="9468">
          <cell r="K9468">
            <v>1969</v>
          </cell>
        </row>
        <row r="9469">
          <cell r="K9469">
            <v>1488</v>
          </cell>
        </row>
        <row r="9470">
          <cell r="K9470">
            <v>1900</v>
          </cell>
        </row>
        <row r="9471">
          <cell r="K9471">
            <v>904</v>
          </cell>
        </row>
        <row r="9472">
          <cell r="K9472">
            <v>1232</v>
          </cell>
        </row>
        <row r="9473">
          <cell r="K9473">
            <v>1202</v>
          </cell>
        </row>
        <row r="9474">
          <cell r="K9474">
            <v>1043</v>
          </cell>
        </row>
        <row r="9475">
          <cell r="K9475">
            <v>1787</v>
          </cell>
        </row>
        <row r="9476">
          <cell r="K9476">
            <v>1510</v>
          </cell>
        </row>
        <row r="9477">
          <cell r="K9477">
            <v>1877</v>
          </cell>
        </row>
        <row r="9478">
          <cell r="K9478">
            <v>1289</v>
          </cell>
        </row>
        <row r="9479">
          <cell r="K9479">
            <v>569</v>
          </cell>
        </row>
        <row r="9480">
          <cell r="K9480">
            <v>695</v>
          </cell>
        </row>
        <row r="9481">
          <cell r="K9481">
            <v>1948</v>
          </cell>
        </row>
        <row r="9482">
          <cell r="K9482">
            <v>1392</v>
          </cell>
        </row>
        <row r="9483">
          <cell r="K9483">
            <v>3433</v>
          </cell>
        </row>
        <row r="9484">
          <cell r="K9484">
            <v>2634</v>
          </cell>
        </row>
        <row r="9485">
          <cell r="K9485">
            <v>3884</v>
          </cell>
        </row>
        <row r="9486">
          <cell r="K9486">
            <v>3004</v>
          </cell>
        </row>
        <row r="9487">
          <cell r="K9487">
            <v>2936</v>
          </cell>
        </row>
        <row r="9488">
          <cell r="K9488">
            <v>337</v>
          </cell>
        </row>
        <row r="9489">
          <cell r="K9489">
            <v>3575</v>
          </cell>
        </row>
        <row r="9490">
          <cell r="K9490">
            <v>1858</v>
          </cell>
        </row>
        <row r="9491">
          <cell r="K9491">
            <v>1461</v>
          </cell>
        </row>
        <row r="9492">
          <cell r="K9492">
            <v>1058</v>
          </cell>
        </row>
        <row r="9493">
          <cell r="K9493">
            <v>1526</v>
          </cell>
        </row>
        <row r="9494">
          <cell r="K9494">
            <v>472</v>
          </cell>
        </row>
        <row r="9495">
          <cell r="K9495">
            <v>749</v>
          </cell>
        </row>
        <row r="9496">
          <cell r="K9496">
            <v>1831</v>
          </cell>
        </row>
        <row r="9497">
          <cell r="K9497">
            <v>2397</v>
          </cell>
        </row>
        <row r="9498">
          <cell r="K9498">
            <v>387</v>
          </cell>
        </row>
        <row r="9499">
          <cell r="K9499">
            <v>770</v>
          </cell>
        </row>
        <row r="9500">
          <cell r="K9500">
            <v>2519</v>
          </cell>
        </row>
        <row r="9501">
          <cell r="K9501">
            <v>1379</v>
          </cell>
        </row>
        <row r="9502">
          <cell r="K9502">
            <v>1195</v>
          </cell>
        </row>
        <row r="9503">
          <cell r="K9503">
            <v>2030</v>
          </cell>
        </row>
        <row r="9504">
          <cell r="K9504">
            <v>1797</v>
          </cell>
        </row>
        <row r="9505">
          <cell r="K9505">
            <v>723</v>
          </cell>
        </row>
        <row r="9506">
          <cell r="K9506">
            <v>2299</v>
          </cell>
        </row>
        <row r="9507">
          <cell r="K9507">
            <v>1569</v>
          </cell>
        </row>
        <row r="9508">
          <cell r="K9508">
            <v>0</v>
          </cell>
        </row>
        <row r="9509">
          <cell r="K9509">
            <v>1083</v>
          </cell>
        </row>
        <row r="9510">
          <cell r="K9510">
            <v>930</v>
          </cell>
        </row>
        <row r="9511">
          <cell r="K9511">
            <v>365</v>
          </cell>
        </row>
        <row r="9512">
          <cell r="K9512">
            <v>628</v>
          </cell>
        </row>
        <row r="9513">
          <cell r="K9513">
            <v>674</v>
          </cell>
        </row>
        <row r="9514">
          <cell r="K9514">
            <v>626</v>
          </cell>
        </row>
        <row r="9515">
          <cell r="K9515">
            <v>580</v>
          </cell>
        </row>
        <row r="9516">
          <cell r="K9516">
            <v>748</v>
          </cell>
        </row>
        <row r="9517">
          <cell r="K9517">
            <v>912</v>
          </cell>
        </row>
        <row r="9518">
          <cell r="K9518">
            <v>1088</v>
          </cell>
        </row>
        <row r="9519">
          <cell r="K9519">
            <v>847</v>
          </cell>
        </row>
        <row r="9520">
          <cell r="K9520">
            <v>827</v>
          </cell>
        </row>
        <row r="9521">
          <cell r="K9521">
            <v>554</v>
          </cell>
        </row>
        <row r="9522">
          <cell r="K9522">
            <v>941</v>
          </cell>
        </row>
        <row r="9523">
          <cell r="K9523">
            <v>0</v>
          </cell>
        </row>
        <row r="9524">
          <cell r="K9524">
            <v>1847</v>
          </cell>
        </row>
        <row r="9525">
          <cell r="K9525">
            <v>1267</v>
          </cell>
        </row>
        <row r="9526">
          <cell r="K9526">
            <v>1585</v>
          </cell>
        </row>
        <row r="9527">
          <cell r="K9527">
            <v>1134</v>
          </cell>
        </row>
        <row r="9528">
          <cell r="K9528">
            <v>491</v>
          </cell>
        </row>
        <row r="9529">
          <cell r="K9529">
            <v>0</v>
          </cell>
        </row>
        <row r="9530">
          <cell r="K9530">
            <v>351</v>
          </cell>
        </row>
        <row r="9531">
          <cell r="K9531">
            <v>1235</v>
          </cell>
        </row>
        <row r="9532">
          <cell r="K9532">
            <v>646</v>
          </cell>
        </row>
        <row r="9533">
          <cell r="K9533">
            <v>1048</v>
          </cell>
        </row>
        <row r="9534">
          <cell r="K9534">
            <v>1021</v>
          </cell>
        </row>
        <row r="9535">
          <cell r="K9535">
            <v>1413</v>
          </cell>
        </row>
        <row r="9536">
          <cell r="K9536">
            <v>788</v>
          </cell>
        </row>
        <row r="9537">
          <cell r="K9537">
            <v>0</v>
          </cell>
        </row>
        <row r="9538">
          <cell r="K9538">
            <v>1190</v>
          </cell>
        </row>
        <row r="9539">
          <cell r="K9539">
            <v>640</v>
          </cell>
        </row>
        <row r="9540">
          <cell r="K9540">
            <v>813</v>
          </cell>
        </row>
        <row r="9541">
          <cell r="K9541">
            <v>953</v>
          </cell>
        </row>
        <row r="9542">
          <cell r="K9542">
            <v>960</v>
          </cell>
        </row>
        <row r="9543">
          <cell r="K9543">
            <v>1039</v>
          </cell>
        </row>
        <row r="9544">
          <cell r="K9544">
            <v>0</v>
          </cell>
        </row>
        <row r="9545">
          <cell r="K9545">
            <v>1419</v>
          </cell>
        </row>
        <row r="9546">
          <cell r="K9546">
            <v>2028</v>
          </cell>
        </row>
        <row r="9547">
          <cell r="K9547">
            <v>643</v>
          </cell>
        </row>
        <row r="9548">
          <cell r="K9548">
            <v>1250</v>
          </cell>
        </row>
        <row r="9549">
          <cell r="K9549">
            <v>29</v>
          </cell>
        </row>
        <row r="9550">
          <cell r="K9550">
            <v>107</v>
          </cell>
        </row>
        <row r="9551">
          <cell r="K9551">
            <v>138</v>
          </cell>
        </row>
        <row r="9552">
          <cell r="K9552">
            <v>0</v>
          </cell>
        </row>
        <row r="9553">
          <cell r="K9553">
            <v>0</v>
          </cell>
        </row>
        <row r="9554">
          <cell r="K9554">
            <v>0</v>
          </cell>
        </row>
        <row r="9555">
          <cell r="K9555">
            <v>0</v>
          </cell>
        </row>
        <row r="9556">
          <cell r="K9556">
            <v>0</v>
          </cell>
        </row>
        <row r="9557">
          <cell r="K9557">
            <v>0</v>
          </cell>
        </row>
        <row r="9558">
          <cell r="K9558">
            <v>0</v>
          </cell>
        </row>
        <row r="9559">
          <cell r="K9559">
            <v>0</v>
          </cell>
        </row>
        <row r="9560">
          <cell r="K9560">
            <v>0</v>
          </cell>
        </row>
        <row r="9561">
          <cell r="K9561">
            <v>0</v>
          </cell>
        </row>
        <row r="9562">
          <cell r="K9562">
            <v>0</v>
          </cell>
        </row>
        <row r="9563">
          <cell r="K9563">
            <v>0</v>
          </cell>
        </row>
        <row r="9564">
          <cell r="K9564">
            <v>0</v>
          </cell>
        </row>
        <row r="9565">
          <cell r="K9565">
            <v>0</v>
          </cell>
        </row>
        <row r="9566">
          <cell r="K9566">
            <v>862</v>
          </cell>
        </row>
        <row r="9567">
          <cell r="K9567">
            <v>1320</v>
          </cell>
        </row>
        <row r="9568">
          <cell r="K9568">
            <v>1231</v>
          </cell>
        </row>
        <row r="9569">
          <cell r="K9569">
            <v>1252</v>
          </cell>
        </row>
        <row r="9570">
          <cell r="K9570">
            <v>650</v>
          </cell>
        </row>
        <row r="9571">
          <cell r="K9571">
            <v>0</v>
          </cell>
        </row>
        <row r="9572">
          <cell r="K9572">
            <v>0</v>
          </cell>
        </row>
        <row r="9573">
          <cell r="K9573">
            <v>932</v>
          </cell>
        </row>
        <row r="9574">
          <cell r="K9574">
            <v>740</v>
          </cell>
        </row>
        <row r="9575">
          <cell r="K9575">
            <v>801</v>
          </cell>
        </row>
        <row r="9576">
          <cell r="K9576">
            <v>1166</v>
          </cell>
        </row>
        <row r="9577">
          <cell r="K9577">
            <v>749</v>
          </cell>
        </row>
        <row r="9578">
          <cell r="K9578">
            <v>0</v>
          </cell>
        </row>
        <row r="9579">
          <cell r="K9579">
            <v>0</v>
          </cell>
        </row>
        <row r="9580">
          <cell r="K9580">
            <v>986</v>
          </cell>
        </row>
        <row r="9581">
          <cell r="K9581">
            <v>640</v>
          </cell>
        </row>
        <row r="9582">
          <cell r="K9582">
            <v>486</v>
          </cell>
        </row>
        <row r="9583">
          <cell r="K9583">
            <v>1920</v>
          </cell>
        </row>
        <row r="9584">
          <cell r="K9584">
            <v>3768</v>
          </cell>
        </row>
        <row r="9585">
          <cell r="K9585">
            <v>0</v>
          </cell>
        </row>
        <row r="9586">
          <cell r="K9586">
            <v>330</v>
          </cell>
        </row>
        <row r="9587">
          <cell r="K9587">
            <v>1917</v>
          </cell>
        </row>
        <row r="9588">
          <cell r="K9588">
            <v>2485</v>
          </cell>
        </row>
        <row r="9589">
          <cell r="K9589">
            <v>2672</v>
          </cell>
        </row>
        <row r="9590">
          <cell r="K9590">
            <v>2677</v>
          </cell>
        </row>
        <row r="9591">
          <cell r="K9591">
            <v>1801</v>
          </cell>
        </row>
        <row r="9592">
          <cell r="K9592">
            <v>478</v>
          </cell>
        </row>
        <row r="9593">
          <cell r="K9593">
            <v>0</v>
          </cell>
        </row>
        <row r="9594">
          <cell r="K9594">
            <v>3442</v>
          </cell>
        </row>
        <row r="9595">
          <cell r="K9595">
            <v>1656</v>
          </cell>
        </row>
        <row r="9596">
          <cell r="K9596">
            <v>1525</v>
          </cell>
        </row>
        <row r="9597">
          <cell r="K9597">
            <v>1943</v>
          </cell>
        </row>
        <row r="9598">
          <cell r="K9598">
            <v>3386</v>
          </cell>
        </row>
        <row r="9599">
          <cell r="K9599">
            <v>0</v>
          </cell>
        </row>
        <row r="9600">
          <cell r="K9600">
            <v>0</v>
          </cell>
        </row>
        <row r="9601">
          <cell r="K9601">
            <v>1054</v>
          </cell>
        </row>
        <row r="9602">
          <cell r="K9602">
            <v>812</v>
          </cell>
        </row>
        <row r="9603">
          <cell r="K9603">
            <v>3470</v>
          </cell>
        </row>
        <row r="9604">
          <cell r="K9604">
            <v>1662</v>
          </cell>
        </row>
        <row r="9605">
          <cell r="K9605">
            <v>961</v>
          </cell>
        </row>
        <row r="9606">
          <cell r="K9606">
            <v>560</v>
          </cell>
        </row>
        <row r="9607">
          <cell r="K9607">
            <v>949</v>
          </cell>
        </row>
        <row r="9608">
          <cell r="K9608">
            <v>2222</v>
          </cell>
        </row>
        <row r="9609">
          <cell r="K9609">
            <v>2076</v>
          </cell>
        </row>
        <row r="9610">
          <cell r="K9610">
            <v>2708</v>
          </cell>
        </row>
        <row r="9611">
          <cell r="K9611">
            <v>1614</v>
          </cell>
        </row>
        <row r="9612">
          <cell r="K9612">
            <v>1440</v>
          </cell>
        </row>
        <row r="9613">
          <cell r="K9613">
            <v>0</v>
          </cell>
        </row>
        <row r="9614">
          <cell r="K9614">
            <v>92</v>
          </cell>
        </row>
        <row r="9615">
          <cell r="K9615">
            <v>2274</v>
          </cell>
        </row>
        <row r="9616">
          <cell r="K9616">
            <v>1754</v>
          </cell>
        </row>
        <row r="9617">
          <cell r="K9617">
            <v>2025</v>
          </cell>
        </row>
        <row r="9618">
          <cell r="K9618">
            <v>1204</v>
          </cell>
        </row>
        <row r="9619">
          <cell r="K9619">
            <v>1835</v>
          </cell>
        </row>
        <row r="9620">
          <cell r="K9620">
            <v>471</v>
          </cell>
        </row>
        <row r="9621">
          <cell r="K9621">
            <v>760</v>
          </cell>
        </row>
        <row r="9622">
          <cell r="K9622">
            <v>2299</v>
          </cell>
        </row>
        <row r="9623">
          <cell r="K9623">
            <v>2905</v>
          </cell>
        </row>
        <row r="9624">
          <cell r="K9624">
            <v>2188</v>
          </cell>
        </row>
        <row r="9625">
          <cell r="K9625">
            <v>1559</v>
          </cell>
        </row>
        <row r="9626">
          <cell r="K9626">
            <v>1724</v>
          </cell>
        </row>
        <row r="9627">
          <cell r="K9627">
            <v>524</v>
          </cell>
        </row>
        <row r="9628">
          <cell r="K9628">
            <v>570</v>
          </cell>
        </row>
        <row r="9629">
          <cell r="K9629">
            <v>3464</v>
          </cell>
        </row>
        <row r="9630">
          <cell r="K9630">
            <v>1910</v>
          </cell>
        </row>
        <row r="9631">
          <cell r="K9631">
            <v>3371</v>
          </cell>
        </row>
        <row r="9632">
          <cell r="K9632">
            <v>2742</v>
          </cell>
        </row>
        <row r="9633">
          <cell r="K9633">
            <v>2894</v>
          </cell>
        </row>
        <row r="9634">
          <cell r="K9634">
            <v>368</v>
          </cell>
        </row>
        <row r="9635">
          <cell r="K9635">
            <v>803</v>
          </cell>
        </row>
        <row r="9636">
          <cell r="K9636">
            <v>3638</v>
          </cell>
        </row>
        <row r="9637">
          <cell r="K9637">
            <v>2067</v>
          </cell>
        </row>
        <row r="9638">
          <cell r="K9638">
            <v>1753</v>
          </cell>
        </row>
        <row r="9639">
          <cell r="K9639">
            <v>1430</v>
          </cell>
        </row>
        <row r="9640">
          <cell r="K9640">
            <v>697</v>
          </cell>
        </row>
        <row r="9641">
          <cell r="K9641">
            <v>865</v>
          </cell>
        </row>
        <row r="9642">
          <cell r="K9642">
            <v>684</v>
          </cell>
        </row>
        <row r="9643">
          <cell r="K9643">
            <v>2991</v>
          </cell>
        </row>
        <row r="9644">
          <cell r="K9644">
            <v>1960</v>
          </cell>
        </row>
        <row r="9645">
          <cell r="K9645">
            <v>1791</v>
          </cell>
        </row>
        <row r="9646">
          <cell r="K9646">
            <v>1335</v>
          </cell>
        </row>
        <row r="9647">
          <cell r="K9647">
            <v>780</v>
          </cell>
        </row>
        <row r="9648">
          <cell r="K9648">
            <v>387</v>
          </cell>
        </row>
        <row r="9649">
          <cell r="K9649">
            <v>302</v>
          </cell>
        </row>
        <row r="9650">
          <cell r="K9650">
            <v>1523</v>
          </cell>
        </row>
        <row r="9651">
          <cell r="K9651">
            <v>2122</v>
          </cell>
        </row>
        <row r="9652">
          <cell r="K9652">
            <v>2331</v>
          </cell>
        </row>
        <row r="9653">
          <cell r="K9653">
            <v>1347</v>
          </cell>
        </row>
        <row r="9654">
          <cell r="K9654">
            <v>1186</v>
          </cell>
        </row>
        <row r="9655">
          <cell r="K9655">
            <v>709</v>
          </cell>
        </row>
        <row r="9656">
          <cell r="K9656">
            <v>893</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26"/>
  <sheetViews>
    <sheetView zoomScaleNormal="100" workbookViewId="0">
      <selection activeCell="F29" sqref="F29"/>
    </sheetView>
  </sheetViews>
  <sheetFormatPr defaultRowHeight="15" x14ac:dyDescent="0.25"/>
  <cols>
    <col min="2" max="2" width="11.7109375" bestFit="1" customWidth="1"/>
    <col min="3" max="3" width="13.42578125" bestFit="1" customWidth="1"/>
    <col min="4" max="4" width="9.7109375" bestFit="1" customWidth="1"/>
    <col min="6" max="6" width="11.28515625" customWidth="1"/>
    <col min="7" max="7" width="12.140625" bestFit="1" customWidth="1"/>
    <col min="8" max="8" width="12.5703125" customWidth="1"/>
  </cols>
  <sheetData>
    <row r="1" spans="2:8" ht="14.45" x14ac:dyDescent="0.3">
      <c r="F1" s="86" t="s">
        <v>196</v>
      </c>
      <c r="G1" s="86"/>
      <c r="H1" s="86"/>
    </row>
    <row r="2" spans="2:8" ht="14.45" x14ac:dyDescent="0.3">
      <c r="B2" s="5" t="s">
        <v>12</v>
      </c>
      <c r="C2" s="5" t="s">
        <v>13</v>
      </c>
      <c r="D2" s="15">
        <v>43117</v>
      </c>
      <c r="F2" s="86"/>
      <c r="G2" s="86"/>
      <c r="H2" s="86"/>
    </row>
    <row r="3" spans="2:8" ht="14.45" x14ac:dyDescent="0.3">
      <c r="B3" s="5" t="s">
        <v>61</v>
      </c>
      <c r="C3" s="5" t="s">
        <v>13</v>
      </c>
      <c r="D3" s="15">
        <v>43131</v>
      </c>
      <c r="F3" s="87" t="s">
        <v>61</v>
      </c>
      <c r="G3" s="87" t="s">
        <v>13</v>
      </c>
      <c r="H3" s="88">
        <v>43194</v>
      </c>
    </row>
    <row r="4" spans="2:8" ht="14.45" x14ac:dyDescent="0.3">
      <c r="B4" s="5" t="s">
        <v>14</v>
      </c>
      <c r="C4" s="5" t="s">
        <v>69</v>
      </c>
      <c r="D4" s="15">
        <v>43132</v>
      </c>
      <c r="F4" s="87" t="s">
        <v>14</v>
      </c>
      <c r="G4" s="87" t="s">
        <v>70</v>
      </c>
      <c r="H4" s="88">
        <v>43195</v>
      </c>
    </row>
    <row r="5" spans="2:8" ht="14.45" x14ac:dyDescent="0.3">
      <c r="B5" s="5" t="s">
        <v>62</v>
      </c>
      <c r="C5" s="46" t="s">
        <v>70</v>
      </c>
      <c r="D5" s="47">
        <v>43132</v>
      </c>
      <c r="F5" s="87" t="s">
        <v>62</v>
      </c>
      <c r="G5" s="87"/>
      <c r="H5" s="88"/>
    </row>
    <row r="8" spans="2:8" ht="14.45" x14ac:dyDescent="0.3">
      <c r="B8" s="2" t="s">
        <v>15</v>
      </c>
    </row>
    <row r="9" spans="2:8" ht="14.45" x14ac:dyDescent="0.3">
      <c r="B9" t="s">
        <v>219</v>
      </c>
    </row>
    <row r="10" spans="2:8" ht="14.45" x14ac:dyDescent="0.3">
      <c r="B10" t="s">
        <v>63</v>
      </c>
    </row>
    <row r="11" spans="2:8" ht="14.45" x14ac:dyDescent="0.3">
      <c r="B11" t="s">
        <v>64</v>
      </c>
    </row>
    <row r="13" spans="2:8" ht="14.45" x14ac:dyDescent="0.3">
      <c r="B13" s="2" t="s">
        <v>16</v>
      </c>
    </row>
    <row r="14" spans="2:8" ht="14.45" x14ac:dyDescent="0.3">
      <c r="B14" t="s">
        <v>65</v>
      </c>
    </row>
    <row r="15" spans="2:8" ht="14.45" x14ac:dyDescent="0.3">
      <c r="B15" t="s">
        <v>66</v>
      </c>
    </row>
    <row r="16" spans="2:8" ht="14.45" x14ac:dyDescent="0.3">
      <c r="B16" t="s">
        <v>19</v>
      </c>
    </row>
    <row r="17" spans="2:2" ht="14.45" x14ac:dyDescent="0.3">
      <c r="B17" t="s">
        <v>67</v>
      </c>
    </row>
    <row r="19" spans="2:2" ht="14.45" x14ac:dyDescent="0.3">
      <c r="B19" s="44" t="s">
        <v>220</v>
      </c>
    </row>
    <row r="20" spans="2:2" ht="14.45" x14ac:dyDescent="0.3">
      <c r="B20" s="45" t="s">
        <v>68</v>
      </c>
    </row>
    <row r="21" spans="2:2" ht="14.45" x14ac:dyDescent="0.3">
      <c r="B21" t="s">
        <v>71</v>
      </c>
    </row>
    <row r="23" spans="2:2" x14ac:dyDescent="0.25">
      <c r="B23" s="2" t="s">
        <v>221</v>
      </c>
    </row>
    <row r="24" spans="2:2" x14ac:dyDescent="0.25">
      <c r="B24" t="s">
        <v>222</v>
      </c>
    </row>
    <row r="25" spans="2:2" x14ac:dyDescent="0.25">
      <c r="B25" t="s">
        <v>223</v>
      </c>
    </row>
    <row r="26" spans="2:2" x14ac:dyDescent="0.25">
      <c r="B26" t="s">
        <v>224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76"/>
  <sheetViews>
    <sheetView zoomScaleNormal="100" workbookViewId="0">
      <selection activeCell="H7" sqref="H7"/>
    </sheetView>
  </sheetViews>
  <sheetFormatPr defaultRowHeight="15" x14ac:dyDescent="0.25"/>
  <cols>
    <col min="1" max="1" width="46.7109375" customWidth="1"/>
    <col min="2" max="2" width="15.140625" bestFit="1" customWidth="1"/>
    <col min="3" max="3" width="41.28515625" bestFit="1" customWidth="1"/>
    <col min="4" max="4" width="28.7109375" customWidth="1"/>
    <col min="5" max="5" width="14.42578125" customWidth="1"/>
    <col min="6" max="6" width="19.28515625" bestFit="1" customWidth="1"/>
    <col min="7" max="7" width="22" customWidth="1"/>
    <col min="8" max="8" width="22" bestFit="1" customWidth="1"/>
    <col min="9" max="9" width="27.28515625" customWidth="1"/>
    <col min="10" max="10" width="18.85546875" customWidth="1"/>
    <col min="11" max="12" width="15.7109375" customWidth="1"/>
  </cols>
  <sheetData>
    <row r="1" spans="1:7" s="129" customFormat="1" ht="15.75" thickBot="1" x14ac:dyDescent="0.3">
      <c r="A1" s="130" t="s">
        <v>216</v>
      </c>
    </row>
    <row r="2" spans="1:7" ht="18.75" x14ac:dyDescent="0.3">
      <c r="A2" s="140" t="s">
        <v>206</v>
      </c>
      <c r="B2" s="43"/>
      <c r="C2" s="43"/>
      <c r="G2" s="2"/>
    </row>
    <row r="3" spans="1:7" ht="15" customHeight="1" x14ac:dyDescent="0.25">
      <c r="A3" s="138" t="s">
        <v>134</v>
      </c>
      <c r="B3" s="139"/>
      <c r="C3" s="139"/>
    </row>
    <row r="4" spans="1:7" x14ac:dyDescent="0.25">
      <c r="A4" s="137" t="s">
        <v>135</v>
      </c>
      <c r="B4" s="136"/>
      <c r="C4" s="136"/>
    </row>
    <row r="5" spans="1:7" x14ac:dyDescent="0.25">
      <c r="A5" s="137"/>
      <c r="B5" s="136"/>
      <c r="C5" s="136"/>
    </row>
    <row r="6" spans="1:7" x14ac:dyDescent="0.25">
      <c r="A6" s="58" t="s">
        <v>73</v>
      </c>
    </row>
    <row r="7" spans="1:7" ht="15" customHeight="1" x14ac:dyDescent="0.25">
      <c r="A7" s="59" t="s">
        <v>72</v>
      </c>
      <c r="B7" s="74">
        <f>(6+(9+7/8)/12)-(4+2)/12</f>
        <v>6.322916666666667</v>
      </c>
      <c r="C7" s="143" t="s">
        <v>202</v>
      </c>
      <c r="D7" s="143"/>
    </row>
    <row r="8" spans="1:7" ht="14.45" customHeight="1" x14ac:dyDescent="0.25">
      <c r="A8" s="58" t="s">
        <v>74</v>
      </c>
      <c r="B8" s="60"/>
      <c r="C8" s="143"/>
      <c r="D8" s="143"/>
    </row>
    <row r="9" spans="1:7" x14ac:dyDescent="0.25">
      <c r="A9" s="59" t="s">
        <v>139</v>
      </c>
      <c r="B9" s="60">
        <v>6</v>
      </c>
    </row>
    <row r="10" spans="1:7" s="83" customFormat="1" ht="14.45" x14ac:dyDescent="0.3">
      <c r="A10" s="90"/>
      <c r="B10" s="91"/>
      <c r="D10" s="92"/>
    </row>
    <row r="11" spans="1:7" ht="14.45" x14ac:dyDescent="0.3">
      <c r="A11" s="58" t="s">
        <v>75</v>
      </c>
      <c r="B11" s="60"/>
      <c r="D11" s="48"/>
    </row>
    <row r="12" spans="1:7" ht="14.45" x14ac:dyDescent="0.3">
      <c r="A12" s="59" t="s">
        <v>76</v>
      </c>
      <c r="B12" s="61">
        <f>7/8/12</f>
        <v>7.2916666666666671E-2</v>
      </c>
      <c r="C12" t="s">
        <v>77</v>
      </c>
      <c r="D12" s="48"/>
    </row>
    <row r="13" spans="1:7" x14ac:dyDescent="0.25">
      <c r="A13" s="59" t="s">
        <v>78</v>
      </c>
      <c r="B13" s="98">
        <v>12</v>
      </c>
    </row>
    <row r="14" spans="1:7" x14ac:dyDescent="0.25">
      <c r="A14" s="57" t="s">
        <v>138</v>
      </c>
      <c r="B14" s="102">
        <f>B12*B13</f>
        <v>0.875</v>
      </c>
    </row>
    <row r="15" spans="1:7" ht="14.45" x14ac:dyDescent="0.3">
      <c r="A15" s="34"/>
      <c r="B15" s="99"/>
    </row>
    <row r="16" spans="1:7" ht="14.45" x14ac:dyDescent="0.3">
      <c r="A16" s="58" t="s">
        <v>79</v>
      </c>
      <c r="B16" s="99"/>
    </row>
    <row r="17" spans="1:21" x14ac:dyDescent="0.25">
      <c r="A17" s="59" t="s">
        <v>80</v>
      </c>
      <c r="B17" s="101">
        <f>7/8/12</f>
        <v>7.2916666666666671E-2</v>
      </c>
      <c r="C17" t="s">
        <v>77</v>
      </c>
    </row>
    <row r="18" spans="1:21" x14ac:dyDescent="0.25">
      <c r="A18" s="59" t="s">
        <v>81</v>
      </c>
      <c r="B18" s="98">
        <v>2</v>
      </c>
    </row>
    <row r="19" spans="1:21" x14ac:dyDescent="0.25">
      <c r="A19" s="59" t="s">
        <v>82</v>
      </c>
      <c r="B19" s="100">
        <f>B17*B18</f>
        <v>0.14583333333333334</v>
      </c>
    </row>
    <row r="20" spans="1:21" x14ac:dyDescent="0.25">
      <c r="A20" s="57" t="s">
        <v>83</v>
      </c>
      <c r="B20" s="101">
        <f>B19</f>
        <v>0.14583333333333334</v>
      </c>
    </row>
    <row r="21" spans="1:21" s="83" customFormat="1" x14ac:dyDescent="0.25">
      <c r="A21" s="96"/>
      <c r="B21" s="91"/>
    </row>
    <row r="22" spans="1:21" x14ac:dyDescent="0.25">
      <c r="A22" s="59" t="s">
        <v>147</v>
      </c>
      <c r="B22" s="60">
        <f>B7*2*B9</f>
        <v>75.875</v>
      </c>
    </row>
    <row r="23" spans="1:21" x14ac:dyDescent="0.25">
      <c r="A23" s="59" t="s">
        <v>85</v>
      </c>
      <c r="B23" s="74">
        <f>(B7-B14)*2*(B9-B20)</f>
        <v>63.786024305555564</v>
      </c>
    </row>
    <row r="24" spans="1:21" x14ac:dyDescent="0.25">
      <c r="A24" s="57" t="s">
        <v>84</v>
      </c>
      <c r="B24" s="70">
        <f>1-B23/B22</f>
        <v>0.15932752150832863</v>
      </c>
    </row>
    <row r="25" spans="1:21" s="83" customFormat="1" x14ac:dyDescent="0.25">
      <c r="A25" s="97"/>
      <c r="B25" s="91"/>
    </row>
    <row r="26" spans="1:21" x14ac:dyDescent="0.25">
      <c r="A26" s="59" t="s">
        <v>86</v>
      </c>
      <c r="B26" s="60">
        <v>64</v>
      </c>
    </row>
    <row r="27" spans="1:21" ht="15.75" thickBot="1" x14ac:dyDescent="0.3">
      <c r="A27" s="59" t="s">
        <v>87</v>
      </c>
      <c r="B27" s="60">
        <f>B22*B26</f>
        <v>4856</v>
      </c>
    </row>
    <row r="28" spans="1:21" ht="15.75" thickBot="1" x14ac:dyDescent="0.3">
      <c r="A28" s="93" t="s">
        <v>88</v>
      </c>
      <c r="B28" s="94">
        <f>(1-B24)*B27</f>
        <v>4082.3055555555561</v>
      </c>
    </row>
    <row r="30" spans="1:21" s="129" customFormat="1" ht="15.75" thickBot="1" x14ac:dyDescent="0.3">
      <c r="A30" s="130"/>
    </row>
    <row r="31" spans="1:21" ht="18.75" x14ac:dyDescent="0.3">
      <c r="A31" s="140" t="s">
        <v>217</v>
      </c>
      <c r="B31" s="43"/>
      <c r="C31" s="43"/>
      <c r="G31" s="2"/>
    </row>
    <row r="32" spans="1:21" x14ac:dyDescent="0.25">
      <c r="A32" s="2"/>
      <c r="C32" s="132" t="s">
        <v>43</v>
      </c>
      <c r="D32" s="133" t="s">
        <v>44</v>
      </c>
      <c r="U32" t="s">
        <v>0</v>
      </c>
    </row>
    <row r="33" spans="1:12" x14ac:dyDescent="0.25">
      <c r="A33" s="18" t="s">
        <v>2</v>
      </c>
      <c r="B33" s="95">
        <v>18400</v>
      </c>
      <c r="C33" s="132" t="s">
        <v>45</v>
      </c>
      <c r="D33" s="141" t="s">
        <v>46</v>
      </c>
    </row>
    <row r="34" spans="1:12" x14ac:dyDescent="0.25">
      <c r="A34" s="21" t="s">
        <v>17</v>
      </c>
      <c r="B34" s="22">
        <f>B28</f>
        <v>4082.3055555555561</v>
      </c>
      <c r="C34" s="132" t="s">
        <v>47</v>
      </c>
      <c r="D34" s="141" t="s">
        <v>48</v>
      </c>
    </row>
    <row r="35" spans="1:12" x14ac:dyDescent="0.25">
      <c r="A35" s="18" t="s">
        <v>50</v>
      </c>
      <c r="B35" s="19">
        <f>SQRT(B34/(2*PI()))</f>
        <v>25.489588234770931</v>
      </c>
      <c r="C35" s="132" t="s">
        <v>215</v>
      </c>
      <c r="D35" s="141" t="s">
        <v>49</v>
      </c>
    </row>
    <row r="36" spans="1:12" x14ac:dyDescent="0.25">
      <c r="A36" s="21" t="s">
        <v>18</v>
      </c>
      <c r="B36" s="22">
        <f>B33/B34</f>
        <v>4.5072569286146846</v>
      </c>
    </row>
    <row r="38" spans="1:12" s="129" customFormat="1" ht="15.75" thickBot="1" x14ac:dyDescent="0.3">
      <c r="A38" s="130"/>
    </row>
    <row r="39" spans="1:12" ht="18.75" x14ac:dyDescent="0.3">
      <c r="A39" s="140" t="s">
        <v>218</v>
      </c>
      <c r="B39" s="43"/>
      <c r="C39" s="43"/>
      <c r="G39" s="2"/>
    </row>
    <row r="41" spans="1:12" x14ac:dyDescent="0.25">
      <c r="A41" s="33" t="s">
        <v>36</v>
      </c>
      <c r="B41" s="33" t="s">
        <v>22</v>
      </c>
      <c r="C41" s="33" t="s">
        <v>40</v>
      </c>
      <c r="D41" s="33" t="s">
        <v>194</v>
      </c>
    </row>
    <row r="42" spans="1:12" x14ac:dyDescent="0.25">
      <c r="A42" s="28" t="s">
        <v>37</v>
      </c>
      <c r="B42" s="29">
        <v>0.9</v>
      </c>
      <c r="C42" s="26">
        <f>VLOOKUP(B42,'Angeles Daily Ops'!$G$3:$H$122,2,FALSE)</f>
        <v>310</v>
      </c>
      <c r="D42" s="31">
        <f>C42/$B$34</f>
        <v>7.5937480862530007E-2</v>
      </c>
    </row>
    <row r="43" spans="1:12" x14ac:dyDescent="0.25">
      <c r="A43" s="28" t="s">
        <v>38</v>
      </c>
      <c r="B43" s="29">
        <v>0.5</v>
      </c>
      <c r="C43" s="26">
        <f>VLOOKUP(B43,'Angeles Daily Ops'!$G$3:$H$122,2,FALSE)</f>
        <v>2502</v>
      </c>
      <c r="D43" s="31">
        <f>C43/$B$34</f>
        <v>0.61288895844532287</v>
      </c>
    </row>
    <row r="44" spans="1:12" x14ac:dyDescent="0.25">
      <c r="A44" s="28" t="s">
        <v>39</v>
      </c>
      <c r="B44" s="29">
        <v>0.1</v>
      </c>
      <c r="C44" s="26">
        <f>VLOOKUP(B44,'Angeles Daily Ops'!$G$3:$H$122,2,FALSE)</f>
        <v>5765.9000000000051</v>
      </c>
      <c r="D44" s="31">
        <f>C44/$B$34</f>
        <v>1.4124126480814909</v>
      </c>
      <c r="L44" s="36"/>
    </row>
    <row r="45" spans="1:12" x14ac:dyDescent="0.25">
      <c r="A45" s="28" t="s">
        <v>41</v>
      </c>
      <c r="B45" s="29">
        <v>0</v>
      </c>
      <c r="C45" s="26">
        <f>VLOOKUP(B45,'Angeles Daily Ops'!$G$3:$H$122,2,FALSE)</f>
        <v>11538.983999999939</v>
      </c>
      <c r="D45" s="31">
        <f>C45/$B$34</f>
        <v>2.8265850860420496</v>
      </c>
      <c r="L45" s="30"/>
    </row>
    <row r="46" spans="1:12" x14ac:dyDescent="0.25">
      <c r="A46" s="28" t="s">
        <v>42</v>
      </c>
      <c r="B46" s="29" t="e">
        <f>NA()</f>
        <v>#N/A</v>
      </c>
      <c r="C46" s="26">
        <f>B33</f>
        <v>18400</v>
      </c>
      <c r="D46" s="31">
        <f>C46/$B$34</f>
        <v>4.5072569286146846</v>
      </c>
    </row>
    <row r="47" spans="1:12" x14ac:dyDescent="0.25">
      <c r="A47" s="2"/>
      <c r="B47" s="19"/>
      <c r="L47" s="34"/>
    </row>
    <row r="48" spans="1:12" x14ac:dyDescent="0.25">
      <c r="C48" s="2" t="s">
        <v>51</v>
      </c>
      <c r="L48" s="3"/>
    </row>
    <row r="49" spans="1:15" x14ac:dyDescent="0.25">
      <c r="B49" t="s">
        <v>55</v>
      </c>
      <c r="C49" s="28" t="s">
        <v>42</v>
      </c>
      <c r="D49" s="28" t="s">
        <v>41</v>
      </c>
      <c r="E49" s="28" t="s">
        <v>39</v>
      </c>
      <c r="F49" s="28" t="s">
        <v>38</v>
      </c>
      <c r="G49" s="28" t="s">
        <v>37</v>
      </c>
      <c r="L49" s="3"/>
    </row>
    <row r="50" spans="1:15" x14ac:dyDescent="0.25">
      <c r="B50" t="s">
        <v>54</v>
      </c>
      <c r="C50" s="26">
        <v>18400</v>
      </c>
      <c r="D50" s="26">
        <v>11538.983999999939</v>
      </c>
      <c r="E50" s="26">
        <v>5765.9000000000051</v>
      </c>
      <c r="F50" s="26">
        <v>2502</v>
      </c>
      <c r="G50" s="26">
        <v>310</v>
      </c>
      <c r="L50" s="3"/>
    </row>
    <row r="51" spans="1:15" x14ac:dyDescent="0.25">
      <c r="L51" s="3"/>
    </row>
    <row r="52" spans="1:15" ht="60" x14ac:dyDescent="0.25">
      <c r="A52" s="37" t="s">
        <v>53</v>
      </c>
      <c r="B52" s="37" t="s">
        <v>52</v>
      </c>
      <c r="C52" s="37" t="str">
        <f xml:space="preserve"> "Velocity at "&amp;TEXT(ROUND(C50,0),"###,###") &amp;" cfs - "&amp; C49&amp; " Discharge, fps"</f>
        <v>Velocity at 18,400 cfs - Maximum Rated Discharge, fps</v>
      </c>
      <c r="D52" s="37" t="str">
        <f xml:space="preserve"> "Velocity at "&amp;TEXT(ROUND(D50,0),"###,###") &amp;" cfs - "&amp; D49&amp; " Discharge, fps"</f>
        <v>Velocity at 11,539 cfs - Maximum Observed Discharge, fps</v>
      </c>
      <c r="E52" s="37" t="str">
        <f xml:space="preserve"> "Velocity at "&amp;TEXT(ROUND(E50,0),"###,###") &amp;" cfs - "&amp; E49&amp; " Discharge, fps"</f>
        <v>Velocity at 5,766 cfs - 10th % Discharge, fps</v>
      </c>
      <c r="F52" s="37" t="str">
        <f xml:space="preserve"> "Velocity at "&amp;TEXT(ROUND(F50,0),"###,###") &amp;" cfs - "&amp; F49&amp; " Discharge, fps"</f>
        <v>Velocity at 2,502 cfs - Median Discharge, fps</v>
      </c>
      <c r="G52" s="37" t="str">
        <f xml:space="preserve"> "Velocity at "&amp;TEXT(ROUND(G50,0),"###,###") &amp;" cfs - "&amp; G49&amp; " Discharge, fps"</f>
        <v>Velocity at 310 cfs - 90th %  Discharge, fps</v>
      </c>
      <c r="L52" s="3"/>
    </row>
    <row r="53" spans="1:15" x14ac:dyDescent="0.25">
      <c r="A53" s="38">
        <f t="shared" ref="A53:A66" si="0">$B$35+B53</f>
        <v>25.489588234770931</v>
      </c>
      <c r="B53" s="5">
        <v>0</v>
      </c>
      <c r="C53" s="39">
        <f t="shared" ref="C53:C66" si="1">$C$46/(2*PI()*$A53^2)</f>
        <v>4.5072569286146855</v>
      </c>
      <c r="D53" s="39">
        <f t="shared" ref="D53:D66" si="2">$C$45/(2*PI()*$A53^2)</f>
        <v>2.8265850860420501</v>
      </c>
      <c r="E53" s="39">
        <f t="shared" ref="E53:E66" si="3">$C$44/(2*PI()*$A53^2)</f>
        <v>1.4124126480814911</v>
      </c>
      <c r="F53" s="39">
        <f t="shared" ref="F53:F66" si="4">$C$43/(2*PI()*$A53^2)</f>
        <v>0.61288895844532298</v>
      </c>
      <c r="G53" s="39">
        <f t="shared" ref="G53:G66" si="5">$C$42/(2*PI()*$A53^2)</f>
        <v>7.5937480862530021E-2</v>
      </c>
      <c r="L53" s="3"/>
    </row>
    <row r="54" spans="1:15" x14ac:dyDescent="0.25">
      <c r="A54" s="38">
        <f t="shared" si="0"/>
        <v>25.739588234770931</v>
      </c>
      <c r="B54" s="5">
        <v>0.25</v>
      </c>
      <c r="C54" s="39">
        <f t="shared" si="1"/>
        <v>4.4201271705703951</v>
      </c>
      <c r="D54" s="39">
        <f t="shared" si="2"/>
        <v>2.7719443858248258</v>
      </c>
      <c r="E54" s="39">
        <f t="shared" si="3"/>
        <v>1.3851093072169491</v>
      </c>
      <c r="F54" s="39">
        <f t="shared" si="4"/>
        <v>0.60104120547647444</v>
      </c>
      <c r="G54" s="39">
        <f t="shared" si="5"/>
        <v>7.4469533852001224E-2</v>
      </c>
      <c r="L54" s="3"/>
    </row>
    <row r="55" spans="1:15" x14ac:dyDescent="0.25">
      <c r="A55" s="38">
        <f t="shared" si="0"/>
        <v>25.989588234770931</v>
      </c>
      <c r="B55" s="5">
        <v>0.5</v>
      </c>
      <c r="C55" s="39">
        <f t="shared" si="1"/>
        <v>4.3354996650061004</v>
      </c>
      <c r="D55" s="39">
        <f t="shared" si="2"/>
        <v>2.7188728949190479</v>
      </c>
      <c r="E55" s="39">
        <f t="shared" si="3"/>
        <v>1.3585900825249291</v>
      </c>
      <c r="F55" s="39">
        <f t="shared" si="4"/>
        <v>0.58953370444811204</v>
      </c>
      <c r="G55" s="39">
        <f t="shared" si="5"/>
        <v>7.3043744356081033E-2</v>
      </c>
      <c r="L55" s="3"/>
    </row>
    <row r="56" spans="1:15" x14ac:dyDescent="0.25">
      <c r="A56" s="38">
        <f t="shared" si="0"/>
        <v>26.239588234770931</v>
      </c>
      <c r="B56" s="5">
        <v>0.75</v>
      </c>
      <c r="C56" s="39">
        <f t="shared" si="1"/>
        <v>4.253279505948119</v>
      </c>
      <c r="D56" s="39">
        <f t="shared" si="2"/>
        <v>2.6673110960142932</v>
      </c>
      <c r="E56" s="39">
        <f t="shared" si="3"/>
        <v>1.3328252338775153</v>
      </c>
      <c r="F56" s="39">
        <f t="shared" si="4"/>
        <v>0.57835355021098878</v>
      </c>
      <c r="G56" s="39">
        <f t="shared" si="5"/>
        <v>7.1658513415430267E-2</v>
      </c>
      <c r="L56" s="3"/>
    </row>
    <row r="57" spans="1:15" x14ac:dyDescent="0.25">
      <c r="A57" s="38">
        <f t="shared" si="0"/>
        <v>26.489588234770931</v>
      </c>
      <c r="B57" s="5">
        <v>1</v>
      </c>
      <c r="C57" s="39">
        <f t="shared" si="1"/>
        <v>4.1733762446439773</v>
      </c>
      <c r="D57" s="39">
        <f t="shared" si="2"/>
        <v>2.6172022670068849</v>
      </c>
      <c r="E57" s="39">
        <f t="shared" si="3"/>
        <v>1.3077864178800396</v>
      </c>
      <c r="F57" s="39">
        <f t="shared" si="4"/>
        <v>0.56748844370104512</v>
      </c>
      <c r="G57" s="39">
        <f t="shared" si="5"/>
        <v>7.0312317165197438E-2</v>
      </c>
      <c r="L57" s="3"/>
    </row>
    <row r="58" spans="1:15" x14ac:dyDescent="0.25">
      <c r="A58" s="38">
        <f t="shared" si="0"/>
        <v>27.489588234770931</v>
      </c>
      <c r="B58" s="5">
        <v>2</v>
      </c>
      <c r="C58" s="39">
        <f t="shared" si="1"/>
        <v>3.8752657089787426</v>
      </c>
      <c r="D58" s="39">
        <f t="shared" si="2"/>
        <v>2.430251576720333</v>
      </c>
      <c r="E58" s="39">
        <f t="shared" si="3"/>
        <v>1.214369269097856</v>
      </c>
      <c r="F58" s="39">
        <f t="shared" si="4"/>
        <v>0.52695189151439203</v>
      </c>
      <c r="G58" s="39">
        <f t="shared" si="5"/>
        <v>6.5289802705620126E-2</v>
      </c>
      <c r="L58" s="3"/>
    </row>
    <row r="59" spans="1:15" x14ac:dyDescent="0.25">
      <c r="A59" s="38">
        <f t="shared" si="0"/>
        <v>28.489588234770931</v>
      </c>
      <c r="B59" s="5">
        <v>3</v>
      </c>
      <c r="C59" s="39">
        <f t="shared" si="1"/>
        <v>3.6079923659296242</v>
      </c>
      <c r="D59" s="39">
        <f t="shared" si="2"/>
        <v>2.2626394664447749</v>
      </c>
      <c r="E59" s="39">
        <f t="shared" si="3"/>
        <v>1.1306153903648717</v>
      </c>
      <c r="F59" s="39">
        <f t="shared" si="4"/>
        <v>0.49060852714977826</v>
      </c>
      <c r="G59" s="39">
        <f t="shared" si="5"/>
        <v>6.0786827904249101E-2</v>
      </c>
      <c r="L59" s="3"/>
    </row>
    <row r="60" spans="1:15" x14ac:dyDescent="0.25">
      <c r="A60" s="38">
        <f t="shared" si="0"/>
        <v>29.489588234770931</v>
      </c>
      <c r="B60" s="5">
        <v>4</v>
      </c>
      <c r="C60" s="39">
        <f t="shared" si="1"/>
        <v>3.3674452050886474</v>
      </c>
      <c r="D60" s="39">
        <f t="shared" si="2"/>
        <v>2.1117878446953489</v>
      </c>
      <c r="E60" s="39">
        <f t="shared" si="3"/>
        <v>1.0552365384793831</v>
      </c>
      <c r="F60" s="39">
        <f t="shared" si="4"/>
        <v>0.45789934256151066</v>
      </c>
      <c r="G60" s="39">
        <f t="shared" si="5"/>
        <v>5.6734131172689169E-2</v>
      </c>
      <c r="L60" s="3"/>
    </row>
    <row r="61" spans="1:15" x14ac:dyDescent="0.25">
      <c r="A61" s="38">
        <f t="shared" si="0"/>
        <v>30.489588234770931</v>
      </c>
      <c r="B61" s="5">
        <v>5</v>
      </c>
      <c r="C61" s="39">
        <f t="shared" si="1"/>
        <v>3.1501761289415291</v>
      </c>
      <c r="D61" s="39">
        <f t="shared" si="2"/>
        <v>1.9755343450564158</v>
      </c>
      <c r="E61" s="39">
        <f t="shared" si="3"/>
        <v>0.9871522033621728</v>
      </c>
      <c r="F61" s="39">
        <f t="shared" si="4"/>
        <v>0.42835547144628838</v>
      </c>
      <c r="G61" s="39">
        <f t="shared" si="5"/>
        <v>5.3073619563688806E-2</v>
      </c>
      <c r="L61" s="3"/>
    </row>
    <row r="62" spans="1:15" x14ac:dyDescent="0.25">
      <c r="A62" s="38">
        <f t="shared" si="0"/>
        <v>35.489588234770935</v>
      </c>
      <c r="B62" s="5">
        <v>10</v>
      </c>
      <c r="C62" s="39">
        <f t="shared" si="1"/>
        <v>2.3250700057432288</v>
      </c>
      <c r="D62" s="39">
        <f t="shared" si="2"/>
        <v>1.4580948693016782</v>
      </c>
      <c r="E62" s="39">
        <f t="shared" si="3"/>
        <v>0.72859354054972247</v>
      </c>
      <c r="F62" s="39">
        <f t="shared" si="4"/>
        <v>0.31615897578095425</v>
      </c>
      <c r="G62" s="39">
        <f t="shared" si="5"/>
        <v>3.9172375096760921E-2</v>
      </c>
    </row>
    <row r="63" spans="1:15" x14ac:dyDescent="0.25">
      <c r="A63" s="38">
        <f t="shared" si="0"/>
        <v>50.489588234770935</v>
      </c>
      <c r="B63" s="5">
        <v>25</v>
      </c>
      <c r="C63" s="39">
        <f t="shared" si="1"/>
        <v>1.1487732045116636</v>
      </c>
      <c r="D63" s="39">
        <f t="shared" si="2"/>
        <v>0.72041715361351866</v>
      </c>
      <c r="E63" s="39">
        <f t="shared" si="3"/>
        <v>0.35998431629857647</v>
      </c>
      <c r="F63" s="39">
        <f t="shared" si="4"/>
        <v>0.1562081824830534</v>
      </c>
      <c r="G63" s="39">
        <f t="shared" si="5"/>
        <v>1.9354331162968245E-2</v>
      </c>
      <c r="O63" s="1"/>
    </row>
    <row r="64" spans="1:15" x14ac:dyDescent="0.25">
      <c r="A64" s="38">
        <f t="shared" si="0"/>
        <v>75.489588234770935</v>
      </c>
      <c r="B64" s="5">
        <v>50</v>
      </c>
      <c r="C64" s="39">
        <f t="shared" si="1"/>
        <v>0.51388251589390754</v>
      </c>
      <c r="D64" s="39">
        <f t="shared" si="2"/>
        <v>0.3222653330858431</v>
      </c>
      <c r="E64" s="39">
        <f t="shared" si="3"/>
        <v>0.16103234773873285</v>
      </c>
      <c r="F64" s="39">
        <f t="shared" si="4"/>
        <v>6.9876850802530255E-2</v>
      </c>
      <c r="G64" s="39">
        <f t="shared" si="5"/>
        <v>8.6578032569082242E-3</v>
      </c>
    </row>
    <row r="65" spans="1:7" x14ac:dyDescent="0.25">
      <c r="A65" s="38">
        <f t="shared" si="0"/>
        <v>100.48958823477093</v>
      </c>
      <c r="B65" s="5">
        <v>75</v>
      </c>
      <c r="C65" s="39">
        <f t="shared" si="1"/>
        <v>0.2899985465911421</v>
      </c>
      <c r="D65" s="39">
        <f t="shared" si="2"/>
        <v>0.18186351027926226</v>
      </c>
      <c r="E65" s="39">
        <f t="shared" si="3"/>
        <v>9.0875142379884116E-2</v>
      </c>
      <c r="F65" s="39">
        <f t="shared" si="4"/>
        <v>3.9433498020165082E-2</v>
      </c>
      <c r="G65" s="39">
        <f t="shared" si="5"/>
        <v>4.8858450784377205E-3</v>
      </c>
    </row>
    <row r="66" spans="1:7" x14ac:dyDescent="0.25">
      <c r="A66" s="38">
        <f t="shared" si="0"/>
        <v>125.48958823477093</v>
      </c>
      <c r="B66" s="5">
        <v>100</v>
      </c>
      <c r="C66" s="39">
        <f t="shared" si="1"/>
        <v>0.18596129682120471</v>
      </c>
      <c r="D66" s="39">
        <f t="shared" si="2"/>
        <v>0.11661980590430004</v>
      </c>
      <c r="E66" s="39">
        <f t="shared" si="3"/>
        <v>5.8273600072901374E-2</v>
      </c>
      <c r="F66" s="39">
        <f t="shared" si="4"/>
        <v>2.5286693730796426E-2</v>
      </c>
      <c r="G66" s="39">
        <f t="shared" si="5"/>
        <v>3.133043587748558E-3</v>
      </c>
    </row>
    <row r="72" spans="1:7" x14ac:dyDescent="0.25">
      <c r="A72" s="4"/>
    </row>
    <row r="73" spans="1:7" x14ac:dyDescent="0.25">
      <c r="A73" s="4"/>
    </row>
    <row r="74" spans="1:7" x14ac:dyDescent="0.25">
      <c r="A74" s="4"/>
    </row>
    <row r="75" spans="1:7" x14ac:dyDescent="0.25">
      <c r="A75" s="4"/>
    </row>
    <row r="76" spans="1:7" x14ac:dyDescent="0.25">
      <c r="A76" s="4"/>
    </row>
  </sheetData>
  <mergeCells count="1">
    <mergeCell ref="C7: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9649"/>
  <sheetViews>
    <sheetView zoomScaleNormal="100" workbookViewId="0">
      <selection activeCell="D1" sqref="D1:D2"/>
    </sheetView>
  </sheetViews>
  <sheetFormatPr defaultRowHeight="15" x14ac:dyDescent="0.25"/>
  <cols>
    <col min="1" max="1" width="9.7109375" bestFit="1" customWidth="1"/>
    <col min="2" max="2" width="15.5703125" customWidth="1"/>
  </cols>
  <sheetData>
    <row r="1" spans="1:20" ht="14.45" x14ac:dyDescent="0.3">
      <c r="D1" s="71" t="s">
        <v>141</v>
      </c>
    </row>
    <row r="2" spans="1:20" ht="39.6" x14ac:dyDescent="0.3">
      <c r="A2" s="23" t="s">
        <v>21</v>
      </c>
      <c r="B2" s="24" t="s">
        <v>20</v>
      </c>
      <c r="D2" s="71" t="s">
        <v>142</v>
      </c>
      <c r="F2" t="s">
        <v>22</v>
      </c>
      <c r="H2" t="s">
        <v>23</v>
      </c>
      <c r="I2" t="s">
        <v>24</v>
      </c>
      <c r="J2" t="s">
        <v>25</v>
      </c>
      <c r="K2" t="s">
        <v>26</v>
      </c>
      <c r="L2" t="s">
        <v>27</v>
      </c>
      <c r="M2" t="s">
        <v>28</v>
      </c>
      <c r="N2" t="s">
        <v>29</v>
      </c>
      <c r="O2" t="s">
        <v>30</v>
      </c>
      <c r="P2" t="s">
        <v>31</v>
      </c>
      <c r="Q2" t="s">
        <v>32</v>
      </c>
      <c r="R2" t="s">
        <v>33</v>
      </c>
      <c r="S2" t="s">
        <v>34</v>
      </c>
      <c r="T2" t="s">
        <v>35</v>
      </c>
    </row>
    <row r="3" spans="1:20" ht="14.45" x14ac:dyDescent="0.3">
      <c r="A3" s="25">
        <v>32509</v>
      </c>
      <c r="B3" s="26">
        <f>[1]PyramidData!K10</f>
        <v>2349</v>
      </c>
      <c r="E3" s="27">
        <v>1.0000000000000011E-5</v>
      </c>
      <c r="F3" s="27">
        <v>0.99999000000000005</v>
      </c>
      <c r="G3" s="27">
        <f>ROUND(F3,3)</f>
        <v>1</v>
      </c>
      <c r="H3">
        <v>0</v>
      </c>
      <c r="I3">
        <v>0</v>
      </c>
      <c r="J3">
        <v>0</v>
      </c>
      <c r="K3">
        <v>0</v>
      </c>
      <c r="L3">
        <v>0</v>
      </c>
      <c r="M3">
        <v>0</v>
      </c>
      <c r="N3">
        <v>0</v>
      </c>
      <c r="O3">
        <v>0</v>
      </c>
      <c r="P3">
        <v>0</v>
      </c>
      <c r="Q3">
        <v>0</v>
      </c>
      <c r="R3">
        <v>0</v>
      </c>
      <c r="S3">
        <v>0</v>
      </c>
      <c r="T3">
        <v>0</v>
      </c>
    </row>
    <row r="4" spans="1:20" ht="15" customHeight="1" x14ac:dyDescent="0.3">
      <c r="A4" s="25">
        <v>32510</v>
      </c>
      <c r="B4" s="26">
        <f>[1]PyramidData!K11</f>
        <v>2151</v>
      </c>
      <c r="E4" s="27">
        <v>2.0000000000000012E-5</v>
      </c>
      <c r="F4" s="27">
        <v>0.99997999999999998</v>
      </c>
      <c r="G4" s="27">
        <f t="shared" ref="G4:G67" si="0">ROUND(F4,3)</f>
        <v>1</v>
      </c>
      <c r="H4">
        <v>0</v>
      </c>
      <c r="I4">
        <v>0</v>
      </c>
      <c r="J4">
        <v>0</v>
      </c>
      <c r="K4">
        <v>0</v>
      </c>
      <c r="L4">
        <v>0</v>
      </c>
      <c r="M4">
        <v>0</v>
      </c>
      <c r="N4">
        <v>0</v>
      </c>
      <c r="O4">
        <v>0</v>
      </c>
      <c r="P4">
        <v>0</v>
      </c>
      <c r="Q4">
        <v>0</v>
      </c>
      <c r="R4">
        <v>0</v>
      </c>
      <c r="S4">
        <v>0</v>
      </c>
      <c r="T4">
        <v>0</v>
      </c>
    </row>
    <row r="5" spans="1:20" ht="14.45" x14ac:dyDescent="0.3">
      <c r="A5" s="25">
        <v>32511</v>
      </c>
      <c r="B5" s="26">
        <f>[1]PyramidData!K12</f>
        <v>6516</v>
      </c>
      <c r="E5" s="27">
        <v>3.0000000000000011E-5</v>
      </c>
      <c r="F5" s="27">
        <v>0.99997000000000003</v>
      </c>
      <c r="G5" s="27">
        <f t="shared" si="0"/>
        <v>1</v>
      </c>
      <c r="H5">
        <v>0</v>
      </c>
      <c r="I5">
        <v>0</v>
      </c>
      <c r="J5">
        <v>0</v>
      </c>
      <c r="K5">
        <v>0</v>
      </c>
      <c r="L5">
        <v>0</v>
      </c>
      <c r="M5">
        <v>0</v>
      </c>
      <c r="N5">
        <v>0</v>
      </c>
      <c r="O5">
        <v>0</v>
      </c>
      <c r="P5">
        <v>0</v>
      </c>
      <c r="Q5">
        <v>0</v>
      </c>
      <c r="R5">
        <v>0</v>
      </c>
      <c r="S5">
        <v>0</v>
      </c>
      <c r="T5">
        <v>0</v>
      </c>
    </row>
    <row r="6" spans="1:20" ht="14.45" x14ac:dyDescent="0.3">
      <c r="A6" s="25">
        <v>32512</v>
      </c>
      <c r="B6" s="26">
        <f>[1]PyramidData!K13</f>
        <v>7138</v>
      </c>
      <c r="E6" s="27">
        <v>4.000000000000001E-5</v>
      </c>
      <c r="F6" s="27">
        <v>0.99995999999999996</v>
      </c>
      <c r="G6" s="27">
        <f t="shared" si="0"/>
        <v>1</v>
      </c>
      <c r="H6">
        <v>0</v>
      </c>
      <c r="I6">
        <v>0</v>
      </c>
      <c r="J6">
        <v>0</v>
      </c>
      <c r="K6">
        <v>0</v>
      </c>
      <c r="L6">
        <v>0</v>
      </c>
      <c r="M6">
        <v>0</v>
      </c>
      <c r="N6">
        <v>0</v>
      </c>
      <c r="O6">
        <v>0</v>
      </c>
      <c r="P6">
        <v>0</v>
      </c>
      <c r="Q6">
        <v>0</v>
      </c>
      <c r="R6">
        <v>0</v>
      </c>
      <c r="S6">
        <v>0</v>
      </c>
      <c r="T6">
        <v>0</v>
      </c>
    </row>
    <row r="7" spans="1:20" ht="14.45" x14ac:dyDescent="0.3">
      <c r="A7" s="25">
        <v>32513</v>
      </c>
      <c r="B7" s="26">
        <f>[1]PyramidData!K14</f>
        <v>7164</v>
      </c>
      <c r="E7" s="27">
        <v>5.0000000000000009E-5</v>
      </c>
      <c r="F7" s="27">
        <v>0.99995000000000001</v>
      </c>
      <c r="G7" s="27">
        <f t="shared" si="0"/>
        <v>1</v>
      </c>
      <c r="H7">
        <v>0</v>
      </c>
      <c r="I7">
        <v>0</v>
      </c>
      <c r="J7">
        <v>0</v>
      </c>
      <c r="K7">
        <v>0</v>
      </c>
      <c r="L7">
        <v>0</v>
      </c>
      <c r="M7">
        <v>0</v>
      </c>
      <c r="N7">
        <v>0</v>
      </c>
      <c r="O7">
        <v>0</v>
      </c>
      <c r="P7">
        <v>0</v>
      </c>
      <c r="Q7">
        <v>0</v>
      </c>
      <c r="R7">
        <v>0</v>
      </c>
      <c r="S7">
        <v>0</v>
      </c>
      <c r="T7">
        <v>0</v>
      </c>
    </row>
    <row r="8" spans="1:20" ht="14.45" x14ac:dyDescent="0.3">
      <c r="A8" s="25">
        <v>32514</v>
      </c>
      <c r="B8" s="26">
        <f>[1]PyramidData!K15</f>
        <v>5276</v>
      </c>
      <c r="E8" s="27">
        <v>6.0000000000000008E-5</v>
      </c>
      <c r="F8" s="27">
        <v>0.99994000000000005</v>
      </c>
      <c r="G8" s="27">
        <f t="shared" si="0"/>
        <v>1</v>
      </c>
      <c r="H8">
        <v>0</v>
      </c>
      <c r="I8">
        <v>0</v>
      </c>
      <c r="J8">
        <v>0</v>
      </c>
      <c r="K8">
        <v>0</v>
      </c>
      <c r="L8">
        <v>0</v>
      </c>
      <c r="M8">
        <v>0</v>
      </c>
      <c r="N8">
        <v>0</v>
      </c>
      <c r="O8">
        <v>0</v>
      </c>
      <c r="P8">
        <v>0</v>
      </c>
      <c r="Q8">
        <v>0</v>
      </c>
      <c r="R8">
        <v>0</v>
      </c>
      <c r="S8">
        <v>0</v>
      </c>
      <c r="T8">
        <v>0</v>
      </c>
    </row>
    <row r="9" spans="1:20" ht="14.45" x14ac:dyDescent="0.3">
      <c r="A9" s="25">
        <v>32515</v>
      </c>
      <c r="B9" s="26">
        <f>[1]PyramidData!K16</f>
        <v>1200</v>
      </c>
      <c r="E9" s="27">
        <v>7.0000000000000007E-5</v>
      </c>
      <c r="F9" s="27">
        <v>0.99992999999999999</v>
      </c>
      <c r="G9" s="27">
        <f t="shared" si="0"/>
        <v>1</v>
      </c>
      <c r="H9">
        <v>0</v>
      </c>
      <c r="I9">
        <v>0</v>
      </c>
      <c r="J9">
        <v>0</v>
      </c>
      <c r="K9">
        <v>0</v>
      </c>
      <c r="L9">
        <v>0</v>
      </c>
      <c r="M9">
        <v>0</v>
      </c>
      <c r="N9">
        <v>0</v>
      </c>
      <c r="O9">
        <v>0</v>
      </c>
      <c r="P9">
        <v>0</v>
      </c>
      <c r="Q9">
        <v>0</v>
      </c>
      <c r="R9">
        <v>0</v>
      </c>
      <c r="S9">
        <v>0</v>
      </c>
      <c r="T9">
        <v>0</v>
      </c>
    </row>
    <row r="10" spans="1:20" ht="14.45" x14ac:dyDescent="0.3">
      <c r="A10" s="25">
        <v>32516</v>
      </c>
      <c r="B10" s="26">
        <f>[1]PyramidData!K17</f>
        <v>1991</v>
      </c>
      <c r="E10" s="27">
        <v>8.0000000000000007E-5</v>
      </c>
      <c r="F10" s="27">
        <v>0.99992000000000003</v>
      </c>
      <c r="G10" s="27">
        <f t="shared" si="0"/>
        <v>1</v>
      </c>
      <c r="H10">
        <v>0</v>
      </c>
      <c r="I10">
        <v>0</v>
      </c>
      <c r="J10">
        <v>0</v>
      </c>
      <c r="K10">
        <v>0</v>
      </c>
      <c r="L10">
        <v>0</v>
      </c>
      <c r="M10">
        <v>0</v>
      </c>
      <c r="N10">
        <v>0</v>
      </c>
      <c r="O10">
        <v>0</v>
      </c>
      <c r="P10">
        <v>0</v>
      </c>
      <c r="Q10">
        <v>0</v>
      </c>
      <c r="R10">
        <v>0</v>
      </c>
      <c r="S10">
        <v>0</v>
      </c>
      <c r="T10">
        <v>0</v>
      </c>
    </row>
    <row r="11" spans="1:20" ht="14.45" x14ac:dyDescent="0.3">
      <c r="A11" s="25">
        <v>32517</v>
      </c>
      <c r="B11" s="26">
        <f>[1]PyramidData!K18</f>
        <v>4654</v>
      </c>
      <c r="E11" s="27">
        <v>9.0000000000000006E-5</v>
      </c>
      <c r="F11" s="27">
        <v>0.99990999999999997</v>
      </c>
      <c r="G11" s="27">
        <f t="shared" si="0"/>
        <v>1</v>
      </c>
      <c r="H11">
        <v>0</v>
      </c>
      <c r="I11">
        <v>0</v>
      </c>
      <c r="J11">
        <v>0</v>
      </c>
      <c r="K11">
        <v>0</v>
      </c>
      <c r="L11">
        <v>0</v>
      </c>
      <c r="M11">
        <v>0</v>
      </c>
      <c r="N11">
        <v>0</v>
      </c>
      <c r="O11">
        <v>0</v>
      </c>
      <c r="P11">
        <v>0</v>
      </c>
      <c r="Q11">
        <v>0</v>
      </c>
      <c r="R11">
        <v>0</v>
      </c>
      <c r="S11">
        <v>0</v>
      </c>
      <c r="T11">
        <v>0</v>
      </c>
    </row>
    <row r="12" spans="1:20" ht="14.45" x14ac:dyDescent="0.3">
      <c r="A12" s="25">
        <v>32518</v>
      </c>
      <c r="B12" s="26">
        <f>[1]PyramidData!K19</f>
        <v>4511</v>
      </c>
      <c r="E12" s="27">
        <v>1E-4</v>
      </c>
      <c r="F12" s="27">
        <v>0.99990000000000001</v>
      </c>
      <c r="G12" s="27">
        <f t="shared" si="0"/>
        <v>1</v>
      </c>
      <c r="H12">
        <v>0</v>
      </c>
      <c r="I12">
        <v>0</v>
      </c>
      <c r="J12">
        <v>0</v>
      </c>
      <c r="K12">
        <v>0</v>
      </c>
      <c r="L12">
        <v>0</v>
      </c>
      <c r="M12">
        <v>0</v>
      </c>
      <c r="N12">
        <v>0</v>
      </c>
      <c r="O12">
        <v>0</v>
      </c>
      <c r="P12">
        <v>0</v>
      </c>
      <c r="Q12">
        <v>0</v>
      </c>
      <c r="R12">
        <v>0</v>
      </c>
      <c r="S12">
        <v>0</v>
      </c>
      <c r="T12">
        <v>0</v>
      </c>
    </row>
    <row r="13" spans="1:20" ht="14.45" x14ac:dyDescent="0.3">
      <c r="A13" s="25">
        <v>32519</v>
      </c>
      <c r="B13" s="26">
        <f>[1]PyramidData!K20</f>
        <v>4717</v>
      </c>
      <c r="E13" s="27">
        <v>1E-3</v>
      </c>
      <c r="F13" s="27">
        <v>0.999</v>
      </c>
      <c r="G13" s="27">
        <f t="shared" si="0"/>
        <v>0.999</v>
      </c>
      <c r="H13">
        <v>0</v>
      </c>
      <c r="I13">
        <v>0</v>
      </c>
      <c r="J13">
        <v>0</v>
      </c>
      <c r="K13">
        <v>0</v>
      </c>
      <c r="L13">
        <v>0</v>
      </c>
      <c r="M13">
        <v>0</v>
      </c>
      <c r="N13">
        <v>0</v>
      </c>
      <c r="O13">
        <v>0</v>
      </c>
      <c r="P13">
        <v>0</v>
      </c>
      <c r="Q13">
        <v>0</v>
      </c>
      <c r="R13">
        <v>0</v>
      </c>
      <c r="S13">
        <v>0</v>
      </c>
      <c r="T13">
        <v>0</v>
      </c>
    </row>
    <row r="14" spans="1:20" ht="14.45" x14ac:dyDescent="0.3">
      <c r="A14" s="25">
        <v>32520</v>
      </c>
      <c r="B14" s="26">
        <f>[1]PyramidData!K21</f>
        <v>4329</v>
      </c>
      <c r="E14" s="27">
        <v>2E-3</v>
      </c>
      <c r="F14" s="27">
        <v>0.998</v>
      </c>
      <c r="G14" s="27">
        <f t="shared" si="0"/>
        <v>0.998</v>
      </c>
      <c r="H14">
        <v>0</v>
      </c>
      <c r="I14">
        <v>0</v>
      </c>
      <c r="J14">
        <v>0</v>
      </c>
      <c r="K14">
        <v>0</v>
      </c>
      <c r="L14">
        <v>0</v>
      </c>
      <c r="M14">
        <v>0</v>
      </c>
      <c r="N14">
        <v>0</v>
      </c>
      <c r="O14">
        <v>0</v>
      </c>
      <c r="P14">
        <v>0</v>
      </c>
      <c r="Q14">
        <v>0</v>
      </c>
      <c r="R14">
        <v>0</v>
      </c>
      <c r="S14">
        <v>0</v>
      </c>
      <c r="T14">
        <v>0</v>
      </c>
    </row>
    <row r="15" spans="1:20" ht="14.45" x14ac:dyDescent="0.3">
      <c r="A15" s="25">
        <v>32521</v>
      </c>
      <c r="B15" s="26">
        <f>[1]PyramidData!K22</f>
        <v>4424</v>
      </c>
      <c r="E15" s="27">
        <v>3.0000000000000001E-3</v>
      </c>
      <c r="F15" s="27">
        <v>0.997</v>
      </c>
      <c r="G15" s="27">
        <f t="shared" si="0"/>
        <v>0.997</v>
      </c>
      <c r="H15">
        <v>0</v>
      </c>
      <c r="I15">
        <v>0</v>
      </c>
      <c r="J15">
        <v>0</v>
      </c>
      <c r="K15">
        <v>0</v>
      </c>
      <c r="L15">
        <v>0</v>
      </c>
      <c r="M15">
        <v>0</v>
      </c>
      <c r="N15">
        <v>0</v>
      </c>
      <c r="O15">
        <v>0</v>
      </c>
      <c r="P15">
        <v>0</v>
      </c>
      <c r="Q15">
        <v>0</v>
      </c>
      <c r="R15">
        <v>0</v>
      </c>
      <c r="S15">
        <v>0</v>
      </c>
      <c r="T15">
        <v>0</v>
      </c>
    </row>
    <row r="16" spans="1:20" ht="14.45" x14ac:dyDescent="0.3">
      <c r="A16" s="25">
        <v>32522</v>
      </c>
      <c r="B16" s="26">
        <f>[1]PyramidData!K23</f>
        <v>2780</v>
      </c>
      <c r="E16" s="27">
        <v>4.0000000000000001E-3</v>
      </c>
      <c r="F16" s="27">
        <v>0.996</v>
      </c>
      <c r="G16" s="27">
        <f t="shared" si="0"/>
        <v>0.996</v>
      </c>
      <c r="H16">
        <v>0</v>
      </c>
      <c r="I16">
        <v>0</v>
      </c>
      <c r="J16">
        <v>0</v>
      </c>
      <c r="K16">
        <v>0</v>
      </c>
      <c r="L16">
        <v>0</v>
      </c>
      <c r="M16">
        <v>0</v>
      </c>
      <c r="N16">
        <v>0</v>
      </c>
      <c r="O16">
        <v>0</v>
      </c>
      <c r="P16">
        <v>0</v>
      </c>
      <c r="Q16">
        <v>0</v>
      </c>
      <c r="R16">
        <v>0</v>
      </c>
      <c r="S16">
        <v>0</v>
      </c>
      <c r="T16">
        <v>0</v>
      </c>
    </row>
    <row r="17" spans="1:20" ht="14.45" x14ac:dyDescent="0.3">
      <c r="A17" s="25">
        <v>32523</v>
      </c>
      <c r="B17" s="26">
        <f>[1]PyramidData!K24</f>
        <v>2256</v>
      </c>
      <c r="E17" s="27">
        <v>5.0000000000000001E-3</v>
      </c>
      <c r="F17" s="27">
        <v>0.995</v>
      </c>
      <c r="G17" s="27">
        <f t="shared" si="0"/>
        <v>0.995</v>
      </c>
      <c r="H17">
        <v>0</v>
      </c>
      <c r="I17">
        <v>0</v>
      </c>
      <c r="J17">
        <v>0</v>
      </c>
      <c r="K17">
        <v>0</v>
      </c>
      <c r="L17">
        <v>0</v>
      </c>
      <c r="M17">
        <v>0</v>
      </c>
      <c r="N17">
        <v>0</v>
      </c>
      <c r="O17">
        <v>0</v>
      </c>
      <c r="P17">
        <v>0</v>
      </c>
      <c r="Q17">
        <v>0</v>
      </c>
      <c r="R17">
        <v>0</v>
      </c>
      <c r="S17">
        <v>0</v>
      </c>
      <c r="T17">
        <v>0</v>
      </c>
    </row>
    <row r="18" spans="1:20" ht="14.45" x14ac:dyDescent="0.3">
      <c r="A18" s="25">
        <v>32524</v>
      </c>
      <c r="B18" s="26">
        <f>[1]PyramidData!K25</f>
        <v>6400</v>
      </c>
      <c r="E18" s="27">
        <v>6.0000000000000001E-3</v>
      </c>
      <c r="F18" s="27">
        <v>0.99399999999999999</v>
      </c>
      <c r="G18" s="27">
        <f t="shared" si="0"/>
        <v>0.99399999999999999</v>
      </c>
      <c r="H18">
        <v>0</v>
      </c>
      <c r="I18">
        <v>0</v>
      </c>
      <c r="J18">
        <v>0</v>
      </c>
      <c r="K18">
        <v>0</v>
      </c>
      <c r="L18">
        <v>0</v>
      </c>
      <c r="M18">
        <v>0</v>
      </c>
      <c r="N18">
        <v>0</v>
      </c>
      <c r="O18">
        <v>0</v>
      </c>
      <c r="P18">
        <v>0</v>
      </c>
      <c r="Q18">
        <v>0</v>
      </c>
      <c r="R18">
        <v>0</v>
      </c>
      <c r="S18">
        <v>0</v>
      </c>
      <c r="T18">
        <v>0</v>
      </c>
    </row>
    <row r="19" spans="1:20" ht="14.45" x14ac:dyDescent="0.3">
      <c r="A19" s="25">
        <v>32525</v>
      </c>
      <c r="B19" s="26">
        <f>[1]PyramidData!K26</f>
        <v>6890</v>
      </c>
      <c r="E19" s="27">
        <v>7.0000000000000001E-3</v>
      </c>
      <c r="F19" s="27">
        <v>0.99299999999999999</v>
      </c>
      <c r="G19" s="27">
        <f t="shared" si="0"/>
        <v>0.99299999999999999</v>
      </c>
      <c r="H19">
        <v>0</v>
      </c>
      <c r="I19">
        <v>0</v>
      </c>
      <c r="J19">
        <v>0</v>
      </c>
      <c r="K19">
        <v>0</v>
      </c>
      <c r="L19">
        <v>0</v>
      </c>
      <c r="M19">
        <v>0</v>
      </c>
      <c r="N19">
        <v>0</v>
      </c>
      <c r="O19">
        <v>0</v>
      </c>
      <c r="P19">
        <v>0</v>
      </c>
      <c r="Q19">
        <v>0</v>
      </c>
      <c r="R19">
        <v>0</v>
      </c>
      <c r="S19">
        <v>0</v>
      </c>
      <c r="T19">
        <v>0</v>
      </c>
    </row>
    <row r="20" spans="1:20" ht="14.45" x14ac:dyDescent="0.3">
      <c r="A20" s="25">
        <v>32526</v>
      </c>
      <c r="B20" s="26">
        <f>[1]PyramidData!K27</f>
        <v>3329</v>
      </c>
      <c r="E20" s="27">
        <v>8.0000000000000002E-3</v>
      </c>
      <c r="F20" s="27">
        <v>0.99199999999999999</v>
      </c>
      <c r="G20" s="27">
        <f t="shared" si="0"/>
        <v>0.99199999999999999</v>
      </c>
      <c r="H20">
        <v>0</v>
      </c>
      <c r="I20">
        <v>0</v>
      </c>
      <c r="J20">
        <v>0</v>
      </c>
      <c r="K20">
        <v>0</v>
      </c>
      <c r="L20">
        <v>0</v>
      </c>
      <c r="M20">
        <v>0</v>
      </c>
      <c r="N20">
        <v>0</v>
      </c>
      <c r="O20">
        <v>0</v>
      </c>
      <c r="P20">
        <v>0</v>
      </c>
      <c r="Q20">
        <v>0</v>
      </c>
      <c r="R20">
        <v>0</v>
      </c>
      <c r="S20">
        <v>0</v>
      </c>
      <c r="T20">
        <v>0</v>
      </c>
    </row>
    <row r="21" spans="1:20" ht="14.45" x14ac:dyDescent="0.3">
      <c r="A21" s="25">
        <v>32527</v>
      </c>
      <c r="B21" s="26">
        <f>[1]PyramidData!K28</f>
        <v>4853</v>
      </c>
      <c r="E21" s="27">
        <v>9.0000000000000011E-3</v>
      </c>
      <c r="F21" s="27">
        <v>0.99099999999999999</v>
      </c>
      <c r="G21" s="27">
        <f t="shared" si="0"/>
        <v>0.99099999999999999</v>
      </c>
      <c r="H21">
        <v>0</v>
      </c>
      <c r="I21">
        <v>0</v>
      </c>
      <c r="J21">
        <v>0</v>
      </c>
      <c r="K21">
        <v>0</v>
      </c>
      <c r="L21">
        <v>0</v>
      </c>
      <c r="M21">
        <v>0</v>
      </c>
      <c r="N21">
        <v>7.5360000000000156</v>
      </c>
      <c r="O21">
        <v>0</v>
      </c>
      <c r="P21">
        <v>0</v>
      </c>
      <c r="Q21">
        <v>0</v>
      </c>
      <c r="R21">
        <v>0</v>
      </c>
      <c r="S21">
        <v>0</v>
      </c>
      <c r="T21">
        <v>0</v>
      </c>
    </row>
    <row r="22" spans="1:20" ht="14.45" x14ac:dyDescent="0.3">
      <c r="A22" s="25">
        <v>32528</v>
      </c>
      <c r="B22" s="26">
        <f>[1]PyramidData!K29</f>
        <v>5300</v>
      </c>
      <c r="E22" s="27">
        <v>1.0000000000000002E-2</v>
      </c>
      <c r="F22" s="27">
        <v>0.99</v>
      </c>
      <c r="G22" s="27">
        <f t="shared" si="0"/>
        <v>0.99</v>
      </c>
      <c r="H22">
        <v>0</v>
      </c>
      <c r="I22">
        <v>0</v>
      </c>
      <c r="J22">
        <v>0</v>
      </c>
      <c r="K22">
        <v>0</v>
      </c>
      <c r="L22">
        <v>0</v>
      </c>
      <c r="M22">
        <v>0</v>
      </c>
      <c r="N22">
        <v>16.380000000000003</v>
      </c>
      <c r="O22">
        <v>0</v>
      </c>
      <c r="P22">
        <v>0</v>
      </c>
      <c r="Q22">
        <v>0</v>
      </c>
      <c r="R22">
        <v>0</v>
      </c>
      <c r="S22">
        <v>0</v>
      </c>
      <c r="T22">
        <v>0</v>
      </c>
    </row>
    <row r="23" spans="1:20" ht="14.45" x14ac:dyDescent="0.3">
      <c r="A23" s="25">
        <v>32529</v>
      </c>
      <c r="B23" s="26">
        <f>[1]PyramidData!K30</f>
        <v>1095</v>
      </c>
      <c r="E23" s="27">
        <v>2.0000000000000004E-2</v>
      </c>
      <c r="F23" s="27">
        <v>0.98</v>
      </c>
      <c r="G23" s="27">
        <f t="shared" si="0"/>
        <v>0.98</v>
      </c>
      <c r="H23">
        <v>0</v>
      </c>
      <c r="I23">
        <v>0</v>
      </c>
      <c r="J23">
        <v>0</v>
      </c>
      <c r="K23">
        <v>0</v>
      </c>
      <c r="L23">
        <v>0</v>
      </c>
      <c r="M23">
        <v>0</v>
      </c>
      <c r="N23">
        <v>88.080000000000041</v>
      </c>
      <c r="O23">
        <v>96.280000000000044</v>
      </c>
      <c r="P23">
        <v>76.080000000000183</v>
      </c>
      <c r="Q23">
        <v>0</v>
      </c>
      <c r="R23">
        <v>0</v>
      </c>
      <c r="S23">
        <v>0</v>
      </c>
      <c r="T23">
        <v>0</v>
      </c>
    </row>
    <row r="24" spans="1:20" ht="14.45" x14ac:dyDescent="0.3">
      <c r="A24" s="25">
        <v>32530</v>
      </c>
      <c r="B24" s="26">
        <f>[1]PyramidData!K31</f>
        <v>554</v>
      </c>
      <c r="E24" s="27">
        <v>3.0000000000000006E-2</v>
      </c>
      <c r="F24" s="27">
        <v>0.97</v>
      </c>
      <c r="G24" s="27">
        <f t="shared" si="0"/>
        <v>0.97</v>
      </c>
      <c r="H24">
        <v>0</v>
      </c>
      <c r="I24">
        <v>0</v>
      </c>
      <c r="J24">
        <v>0</v>
      </c>
      <c r="K24">
        <v>0</v>
      </c>
      <c r="L24">
        <v>2.7400000000000091</v>
      </c>
      <c r="M24">
        <v>0</v>
      </c>
      <c r="N24">
        <v>118.42000000000002</v>
      </c>
      <c r="O24">
        <v>140.22</v>
      </c>
      <c r="P24">
        <v>136.88000000000002</v>
      </c>
      <c r="Q24">
        <v>18.470000000000006</v>
      </c>
      <c r="R24">
        <v>0</v>
      </c>
      <c r="S24">
        <v>0</v>
      </c>
      <c r="T24">
        <v>0</v>
      </c>
    </row>
    <row r="25" spans="1:20" ht="14.45" x14ac:dyDescent="0.3">
      <c r="A25" s="25">
        <v>32531</v>
      </c>
      <c r="B25" s="26">
        <f>[1]PyramidData!K32</f>
        <v>3426</v>
      </c>
      <c r="E25" s="27">
        <v>4.0000000000000008E-2</v>
      </c>
      <c r="F25" s="27">
        <v>0.96</v>
      </c>
      <c r="G25" s="27">
        <f t="shared" si="0"/>
        <v>0.96</v>
      </c>
      <c r="H25">
        <v>18</v>
      </c>
      <c r="I25">
        <v>0</v>
      </c>
      <c r="J25">
        <v>1.6000000000000369</v>
      </c>
      <c r="K25">
        <v>0</v>
      </c>
      <c r="L25">
        <v>84.480000000000032</v>
      </c>
      <c r="M25">
        <v>0</v>
      </c>
      <c r="N25">
        <v>150.56000000000003</v>
      </c>
      <c r="O25">
        <v>179.16000000000008</v>
      </c>
      <c r="P25">
        <v>231.52000000000004</v>
      </c>
      <c r="Q25">
        <v>67.680000000000035</v>
      </c>
      <c r="R25">
        <v>27.280000000000079</v>
      </c>
      <c r="S25">
        <v>31.240000000000084</v>
      </c>
      <c r="T25">
        <v>0</v>
      </c>
    </row>
    <row r="26" spans="1:20" ht="14.45" x14ac:dyDescent="0.3">
      <c r="A26" s="25">
        <v>32532</v>
      </c>
      <c r="B26" s="26">
        <f>[1]PyramidData!K33</f>
        <v>3317</v>
      </c>
      <c r="E26" s="27">
        <v>5.000000000000001E-2</v>
      </c>
      <c r="F26" s="27">
        <v>0.95</v>
      </c>
      <c r="G26" s="27">
        <f t="shared" si="0"/>
        <v>0.95</v>
      </c>
      <c r="H26">
        <v>84.550000000000068</v>
      </c>
      <c r="I26">
        <v>0</v>
      </c>
      <c r="J26">
        <v>57.55000000000004</v>
      </c>
      <c r="K26">
        <v>1.5000000000000426</v>
      </c>
      <c r="L26">
        <v>104.90000000000002</v>
      </c>
      <c r="M26">
        <v>11.750000000000021</v>
      </c>
      <c r="N26">
        <v>198.15000000000018</v>
      </c>
      <c r="O26">
        <v>293.7000000000001</v>
      </c>
      <c r="P26">
        <v>300.7</v>
      </c>
      <c r="Q26">
        <v>144.25000000000006</v>
      </c>
      <c r="R26">
        <v>47.70000000000001</v>
      </c>
      <c r="S26">
        <v>57.15000000000007</v>
      </c>
      <c r="T26">
        <v>0</v>
      </c>
    </row>
    <row r="27" spans="1:20" ht="14.45" x14ac:dyDescent="0.3">
      <c r="A27" s="25">
        <v>32533</v>
      </c>
      <c r="B27" s="26">
        <f>[1]PyramidData!K34</f>
        <v>6431</v>
      </c>
      <c r="E27" s="27">
        <v>6.0000000000000012E-2</v>
      </c>
      <c r="F27" s="27">
        <v>0.94</v>
      </c>
      <c r="G27" s="27">
        <f t="shared" si="0"/>
        <v>0.94</v>
      </c>
      <c r="H27">
        <v>123</v>
      </c>
      <c r="I27">
        <v>28.500000000000057</v>
      </c>
      <c r="J27">
        <v>89.880000000000067</v>
      </c>
      <c r="K27">
        <v>74.700000000000216</v>
      </c>
      <c r="L27">
        <v>123.74000000000001</v>
      </c>
      <c r="M27">
        <v>37.000000000000114</v>
      </c>
      <c r="N27">
        <v>299.84000000000003</v>
      </c>
      <c r="O27">
        <v>382.32000000000005</v>
      </c>
      <c r="P27">
        <v>412.36000000000053</v>
      </c>
      <c r="Q27">
        <v>184.34000000000015</v>
      </c>
      <c r="R27">
        <v>133.04000000000019</v>
      </c>
      <c r="S27">
        <v>111.58000000000008</v>
      </c>
      <c r="T27">
        <v>0</v>
      </c>
    </row>
    <row r="28" spans="1:20" ht="14.45" x14ac:dyDescent="0.3">
      <c r="A28" s="25">
        <v>32534</v>
      </c>
      <c r="B28" s="26">
        <f>[1]PyramidData!K35</f>
        <v>5277</v>
      </c>
      <c r="E28" s="27">
        <v>7.0000000000000007E-2</v>
      </c>
      <c r="F28" s="27">
        <v>0.92999999999999994</v>
      </c>
      <c r="G28" s="27">
        <f t="shared" si="0"/>
        <v>0.93</v>
      </c>
      <c r="H28">
        <v>157</v>
      </c>
      <c r="I28">
        <v>93.100000000000051</v>
      </c>
      <c r="J28">
        <v>121.24000000000001</v>
      </c>
      <c r="K28">
        <v>117.35000000000001</v>
      </c>
      <c r="L28">
        <v>142.59000000000003</v>
      </c>
      <c r="M28">
        <v>105</v>
      </c>
      <c r="N28">
        <v>345</v>
      </c>
      <c r="O28">
        <v>439.18</v>
      </c>
      <c r="P28">
        <v>507.36</v>
      </c>
      <c r="Q28">
        <v>233</v>
      </c>
      <c r="R28">
        <v>180.18</v>
      </c>
      <c r="S28">
        <v>133.15000000000003</v>
      </c>
      <c r="T28">
        <v>0</v>
      </c>
    </row>
    <row r="29" spans="1:20" ht="14.45" x14ac:dyDescent="0.3">
      <c r="A29" s="25">
        <v>32535</v>
      </c>
      <c r="B29" s="26">
        <f>[1]PyramidData!K36</f>
        <v>5379</v>
      </c>
      <c r="E29" s="27">
        <v>0.08</v>
      </c>
      <c r="F29" s="27">
        <v>0.92</v>
      </c>
      <c r="G29" s="27">
        <f t="shared" si="0"/>
        <v>0.92</v>
      </c>
      <c r="H29">
        <v>207.08000000000004</v>
      </c>
      <c r="I29">
        <v>146.20000000000005</v>
      </c>
      <c r="J29">
        <v>161.28</v>
      </c>
      <c r="K29">
        <v>148.00000000000009</v>
      </c>
      <c r="L29">
        <v>164.32</v>
      </c>
      <c r="M29">
        <v>128.00000000000009</v>
      </c>
      <c r="N29">
        <v>430.56</v>
      </c>
      <c r="O29">
        <v>510.64000000000004</v>
      </c>
      <c r="P29">
        <v>594.12</v>
      </c>
      <c r="Q29">
        <v>281.44</v>
      </c>
      <c r="R29">
        <v>238.24000000000004</v>
      </c>
      <c r="S29">
        <v>170.96000000000004</v>
      </c>
      <c r="T29">
        <v>2.7600000000000051</v>
      </c>
    </row>
    <row r="30" spans="1:20" ht="14.45" x14ac:dyDescent="0.3">
      <c r="A30" s="25">
        <v>32536</v>
      </c>
      <c r="B30" s="26">
        <f>[1]PyramidData!K37</f>
        <v>562</v>
      </c>
      <c r="E30" s="27">
        <v>0.09</v>
      </c>
      <c r="F30" s="27">
        <v>0.91</v>
      </c>
      <c r="G30" s="27">
        <f t="shared" si="0"/>
        <v>0.91</v>
      </c>
      <c r="H30">
        <v>259</v>
      </c>
      <c r="I30">
        <v>209.40000000000003</v>
      </c>
      <c r="J30">
        <v>240.33999999999997</v>
      </c>
      <c r="K30">
        <v>192.35000000000002</v>
      </c>
      <c r="L30">
        <v>187</v>
      </c>
      <c r="M30">
        <v>159.44999999999999</v>
      </c>
      <c r="N30">
        <v>524.96999999999991</v>
      </c>
      <c r="O30">
        <v>589.07999999999993</v>
      </c>
      <c r="P30">
        <v>681.96</v>
      </c>
      <c r="Q30">
        <v>340.4799999999999</v>
      </c>
      <c r="R30">
        <v>289.32</v>
      </c>
      <c r="S30">
        <v>200</v>
      </c>
      <c r="T30">
        <v>84.97999999999999</v>
      </c>
    </row>
    <row r="31" spans="1:20" ht="14.45" x14ac:dyDescent="0.3">
      <c r="A31" s="25">
        <v>32537</v>
      </c>
      <c r="B31" s="26">
        <f>[1]PyramidData!K38</f>
        <v>236</v>
      </c>
      <c r="E31" s="27">
        <v>9.9999999999999992E-2</v>
      </c>
      <c r="F31" s="27">
        <v>0.9</v>
      </c>
      <c r="G31" s="27">
        <f t="shared" si="0"/>
        <v>0.9</v>
      </c>
      <c r="H31">
        <v>310</v>
      </c>
      <c r="I31">
        <v>278.5</v>
      </c>
      <c r="J31">
        <v>264.39999999999998</v>
      </c>
      <c r="K31">
        <v>221.5</v>
      </c>
      <c r="L31">
        <v>242.69999999999987</v>
      </c>
      <c r="M31">
        <v>205.5</v>
      </c>
      <c r="N31">
        <v>586.69999999999993</v>
      </c>
      <c r="O31">
        <v>656.99999999999989</v>
      </c>
      <c r="P31">
        <v>761.19999999999993</v>
      </c>
      <c r="Q31">
        <v>421.19999999999982</v>
      </c>
      <c r="R31">
        <v>321.99999999999994</v>
      </c>
      <c r="S31">
        <v>243.39999999999995</v>
      </c>
      <c r="T31">
        <v>126.59999999999997</v>
      </c>
    </row>
    <row r="32" spans="1:20" ht="14.45" x14ac:dyDescent="0.3">
      <c r="A32" s="25">
        <v>32538</v>
      </c>
      <c r="B32" s="26">
        <f>[1]PyramidData!K39</f>
        <v>2189</v>
      </c>
      <c r="E32" s="27">
        <v>0.10999999999999999</v>
      </c>
      <c r="F32" s="27">
        <v>0.89</v>
      </c>
      <c r="G32" s="27">
        <f t="shared" si="0"/>
        <v>0.89</v>
      </c>
      <c r="H32">
        <v>356</v>
      </c>
      <c r="I32">
        <v>323.54999999999995</v>
      </c>
      <c r="J32">
        <v>302.52</v>
      </c>
      <c r="K32">
        <v>248</v>
      </c>
      <c r="L32">
        <v>275.69</v>
      </c>
      <c r="M32">
        <v>275.74999999999989</v>
      </c>
      <c r="N32">
        <v>699.43999999999983</v>
      </c>
      <c r="O32">
        <v>743.65999999999974</v>
      </c>
      <c r="P32">
        <v>820.83999999999992</v>
      </c>
      <c r="Q32">
        <v>503.67999999999984</v>
      </c>
      <c r="R32">
        <v>354.81999999999982</v>
      </c>
      <c r="S32">
        <v>280.55999999999995</v>
      </c>
      <c r="T32">
        <v>159.55999999999995</v>
      </c>
    </row>
    <row r="33" spans="1:20" ht="14.45" x14ac:dyDescent="0.3">
      <c r="A33" s="25">
        <v>32539</v>
      </c>
      <c r="B33" s="26">
        <f>[1]PyramidData!K40</f>
        <v>3043</v>
      </c>
      <c r="E33" s="27">
        <v>0.11999999999999998</v>
      </c>
      <c r="F33" s="27">
        <v>0.88</v>
      </c>
      <c r="G33" s="27">
        <f t="shared" si="0"/>
        <v>0.88</v>
      </c>
      <c r="H33">
        <v>396</v>
      </c>
      <c r="I33">
        <v>363.59999999999997</v>
      </c>
      <c r="J33">
        <v>334.87999999999994</v>
      </c>
      <c r="K33">
        <v>297.99999999999972</v>
      </c>
      <c r="L33">
        <v>327.71999999999986</v>
      </c>
      <c r="M33">
        <v>299.79999999999995</v>
      </c>
      <c r="N33">
        <v>790.75999999999976</v>
      </c>
      <c r="O33">
        <v>928.31999999999971</v>
      </c>
      <c r="P33">
        <v>949.71999999999969</v>
      </c>
      <c r="Q33">
        <v>548.88</v>
      </c>
      <c r="R33">
        <v>389.27999999999986</v>
      </c>
      <c r="S33">
        <v>310.51999999999992</v>
      </c>
      <c r="T33">
        <v>186</v>
      </c>
    </row>
    <row r="34" spans="1:20" ht="14.45" x14ac:dyDescent="0.3">
      <c r="A34" s="25">
        <v>32540</v>
      </c>
      <c r="B34" s="26">
        <f>[1]PyramidData!K41</f>
        <v>2108</v>
      </c>
      <c r="E34" s="27">
        <v>0.12999999999999998</v>
      </c>
      <c r="F34" s="27">
        <v>0.87</v>
      </c>
      <c r="G34" s="27">
        <f t="shared" si="0"/>
        <v>0.87</v>
      </c>
      <c r="H34">
        <v>450</v>
      </c>
      <c r="I34">
        <v>404.29999999999995</v>
      </c>
      <c r="J34">
        <v>350</v>
      </c>
      <c r="K34">
        <v>326</v>
      </c>
      <c r="L34">
        <v>363</v>
      </c>
      <c r="M34">
        <v>348.29999999999995</v>
      </c>
      <c r="N34">
        <v>871.04999999999973</v>
      </c>
      <c r="O34">
        <v>1067.2999999999997</v>
      </c>
      <c r="P34">
        <v>1000.24</v>
      </c>
      <c r="Q34">
        <v>687.95999999999981</v>
      </c>
      <c r="R34">
        <v>451.23999999999995</v>
      </c>
      <c r="S34">
        <v>369.1099999999999</v>
      </c>
      <c r="T34">
        <v>230.23999999999995</v>
      </c>
    </row>
    <row r="35" spans="1:20" ht="14.45" x14ac:dyDescent="0.3">
      <c r="A35" s="25">
        <v>32541</v>
      </c>
      <c r="B35" s="26">
        <f>[1]PyramidData!K42</f>
        <v>1626</v>
      </c>
      <c r="E35" s="27">
        <v>0.13999999999999999</v>
      </c>
      <c r="F35" s="27">
        <v>0.86</v>
      </c>
      <c r="G35" s="27">
        <f t="shared" si="0"/>
        <v>0.86</v>
      </c>
      <c r="H35">
        <v>499</v>
      </c>
      <c r="I35">
        <v>444.7</v>
      </c>
      <c r="J35">
        <v>377.09999999999997</v>
      </c>
      <c r="K35">
        <v>350.09999999999997</v>
      </c>
      <c r="L35">
        <v>379.29999999999995</v>
      </c>
      <c r="M35">
        <v>374.49999999999994</v>
      </c>
      <c r="N35">
        <v>921.96</v>
      </c>
      <c r="O35">
        <v>1242.52</v>
      </c>
      <c r="P35">
        <v>1034.08</v>
      </c>
      <c r="Q35">
        <v>760.86</v>
      </c>
      <c r="R35">
        <v>492.71999999999997</v>
      </c>
      <c r="S35">
        <v>420.29999999999995</v>
      </c>
      <c r="T35">
        <v>339.51999999999987</v>
      </c>
    </row>
    <row r="36" spans="1:20" ht="14.45" x14ac:dyDescent="0.3">
      <c r="A36" s="25">
        <v>32542</v>
      </c>
      <c r="B36" s="26">
        <f>[1]PyramidData!K43</f>
        <v>389</v>
      </c>
      <c r="E36" s="27">
        <v>0.15</v>
      </c>
      <c r="F36" s="27">
        <v>0.85</v>
      </c>
      <c r="G36" s="27">
        <f t="shared" si="0"/>
        <v>0.85</v>
      </c>
      <c r="H36">
        <v>549.64999999999986</v>
      </c>
      <c r="I36">
        <v>500.75</v>
      </c>
      <c r="J36">
        <v>395.95</v>
      </c>
      <c r="K36">
        <v>376</v>
      </c>
      <c r="L36">
        <v>428.7</v>
      </c>
      <c r="M36">
        <v>424</v>
      </c>
      <c r="N36">
        <v>999.19999999999993</v>
      </c>
      <c r="O36">
        <v>1355.5</v>
      </c>
      <c r="P36">
        <v>1095</v>
      </c>
      <c r="Q36">
        <v>829.39999999999986</v>
      </c>
      <c r="R36">
        <v>536.59999999999991</v>
      </c>
      <c r="S36">
        <v>446.75</v>
      </c>
      <c r="T36">
        <v>383.4</v>
      </c>
    </row>
    <row r="37" spans="1:20" ht="14.45" x14ac:dyDescent="0.3">
      <c r="A37" s="25">
        <v>32543</v>
      </c>
      <c r="B37" s="26">
        <f>[1]PyramidData!K44</f>
        <v>187</v>
      </c>
      <c r="E37" s="27">
        <v>0.16</v>
      </c>
      <c r="F37" s="27">
        <v>0.84</v>
      </c>
      <c r="G37" s="27">
        <f t="shared" si="0"/>
        <v>0.84</v>
      </c>
      <c r="H37">
        <v>607.16000000000008</v>
      </c>
      <c r="I37">
        <v>554</v>
      </c>
      <c r="J37">
        <v>410.56</v>
      </c>
      <c r="K37">
        <v>419.80000000000018</v>
      </c>
      <c r="L37">
        <v>469.56</v>
      </c>
      <c r="M37">
        <v>510</v>
      </c>
      <c r="N37">
        <v>1160.1200000000001</v>
      </c>
      <c r="O37">
        <v>1420.24</v>
      </c>
      <c r="P37">
        <v>1196.68</v>
      </c>
      <c r="Q37">
        <v>873.56000000000006</v>
      </c>
      <c r="R37">
        <v>576.52</v>
      </c>
      <c r="S37">
        <v>483.36</v>
      </c>
      <c r="T37">
        <v>437.84000000000003</v>
      </c>
    </row>
    <row r="38" spans="1:20" x14ac:dyDescent="0.25">
      <c r="A38" s="25">
        <v>32544</v>
      </c>
      <c r="B38" s="26">
        <f>[1]PyramidData!K45</f>
        <v>771</v>
      </c>
      <c r="E38" s="27">
        <v>0.17</v>
      </c>
      <c r="F38" s="27">
        <v>0.83</v>
      </c>
      <c r="G38" s="27">
        <f t="shared" si="0"/>
        <v>0.83</v>
      </c>
      <c r="H38">
        <v>669.67000000000007</v>
      </c>
      <c r="I38">
        <v>584.25000000000011</v>
      </c>
      <c r="J38">
        <v>435.44000000000005</v>
      </c>
      <c r="K38">
        <v>469.85</v>
      </c>
      <c r="L38">
        <v>526.29</v>
      </c>
      <c r="M38">
        <v>532.6500000000002</v>
      </c>
      <c r="N38">
        <v>1230.22</v>
      </c>
      <c r="O38">
        <v>1532.8000000000002</v>
      </c>
      <c r="P38">
        <v>1253.3800000000001</v>
      </c>
      <c r="Q38">
        <v>929.27000000000021</v>
      </c>
      <c r="R38">
        <v>646.06000000000006</v>
      </c>
      <c r="S38">
        <v>563.99</v>
      </c>
      <c r="T38">
        <v>486.44000000000023</v>
      </c>
    </row>
    <row r="39" spans="1:20" x14ac:dyDescent="0.25">
      <c r="A39" s="25">
        <v>32545</v>
      </c>
      <c r="B39" s="26">
        <f>[1]PyramidData!K46</f>
        <v>10726</v>
      </c>
      <c r="E39" s="27">
        <v>0.18000000000000002</v>
      </c>
      <c r="F39" s="27">
        <v>0.82</v>
      </c>
      <c r="G39" s="27">
        <f t="shared" si="0"/>
        <v>0.82</v>
      </c>
      <c r="H39">
        <v>726.18000000000029</v>
      </c>
      <c r="I39">
        <v>625.9</v>
      </c>
      <c r="J39">
        <v>459.94000000000005</v>
      </c>
      <c r="K39">
        <v>494.6</v>
      </c>
      <c r="L39">
        <v>564.8400000000006</v>
      </c>
      <c r="M39">
        <v>556</v>
      </c>
      <c r="N39">
        <v>1313.68</v>
      </c>
      <c r="O39">
        <v>1599.2800000000002</v>
      </c>
      <c r="P39">
        <v>1297.32</v>
      </c>
      <c r="Q39">
        <v>987.74000000000012</v>
      </c>
      <c r="R39">
        <v>720.08000000000038</v>
      </c>
      <c r="S39">
        <v>634.3000000000003</v>
      </c>
      <c r="T39">
        <v>564.60000000000014</v>
      </c>
    </row>
    <row r="40" spans="1:20" x14ac:dyDescent="0.25">
      <c r="A40" s="25">
        <v>32546</v>
      </c>
      <c r="B40" s="26">
        <f>[1]PyramidData!K47</f>
        <v>1023</v>
      </c>
      <c r="E40" s="27">
        <v>0.19000000000000003</v>
      </c>
      <c r="F40" s="27">
        <v>0.80999999999999994</v>
      </c>
      <c r="G40" s="27">
        <f t="shared" si="0"/>
        <v>0.81</v>
      </c>
      <c r="H40">
        <v>778.38000000000056</v>
      </c>
      <c r="I40">
        <v>673.95</v>
      </c>
      <c r="J40">
        <v>484.16000000000008</v>
      </c>
      <c r="K40">
        <v>522.35000000000025</v>
      </c>
      <c r="L40">
        <v>620.09000000000015</v>
      </c>
      <c r="M40">
        <v>608.80000000000007</v>
      </c>
      <c r="N40">
        <v>1367.83</v>
      </c>
      <c r="O40">
        <v>1647.8400000000004</v>
      </c>
      <c r="P40">
        <v>1334.3600000000001</v>
      </c>
      <c r="Q40">
        <v>1036.8600000000001</v>
      </c>
      <c r="R40">
        <v>752.14000000000055</v>
      </c>
      <c r="S40">
        <v>706.86000000000013</v>
      </c>
      <c r="T40">
        <v>634.72000000000037</v>
      </c>
    </row>
    <row r="41" spans="1:20" x14ac:dyDescent="0.25">
      <c r="A41" s="25">
        <v>32547</v>
      </c>
      <c r="B41" s="26">
        <f>[1]PyramidData!K48</f>
        <v>587</v>
      </c>
      <c r="E41" s="27">
        <v>0.20000000000000004</v>
      </c>
      <c r="F41" s="27">
        <v>0.79999999999999993</v>
      </c>
      <c r="G41" s="27">
        <f t="shared" si="0"/>
        <v>0.8</v>
      </c>
      <c r="H41">
        <v>834.20000000000027</v>
      </c>
      <c r="I41">
        <v>699.00000000000034</v>
      </c>
      <c r="J41">
        <v>515.40000000000032</v>
      </c>
      <c r="K41">
        <v>565</v>
      </c>
      <c r="L41">
        <v>666.00000000000045</v>
      </c>
      <c r="M41">
        <v>684.00000000000011</v>
      </c>
      <c r="N41">
        <v>1458.6000000000001</v>
      </c>
      <c r="O41">
        <v>1694.2000000000005</v>
      </c>
      <c r="P41">
        <v>1395.0000000000007</v>
      </c>
      <c r="Q41">
        <v>1127.6000000000004</v>
      </c>
      <c r="R41">
        <v>863.60000000000014</v>
      </c>
      <c r="S41">
        <v>769.40000000000032</v>
      </c>
      <c r="T41">
        <v>712.60000000000014</v>
      </c>
    </row>
    <row r="42" spans="1:20" x14ac:dyDescent="0.25">
      <c r="A42" s="25">
        <v>32548</v>
      </c>
      <c r="B42" s="26">
        <f>[1]PyramidData!K49</f>
        <v>549</v>
      </c>
      <c r="E42" s="27">
        <v>0.21000000000000005</v>
      </c>
      <c r="F42" s="27">
        <v>0.78999999999999992</v>
      </c>
      <c r="G42" s="27">
        <f t="shared" si="0"/>
        <v>0.79</v>
      </c>
      <c r="H42">
        <v>892</v>
      </c>
      <c r="I42">
        <v>732</v>
      </c>
      <c r="J42">
        <v>548.51000000000022</v>
      </c>
      <c r="K42">
        <v>634.05000000000007</v>
      </c>
      <c r="L42">
        <v>700</v>
      </c>
      <c r="M42">
        <v>732.60000000000048</v>
      </c>
      <c r="N42">
        <v>1537.9500000000003</v>
      </c>
      <c r="O42">
        <v>1778.4000000000005</v>
      </c>
      <c r="P42">
        <v>1463.7800000000004</v>
      </c>
      <c r="Q42">
        <v>1184.9000000000005</v>
      </c>
      <c r="R42">
        <v>899.08000000000015</v>
      </c>
      <c r="S42">
        <v>812.45000000000027</v>
      </c>
      <c r="T42">
        <v>750.62000000000012</v>
      </c>
    </row>
    <row r="43" spans="1:20" x14ac:dyDescent="0.25">
      <c r="A43" s="25">
        <v>32549</v>
      </c>
      <c r="B43" s="26">
        <f>[1]PyramidData!K50</f>
        <v>181</v>
      </c>
      <c r="E43" s="27">
        <v>0.22000000000000006</v>
      </c>
      <c r="F43" s="27">
        <v>0.77999999999999992</v>
      </c>
      <c r="G43" s="27">
        <f t="shared" si="0"/>
        <v>0.78</v>
      </c>
      <c r="H43">
        <v>952.22000000000048</v>
      </c>
      <c r="I43">
        <v>814.30000000000018</v>
      </c>
      <c r="J43">
        <v>567.30000000000018</v>
      </c>
      <c r="K43">
        <v>660.30000000000018</v>
      </c>
      <c r="L43">
        <v>733.28000000000031</v>
      </c>
      <c r="M43">
        <v>794.80000000000041</v>
      </c>
      <c r="N43">
        <v>1599.9</v>
      </c>
      <c r="O43">
        <v>1862.8000000000006</v>
      </c>
      <c r="P43">
        <v>1542.1600000000028</v>
      </c>
      <c r="Q43">
        <v>1254.9000000000001</v>
      </c>
      <c r="R43">
        <v>925.68000000000029</v>
      </c>
      <c r="S43">
        <v>873.56000000000006</v>
      </c>
      <c r="T43">
        <v>804.96000000000038</v>
      </c>
    </row>
    <row r="44" spans="1:20" x14ac:dyDescent="0.25">
      <c r="A44" s="25">
        <v>32550</v>
      </c>
      <c r="B44" s="26">
        <f>[1]PyramidData!K51</f>
        <v>60</v>
      </c>
      <c r="E44" s="27">
        <v>0.23000000000000007</v>
      </c>
      <c r="F44" s="27">
        <v>0.76999999999999991</v>
      </c>
      <c r="G44" s="27">
        <f t="shared" si="0"/>
        <v>0.77</v>
      </c>
      <c r="H44">
        <v>1004</v>
      </c>
      <c r="I44">
        <v>838.60000000000025</v>
      </c>
      <c r="J44">
        <v>596.59</v>
      </c>
      <c r="K44">
        <v>732.35000000000059</v>
      </c>
      <c r="L44">
        <v>782.34000000000015</v>
      </c>
      <c r="M44">
        <v>856.2000000000005</v>
      </c>
      <c r="N44">
        <v>1690.0700000000004</v>
      </c>
      <c r="O44">
        <v>1922.1200000000003</v>
      </c>
      <c r="P44">
        <v>1663</v>
      </c>
      <c r="Q44">
        <v>1359.8600000000006</v>
      </c>
      <c r="R44">
        <v>987.3400000000006</v>
      </c>
      <c r="S44">
        <v>964.62000000000023</v>
      </c>
      <c r="T44">
        <v>863.06000000000017</v>
      </c>
    </row>
    <row r="45" spans="1:20" x14ac:dyDescent="0.25">
      <c r="A45" s="25">
        <v>32551</v>
      </c>
      <c r="B45" s="26">
        <f>[1]PyramidData!K52</f>
        <v>51</v>
      </c>
      <c r="E45" s="27">
        <v>0.24000000000000007</v>
      </c>
      <c r="F45" s="27">
        <v>0.7599999999999999</v>
      </c>
      <c r="G45" s="27">
        <f t="shared" si="0"/>
        <v>0.76</v>
      </c>
      <c r="H45">
        <v>1067.4800000000014</v>
      </c>
      <c r="I45">
        <v>896.8000000000003</v>
      </c>
      <c r="J45">
        <v>642.7600000000001</v>
      </c>
      <c r="K45">
        <v>762.60000000000025</v>
      </c>
      <c r="L45">
        <v>821.60000000000059</v>
      </c>
      <c r="M45">
        <v>895.20000000000084</v>
      </c>
      <c r="N45">
        <v>1736.9200000000005</v>
      </c>
      <c r="O45">
        <v>1965.76</v>
      </c>
      <c r="P45">
        <v>1735.3200000000004</v>
      </c>
      <c r="Q45">
        <v>1444.8800000000006</v>
      </c>
      <c r="R45">
        <v>1086.6000000000004</v>
      </c>
      <c r="S45">
        <v>1021.0400000000013</v>
      </c>
      <c r="T45">
        <v>896</v>
      </c>
    </row>
    <row r="46" spans="1:20" x14ac:dyDescent="0.25">
      <c r="A46" s="25">
        <v>32552</v>
      </c>
      <c r="B46" s="26">
        <f>[1]PyramidData!K53</f>
        <v>1984</v>
      </c>
      <c r="E46" s="27">
        <v>0.25000000000000006</v>
      </c>
      <c r="F46" s="27">
        <v>0.75</v>
      </c>
      <c r="G46" s="27">
        <f t="shared" si="0"/>
        <v>0.75</v>
      </c>
      <c r="H46">
        <v>1133.7500000000005</v>
      </c>
      <c r="I46">
        <v>936.50000000000034</v>
      </c>
      <c r="J46">
        <v>684.75000000000011</v>
      </c>
      <c r="K46">
        <v>801</v>
      </c>
      <c r="L46">
        <v>875.00000000000023</v>
      </c>
      <c r="M46">
        <v>953.50000000000034</v>
      </c>
      <c r="N46">
        <v>1854.2500000000002</v>
      </c>
      <c r="O46">
        <v>2025.0000000000005</v>
      </c>
      <c r="P46">
        <v>1818.0000000000018</v>
      </c>
      <c r="Q46">
        <v>1518.25</v>
      </c>
      <c r="R46">
        <v>1135.5000000000002</v>
      </c>
      <c r="S46">
        <v>1096.25</v>
      </c>
      <c r="T46">
        <v>965.00000000000023</v>
      </c>
    </row>
    <row r="47" spans="1:20" x14ac:dyDescent="0.25">
      <c r="A47" s="25">
        <v>32553</v>
      </c>
      <c r="B47" s="26">
        <f>[1]PyramidData!K54</f>
        <v>2011</v>
      </c>
      <c r="E47" s="27">
        <v>0.26000000000000006</v>
      </c>
      <c r="F47" s="27">
        <v>0.74</v>
      </c>
      <c r="G47" s="27">
        <f t="shared" si="0"/>
        <v>0.74</v>
      </c>
      <c r="H47">
        <v>1195.2600000000007</v>
      </c>
      <c r="I47">
        <v>1003.3000000000001</v>
      </c>
      <c r="J47">
        <v>723.74000000000012</v>
      </c>
      <c r="K47">
        <v>832.20000000000016</v>
      </c>
      <c r="L47">
        <v>902.02000000000066</v>
      </c>
      <c r="M47">
        <v>1028.6000000000004</v>
      </c>
      <c r="N47">
        <v>1894.88</v>
      </c>
      <c r="O47">
        <v>2104.96</v>
      </c>
      <c r="P47">
        <v>1888.0000000000009</v>
      </c>
      <c r="Q47">
        <v>1595.1800000000003</v>
      </c>
      <c r="R47">
        <v>1203.2000000000003</v>
      </c>
      <c r="S47">
        <v>1143.8800000000006</v>
      </c>
      <c r="T47">
        <v>1000.48</v>
      </c>
    </row>
    <row r="48" spans="1:20" x14ac:dyDescent="0.25">
      <c r="A48" s="25">
        <v>32554</v>
      </c>
      <c r="B48" s="26">
        <f>[1]PyramidData!K55</f>
        <v>1475</v>
      </c>
      <c r="E48" s="27">
        <v>0.27000000000000007</v>
      </c>
      <c r="F48" s="27">
        <v>0.73</v>
      </c>
      <c r="G48" s="27">
        <f t="shared" si="0"/>
        <v>0.73</v>
      </c>
      <c r="H48">
        <v>1250</v>
      </c>
      <c r="I48">
        <v>1036.950000000001</v>
      </c>
      <c r="J48">
        <v>760.73000000000013</v>
      </c>
      <c r="K48">
        <v>877.10000000000036</v>
      </c>
      <c r="L48">
        <v>953.33</v>
      </c>
      <c r="M48">
        <v>1090.7500000000002</v>
      </c>
      <c r="N48">
        <v>1959.5600000000006</v>
      </c>
      <c r="O48">
        <v>2215.6800000000007</v>
      </c>
      <c r="P48">
        <v>1995.9000000000003</v>
      </c>
      <c r="Q48">
        <v>1633.1500000000003</v>
      </c>
      <c r="R48">
        <v>1242.8800000000003</v>
      </c>
      <c r="S48">
        <v>1187.69</v>
      </c>
      <c r="T48">
        <v>1038.92</v>
      </c>
    </row>
    <row r="49" spans="1:20" x14ac:dyDescent="0.25">
      <c r="A49" s="25">
        <v>32555</v>
      </c>
      <c r="B49" s="26">
        <f>[1]PyramidData!K56</f>
        <v>2258</v>
      </c>
      <c r="E49" s="27">
        <v>0.28000000000000008</v>
      </c>
      <c r="F49" s="27">
        <v>0.72</v>
      </c>
      <c r="G49" s="27">
        <f t="shared" si="0"/>
        <v>0.72</v>
      </c>
      <c r="H49">
        <v>1320</v>
      </c>
      <c r="I49">
        <v>1090.0000000000002</v>
      </c>
      <c r="J49">
        <v>789.48000000000013</v>
      </c>
      <c r="K49">
        <v>916.40000000000168</v>
      </c>
      <c r="L49">
        <v>1016.7200000000004</v>
      </c>
      <c r="M49">
        <v>1153.0000000000009</v>
      </c>
      <c r="N49">
        <v>1995.0400000000011</v>
      </c>
      <c r="O49">
        <v>2293</v>
      </c>
      <c r="P49">
        <v>2050.6400000000008</v>
      </c>
      <c r="Q49">
        <v>1692.9200000000005</v>
      </c>
      <c r="R49">
        <v>1376.2000000000005</v>
      </c>
      <c r="S49">
        <v>1232.72</v>
      </c>
      <c r="T49">
        <v>1099.3200000000018</v>
      </c>
    </row>
    <row r="50" spans="1:20" x14ac:dyDescent="0.25">
      <c r="A50" s="25">
        <v>32556</v>
      </c>
      <c r="B50" s="26">
        <f>[1]PyramidData!K57</f>
        <v>3702</v>
      </c>
      <c r="E50" s="27">
        <v>0.29000000000000009</v>
      </c>
      <c r="F50" s="27">
        <v>0.71</v>
      </c>
      <c r="G50" s="27">
        <f t="shared" si="0"/>
        <v>0.71</v>
      </c>
      <c r="H50">
        <v>1374.5800000000017</v>
      </c>
      <c r="I50">
        <v>1139.45</v>
      </c>
      <c r="J50">
        <v>817.56000000000063</v>
      </c>
      <c r="K50">
        <v>988.7000000000005</v>
      </c>
      <c r="L50">
        <v>1071.8300000000011</v>
      </c>
      <c r="M50">
        <v>1223.45</v>
      </c>
      <c r="N50">
        <v>2045.6500000000012</v>
      </c>
      <c r="O50">
        <v>2320.92</v>
      </c>
      <c r="P50">
        <v>2131.6000000000008</v>
      </c>
      <c r="Q50">
        <v>1810.6800000000005</v>
      </c>
      <c r="R50">
        <v>1430.0400000000016</v>
      </c>
      <c r="S50">
        <v>1273.8900000000006</v>
      </c>
      <c r="T50">
        <v>1139.3800000000001</v>
      </c>
    </row>
    <row r="51" spans="1:20" x14ac:dyDescent="0.25">
      <c r="A51" s="25">
        <v>32557</v>
      </c>
      <c r="B51" s="26">
        <f>[1]PyramidData!K58</f>
        <v>53</v>
      </c>
      <c r="E51" s="27">
        <v>0.3000000000000001</v>
      </c>
      <c r="F51" s="27">
        <v>0.7</v>
      </c>
      <c r="G51" s="27">
        <f t="shared" si="0"/>
        <v>0.7</v>
      </c>
      <c r="H51">
        <v>1427.3000000000011</v>
      </c>
      <c r="I51">
        <v>1207.5000000000014</v>
      </c>
      <c r="J51">
        <v>863.50000000000034</v>
      </c>
      <c r="K51">
        <v>1050.0000000000014</v>
      </c>
      <c r="L51">
        <v>1146.2000000000012</v>
      </c>
      <c r="M51">
        <v>1257.5000000000009</v>
      </c>
      <c r="N51">
        <v>2076.1000000000004</v>
      </c>
      <c r="O51">
        <v>2382.2000000000003</v>
      </c>
      <c r="P51">
        <v>2169.2000000000003</v>
      </c>
      <c r="Q51">
        <v>1845.7</v>
      </c>
      <c r="R51">
        <v>1494.8000000000002</v>
      </c>
      <c r="S51">
        <v>1322.2000000000019</v>
      </c>
      <c r="T51">
        <v>1177.6000000000001</v>
      </c>
    </row>
    <row r="52" spans="1:20" x14ac:dyDescent="0.25">
      <c r="A52" s="25">
        <v>32558</v>
      </c>
      <c r="B52" s="26">
        <f>[1]PyramidData!K59</f>
        <v>60</v>
      </c>
      <c r="E52" s="27">
        <v>0.31000000000000011</v>
      </c>
      <c r="F52" s="27">
        <v>0.69</v>
      </c>
      <c r="G52" s="27">
        <f t="shared" si="0"/>
        <v>0.69</v>
      </c>
      <c r="H52">
        <v>1489</v>
      </c>
      <c r="I52">
        <v>1240.950000000001</v>
      </c>
      <c r="J52">
        <v>905.99000000000092</v>
      </c>
      <c r="K52">
        <v>1094.3000000000006</v>
      </c>
      <c r="L52">
        <v>1200.9600000000005</v>
      </c>
      <c r="M52">
        <v>1359.6500000000021</v>
      </c>
      <c r="N52">
        <v>2149.89</v>
      </c>
      <c r="O52">
        <v>2412.7000000000003</v>
      </c>
      <c r="P52">
        <v>2227.5200000000004</v>
      </c>
      <c r="Q52">
        <v>1886.19</v>
      </c>
      <c r="R52">
        <v>1554.0400000000013</v>
      </c>
      <c r="S52">
        <v>1361</v>
      </c>
      <c r="T52">
        <v>1220.3800000000022</v>
      </c>
    </row>
    <row r="53" spans="1:20" x14ac:dyDescent="0.25">
      <c r="A53" s="25">
        <v>32559</v>
      </c>
      <c r="B53" s="26">
        <f>[1]PyramidData!K60</f>
        <v>397</v>
      </c>
      <c r="E53" s="27">
        <v>0.32000000000000012</v>
      </c>
      <c r="F53" s="27">
        <v>0.67999999999999994</v>
      </c>
      <c r="G53" s="27">
        <f t="shared" si="0"/>
        <v>0.68</v>
      </c>
      <c r="H53">
        <v>1551.6400000000021</v>
      </c>
      <c r="I53">
        <v>1316.0000000000011</v>
      </c>
      <c r="J53">
        <v>944</v>
      </c>
      <c r="K53">
        <v>1166.6000000000001</v>
      </c>
      <c r="L53">
        <v>1269.4400000000041</v>
      </c>
      <c r="M53">
        <v>1471.400000000001</v>
      </c>
      <c r="N53">
        <v>2204.4800000000032</v>
      </c>
      <c r="O53">
        <v>2476.0400000000004</v>
      </c>
      <c r="P53">
        <v>2314.7600000000029</v>
      </c>
      <c r="Q53">
        <v>1956.1200000000008</v>
      </c>
      <c r="R53">
        <v>1609.7600000000007</v>
      </c>
      <c r="S53">
        <v>1403.3600000000001</v>
      </c>
      <c r="T53">
        <v>1286.1200000000008</v>
      </c>
    </row>
    <row r="54" spans="1:20" x14ac:dyDescent="0.25">
      <c r="A54" s="25">
        <v>32560</v>
      </c>
      <c r="B54" s="26">
        <f>[1]PyramidData!K61</f>
        <v>597</v>
      </c>
      <c r="E54" s="27">
        <v>0.33000000000000013</v>
      </c>
      <c r="F54" s="27">
        <v>0.66999999999999993</v>
      </c>
      <c r="G54" s="27">
        <f t="shared" si="0"/>
        <v>0.67</v>
      </c>
      <c r="H54">
        <v>1609</v>
      </c>
      <c r="I54">
        <v>1353.8000000000011</v>
      </c>
      <c r="J54">
        <v>979.4500000000005</v>
      </c>
      <c r="K54">
        <v>1202.9500000000003</v>
      </c>
      <c r="L54">
        <v>1375.1400000000003</v>
      </c>
      <c r="M54">
        <v>1556.2500000000005</v>
      </c>
      <c r="N54">
        <v>2256</v>
      </c>
      <c r="O54">
        <v>2518.5200000000004</v>
      </c>
      <c r="P54">
        <v>2375.84</v>
      </c>
      <c r="Q54">
        <v>2012.8500000000006</v>
      </c>
      <c r="R54">
        <v>1636.1000000000004</v>
      </c>
      <c r="S54">
        <v>1442.3400000000001</v>
      </c>
      <c r="T54">
        <v>1361.6800000000003</v>
      </c>
    </row>
    <row r="55" spans="1:20" x14ac:dyDescent="0.25">
      <c r="A55" s="25">
        <v>32561</v>
      </c>
      <c r="B55" s="26">
        <f>[1]PyramidData!K62</f>
        <v>1335</v>
      </c>
      <c r="E55" s="27">
        <v>0.34000000000000014</v>
      </c>
      <c r="F55" s="27">
        <v>0.65999999999999992</v>
      </c>
      <c r="G55" s="27">
        <f t="shared" si="0"/>
        <v>0.66</v>
      </c>
      <c r="H55">
        <v>1664.3400000000011</v>
      </c>
      <c r="I55">
        <v>1382.7</v>
      </c>
      <c r="J55">
        <v>1025.4400000000003</v>
      </c>
      <c r="K55">
        <v>1230.7</v>
      </c>
      <c r="L55">
        <v>1434.9600000000046</v>
      </c>
      <c r="M55">
        <v>1655.9000000000008</v>
      </c>
      <c r="N55">
        <v>2312.5200000000013</v>
      </c>
      <c r="O55">
        <v>2571.16</v>
      </c>
      <c r="P55">
        <v>2433.4800000000005</v>
      </c>
      <c r="Q55">
        <v>2046.9800000000002</v>
      </c>
      <c r="R55">
        <v>1683.3200000000002</v>
      </c>
      <c r="S55">
        <v>1492.6200000000008</v>
      </c>
      <c r="T55">
        <v>1386.9600000000005</v>
      </c>
    </row>
    <row r="56" spans="1:20" x14ac:dyDescent="0.25">
      <c r="A56" s="25">
        <v>32562</v>
      </c>
      <c r="B56" s="26">
        <f>[1]PyramidData!K63</f>
        <v>1663</v>
      </c>
      <c r="E56" s="27">
        <v>0.35000000000000014</v>
      </c>
      <c r="F56" s="27">
        <v>0.64999999999999991</v>
      </c>
      <c r="G56" s="27">
        <f t="shared" si="0"/>
        <v>0.65</v>
      </c>
      <c r="H56">
        <v>1715</v>
      </c>
      <c r="I56">
        <v>1416.0000000000005</v>
      </c>
      <c r="J56">
        <v>1076.7500000000007</v>
      </c>
      <c r="K56">
        <v>1263.0000000000005</v>
      </c>
      <c r="L56">
        <v>1516.7000000000016</v>
      </c>
      <c r="M56">
        <v>1717.75</v>
      </c>
      <c r="N56">
        <v>2360.6000000000004</v>
      </c>
      <c r="O56">
        <v>2608</v>
      </c>
      <c r="P56">
        <v>2470.8000000000002</v>
      </c>
      <c r="Q56">
        <v>2084.3000000000002</v>
      </c>
      <c r="R56">
        <v>1725.8000000000011</v>
      </c>
      <c r="S56">
        <v>1569.650000000001</v>
      </c>
      <c r="T56">
        <v>1426.8000000000002</v>
      </c>
    </row>
    <row r="57" spans="1:20" x14ac:dyDescent="0.25">
      <c r="A57" s="25">
        <v>32563</v>
      </c>
      <c r="B57" s="26">
        <f>[1]PyramidData!K64</f>
        <v>2706</v>
      </c>
      <c r="E57" s="27">
        <v>0.36000000000000015</v>
      </c>
      <c r="F57" s="27">
        <v>0.6399999999999999</v>
      </c>
      <c r="G57" s="27">
        <f t="shared" si="0"/>
        <v>0.64</v>
      </c>
      <c r="H57">
        <v>1774.3600000000015</v>
      </c>
      <c r="I57">
        <v>1448.8000000000006</v>
      </c>
      <c r="J57">
        <v>1109.4000000000005</v>
      </c>
      <c r="K57">
        <v>1319.4000000000003</v>
      </c>
      <c r="L57">
        <v>1595.5200000000036</v>
      </c>
      <c r="M57">
        <v>1787.6000000000022</v>
      </c>
      <c r="N57">
        <v>2429.84</v>
      </c>
      <c r="O57">
        <v>2680.5200000000018</v>
      </c>
      <c r="P57">
        <v>2498.400000000001</v>
      </c>
      <c r="Q57">
        <v>2135.4800000000005</v>
      </c>
      <c r="R57">
        <v>1782.2000000000005</v>
      </c>
      <c r="S57">
        <v>1631.4400000000021</v>
      </c>
      <c r="T57">
        <v>1453.9200000000003</v>
      </c>
    </row>
    <row r="58" spans="1:20" x14ac:dyDescent="0.25">
      <c r="A58" s="25">
        <v>32564</v>
      </c>
      <c r="B58" s="26">
        <f>[1]PyramidData!K65</f>
        <v>270</v>
      </c>
      <c r="E58" s="27">
        <v>0.37000000000000016</v>
      </c>
      <c r="F58" s="27">
        <v>0.62999999999999989</v>
      </c>
      <c r="G58" s="27">
        <f t="shared" si="0"/>
        <v>0.63</v>
      </c>
      <c r="H58">
        <v>1834</v>
      </c>
      <c r="I58">
        <v>1499.8500000000001</v>
      </c>
      <c r="J58">
        <v>1173</v>
      </c>
      <c r="K58">
        <v>1366.5500000000004</v>
      </c>
      <c r="L58">
        <v>1668.23</v>
      </c>
      <c r="M58">
        <v>1863.2500000000061</v>
      </c>
      <c r="N58">
        <v>2489.1200000000008</v>
      </c>
      <c r="O58">
        <v>2752.840000000002</v>
      </c>
      <c r="P58">
        <v>2576.6600000000008</v>
      </c>
      <c r="Q58">
        <v>2162.13</v>
      </c>
      <c r="R58">
        <v>1808.1400000000003</v>
      </c>
      <c r="S58">
        <v>1652.7800000000007</v>
      </c>
      <c r="T58">
        <v>1495.38</v>
      </c>
    </row>
    <row r="59" spans="1:20" x14ac:dyDescent="0.25">
      <c r="A59" s="25">
        <v>32565</v>
      </c>
      <c r="B59" s="26">
        <f>[1]PyramidData!K66</f>
        <v>1376</v>
      </c>
      <c r="E59" s="27">
        <v>0.38000000000000017</v>
      </c>
      <c r="F59" s="27">
        <v>0.61999999999999988</v>
      </c>
      <c r="G59" s="27">
        <f t="shared" si="0"/>
        <v>0.62</v>
      </c>
      <c r="H59">
        <v>1885</v>
      </c>
      <c r="I59">
        <v>1567.7000000000019</v>
      </c>
      <c r="J59">
        <v>1205.5400000000002</v>
      </c>
      <c r="K59">
        <v>1394.7000000000005</v>
      </c>
      <c r="L59">
        <v>1695.1600000000012</v>
      </c>
      <c r="M59">
        <v>1974.6000000000006</v>
      </c>
      <c r="N59">
        <v>2510.4400000000005</v>
      </c>
      <c r="O59">
        <v>2795.0800000000008</v>
      </c>
      <c r="P59">
        <v>2590.0800000000008</v>
      </c>
      <c r="Q59">
        <v>2200.7200000000007</v>
      </c>
      <c r="R59">
        <v>1849.1200000000001</v>
      </c>
      <c r="S59">
        <v>1748</v>
      </c>
      <c r="T59">
        <v>1548.2400000000002</v>
      </c>
    </row>
    <row r="60" spans="1:20" x14ac:dyDescent="0.25">
      <c r="A60" s="25">
        <v>32566</v>
      </c>
      <c r="B60" s="26">
        <f>[1]PyramidData!K67</f>
        <v>1628</v>
      </c>
      <c r="E60" s="27">
        <v>0.39000000000000018</v>
      </c>
      <c r="F60" s="27">
        <v>0.60999999999999988</v>
      </c>
      <c r="G60" s="27">
        <f t="shared" si="0"/>
        <v>0.61</v>
      </c>
      <c r="H60">
        <v>1943</v>
      </c>
      <c r="I60">
        <v>1605</v>
      </c>
      <c r="J60">
        <v>1279.8300000000011</v>
      </c>
      <c r="K60">
        <v>1428.6000000000013</v>
      </c>
      <c r="L60">
        <v>1751.7200000000014</v>
      </c>
      <c r="M60">
        <v>2025.700000000001</v>
      </c>
      <c r="N60">
        <v>2591.6900000000014</v>
      </c>
      <c r="O60">
        <v>2862.1600000000008</v>
      </c>
      <c r="P60">
        <v>2655.7200000000003</v>
      </c>
      <c r="Q60">
        <v>2274.3100000000027</v>
      </c>
      <c r="R60">
        <v>1883.0200000000009</v>
      </c>
      <c r="S60">
        <v>1779.7700000000009</v>
      </c>
      <c r="T60">
        <v>1582.7200000000003</v>
      </c>
    </row>
    <row r="61" spans="1:20" x14ac:dyDescent="0.25">
      <c r="A61" s="25">
        <v>32567</v>
      </c>
      <c r="B61" s="26">
        <f>[1]PyramidData!K68</f>
        <v>0</v>
      </c>
      <c r="E61" s="27">
        <v>0.40000000000000019</v>
      </c>
      <c r="F61" s="27">
        <v>0.59999999999999987</v>
      </c>
      <c r="G61" s="27">
        <f t="shared" si="0"/>
        <v>0.6</v>
      </c>
      <c r="H61">
        <v>1990.4000000000019</v>
      </c>
      <c r="I61">
        <v>1689.0000000000009</v>
      </c>
      <c r="J61">
        <v>1324.4000000000019</v>
      </c>
      <c r="K61">
        <v>1483.0000000000018</v>
      </c>
      <c r="L61">
        <v>1828.2000000000023</v>
      </c>
      <c r="M61">
        <v>2102.0000000000014</v>
      </c>
      <c r="N61">
        <v>2638.0000000000009</v>
      </c>
      <c r="O61">
        <v>2966.4000000000019</v>
      </c>
      <c r="P61">
        <v>2693.2000000000025</v>
      </c>
      <c r="Q61">
        <v>2369.8000000000011</v>
      </c>
      <c r="R61">
        <v>1922.8000000000031</v>
      </c>
      <c r="S61">
        <v>1839.4000000000012</v>
      </c>
      <c r="T61">
        <v>1645.8000000000038</v>
      </c>
    </row>
    <row r="62" spans="1:20" x14ac:dyDescent="0.25">
      <c r="A62" s="25">
        <v>32568</v>
      </c>
      <c r="B62" s="26">
        <f>[1]PyramidData!K69</f>
        <v>259</v>
      </c>
      <c r="E62" s="27">
        <v>0.4100000000000002</v>
      </c>
      <c r="F62" s="27">
        <v>0.58999999999999986</v>
      </c>
      <c r="G62" s="27">
        <f t="shared" si="0"/>
        <v>0.59</v>
      </c>
      <c r="H62">
        <v>2036.9100000000017</v>
      </c>
      <c r="I62">
        <v>1721.2000000000007</v>
      </c>
      <c r="J62">
        <v>1357.5300000000002</v>
      </c>
      <c r="K62">
        <v>1537.7000000000025</v>
      </c>
      <c r="L62">
        <v>1893.39</v>
      </c>
      <c r="M62">
        <v>2146.2500000000009</v>
      </c>
      <c r="N62">
        <v>2685.7400000000007</v>
      </c>
      <c r="O62">
        <v>3063.3600000000006</v>
      </c>
      <c r="P62">
        <v>2743.0200000000004</v>
      </c>
      <c r="Q62">
        <v>2416.2700000000004</v>
      </c>
      <c r="R62">
        <v>1966.0200000000004</v>
      </c>
      <c r="S62">
        <v>1882.1800000000003</v>
      </c>
      <c r="T62">
        <v>1711.7400000000016</v>
      </c>
    </row>
    <row r="63" spans="1:20" x14ac:dyDescent="0.25">
      <c r="A63" s="25">
        <v>32569</v>
      </c>
      <c r="B63" s="26">
        <f>[1]PyramidData!K70</f>
        <v>811</v>
      </c>
      <c r="E63" s="27">
        <v>0.42000000000000021</v>
      </c>
      <c r="F63" s="27">
        <v>0.57999999999999985</v>
      </c>
      <c r="G63" s="27">
        <f t="shared" si="0"/>
        <v>0.57999999999999996</v>
      </c>
      <c r="H63">
        <v>2084</v>
      </c>
      <c r="I63">
        <v>1755.4000000000028</v>
      </c>
      <c r="J63">
        <v>1411.1600000000008</v>
      </c>
      <c r="K63">
        <v>1602.9000000000017</v>
      </c>
      <c r="L63">
        <v>1925.6200000000017</v>
      </c>
      <c r="M63">
        <v>2193.8000000000015</v>
      </c>
      <c r="N63">
        <v>2714.96</v>
      </c>
      <c r="O63">
        <v>3122.3600000000024</v>
      </c>
      <c r="P63">
        <v>2788.08</v>
      </c>
      <c r="Q63">
        <v>2444.1600000000003</v>
      </c>
      <c r="R63">
        <v>2043.040000000002</v>
      </c>
      <c r="S63">
        <v>1907.7400000000005</v>
      </c>
      <c r="T63">
        <v>1793.3200000000006</v>
      </c>
    </row>
    <row r="64" spans="1:20" x14ac:dyDescent="0.25">
      <c r="A64" s="25">
        <v>32570</v>
      </c>
      <c r="B64" s="26">
        <f>[1]PyramidData!K71</f>
        <v>603</v>
      </c>
      <c r="E64" s="27">
        <v>0.43000000000000022</v>
      </c>
      <c r="F64" s="27">
        <v>0.56999999999999984</v>
      </c>
      <c r="G64" s="27">
        <f t="shared" si="0"/>
        <v>0.56999999999999995</v>
      </c>
      <c r="H64">
        <v>2135</v>
      </c>
      <c r="I64">
        <v>1815.3000000000002</v>
      </c>
      <c r="J64">
        <v>1443.5700000000006</v>
      </c>
      <c r="K64">
        <v>1639.3500000000013</v>
      </c>
      <c r="L64">
        <v>1986.6400000000017</v>
      </c>
      <c r="M64">
        <v>2252.15</v>
      </c>
      <c r="N64">
        <v>2819.7200000000021</v>
      </c>
      <c r="O64">
        <v>3202.4000000000033</v>
      </c>
      <c r="P64">
        <v>2849.7000000000057</v>
      </c>
      <c r="Q64">
        <v>2506.420000000001</v>
      </c>
      <c r="R64">
        <v>2094.2800000000007</v>
      </c>
      <c r="S64">
        <v>1969</v>
      </c>
      <c r="T64">
        <v>1836</v>
      </c>
    </row>
    <row r="65" spans="1:20" x14ac:dyDescent="0.25">
      <c r="A65" s="25">
        <v>32571</v>
      </c>
      <c r="B65" s="26">
        <f>[1]PyramidData!K72</f>
        <v>0</v>
      </c>
      <c r="E65" s="27">
        <v>0.44000000000000022</v>
      </c>
      <c r="F65" s="27">
        <v>0.55999999999999983</v>
      </c>
      <c r="G65" s="27">
        <f t="shared" si="0"/>
        <v>0.56000000000000005</v>
      </c>
      <c r="H65">
        <v>2184</v>
      </c>
      <c r="I65">
        <v>1857.2000000000003</v>
      </c>
      <c r="J65">
        <v>1490.5600000000004</v>
      </c>
      <c r="K65">
        <v>1683.2000000000003</v>
      </c>
      <c r="L65">
        <v>2007</v>
      </c>
      <c r="M65">
        <v>2305.400000000001</v>
      </c>
      <c r="N65">
        <v>2877.2400000000016</v>
      </c>
      <c r="O65">
        <v>3254.6800000000003</v>
      </c>
      <c r="P65">
        <v>2960.0000000000045</v>
      </c>
      <c r="Q65">
        <v>2582.6800000000003</v>
      </c>
      <c r="R65">
        <v>2144.6000000000017</v>
      </c>
      <c r="S65">
        <v>2005.360000000001</v>
      </c>
      <c r="T65">
        <v>1867.0400000000016</v>
      </c>
    </row>
    <row r="66" spans="1:20" x14ac:dyDescent="0.25">
      <c r="A66" s="25">
        <v>32572</v>
      </c>
      <c r="B66" s="26">
        <f>[1]PyramidData!K73</f>
        <v>0</v>
      </c>
      <c r="E66" s="27">
        <v>0.45000000000000023</v>
      </c>
      <c r="F66" s="27">
        <v>0.54999999999999982</v>
      </c>
      <c r="G66" s="27">
        <f t="shared" si="0"/>
        <v>0.55000000000000004</v>
      </c>
      <c r="H66">
        <v>2231</v>
      </c>
      <c r="I66">
        <v>1926.5000000000005</v>
      </c>
      <c r="J66">
        <v>1525.7000000000003</v>
      </c>
      <c r="K66">
        <v>1732.2500000000002</v>
      </c>
      <c r="L66">
        <v>2045.1000000000004</v>
      </c>
      <c r="M66">
        <v>2384.5000000000032</v>
      </c>
      <c r="N66">
        <v>2946.55</v>
      </c>
      <c r="O66">
        <v>3337.9000000000024</v>
      </c>
      <c r="P66">
        <v>3044.3</v>
      </c>
      <c r="Q66">
        <v>2614.1000000000004</v>
      </c>
      <c r="R66">
        <v>2183.6000000000004</v>
      </c>
      <c r="S66">
        <v>2047.0500000000002</v>
      </c>
      <c r="T66">
        <v>1919.7000000000016</v>
      </c>
    </row>
    <row r="67" spans="1:20" x14ac:dyDescent="0.25">
      <c r="A67" s="25">
        <v>32573</v>
      </c>
      <c r="B67" s="26">
        <f>[1]PyramidData!K74</f>
        <v>4798</v>
      </c>
      <c r="E67" s="27">
        <v>0.46000000000000024</v>
      </c>
      <c r="F67" s="27">
        <v>0.53999999999999981</v>
      </c>
      <c r="G67" s="27">
        <f t="shared" si="0"/>
        <v>0.54</v>
      </c>
      <c r="H67">
        <v>2278.9200000000037</v>
      </c>
      <c r="I67">
        <v>1995.9000000000005</v>
      </c>
      <c r="J67">
        <v>1579.5400000000004</v>
      </c>
      <c r="K67">
        <v>1764.5000000000009</v>
      </c>
      <c r="L67">
        <v>2083.4800000000046</v>
      </c>
      <c r="M67">
        <v>2461.3000000000038</v>
      </c>
      <c r="N67">
        <v>3006.1800000000012</v>
      </c>
      <c r="O67">
        <v>3406</v>
      </c>
      <c r="P67">
        <v>3065.3600000000015</v>
      </c>
      <c r="Q67">
        <v>2672.4000000000019</v>
      </c>
      <c r="R67">
        <v>2211.3200000000015</v>
      </c>
      <c r="S67">
        <v>2073.1000000000031</v>
      </c>
      <c r="T67">
        <v>1997.1200000000006</v>
      </c>
    </row>
    <row r="68" spans="1:20" x14ac:dyDescent="0.25">
      <c r="A68" s="25">
        <v>32574</v>
      </c>
      <c r="B68" s="26">
        <f>[1]PyramidData!K75</f>
        <v>753</v>
      </c>
      <c r="E68" s="27">
        <v>0.47000000000000025</v>
      </c>
      <c r="F68" s="27">
        <v>0.5299999999999998</v>
      </c>
      <c r="G68" s="27">
        <f t="shared" ref="G68:G122" si="1">ROUND(F68,3)</f>
        <v>0.53</v>
      </c>
      <c r="H68">
        <v>2333.9700000000021</v>
      </c>
      <c r="I68">
        <v>2013</v>
      </c>
      <c r="J68">
        <v>1596.0600000000009</v>
      </c>
      <c r="K68">
        <v>1806.9500000000032</v>
      </c>
      <c r="L68">
        <v>2168</v>
      </c>
      <c r="M68">
        <v>2523.5000000000018</v>
      </c>
      <c r="N68">
        <v>3082.7900000000004</v>
      </c>
      <c r="O68">
        <v>3458</v>
      </c>
      <c r="P68">
        <v>3115.900000000001</v>
      </c>
      <c r="Q68">
        <v>2713.2400000000016</v>
      </c>
      <c r="R68">
        <v>2245.3400000000006</v>
      </c>
      <c r="S68">
        <v>2105.3300000000022</v>
      </c>
      <c r="T68">
        <v>2036.1200000000008</v>
      </c>
    </row>
    <row r="69" spans="1:20" x14ac:dyDescent="0.25">
      <c r="A69" s="25">
        <v>32575</v>
      </c>
      <c r="B69" s="26">
        <f>[1]PyramidData!K76</f>
        <v>973</v>
      </c>
      <c r="E69" s="27">
        <v>0.48000000000000026</v>
      </c>
      <c r="F69" s="27">
        <v>0.5199999999999998</v>
      </c>
      <c r="G69" s="27">
        <f t="shared" si="1"/>
        <v>0.52</v>
      </c>
      <c r="H69">
        <v>2388.4800000000023</v>
      </c>
      <c r="I69">
        <v>2039.4000000000012</v>
      </c>
      <c r="J69">
        <v>1623.7600000000029</v>
      </c>
      <c r="K69">
        <v>1862.2000000000007</v>
      </c>
      <c r="L69">
        <v>2209.4400000000014</v>
      </c>
      <c r="M69">
        <v>2578.2000000000007</v>
      </c>
      <c r="N69">
        <v>3146.1200000000003</v>
      </c>
      <c r="O69">
        <v>3500.0400000000004</v>
      </c>
      <c r="P69">
        <v>3231.6800000000021</v>
      </c>
      <c r="Q69">
        <v>2774.0400000000054</v>
      </c>
      <c r="R69">
        <v>2310.5600000000004</v>
      </c>
      <c r="S69">
        <v>2133</v>
      </c>
      <c r="T69">
        <v>2063.1600000000017</v>
      </c>
    </row>
    <row r="70" spans="1:20" x14ac:dyDescent="0.25">
      <c r="A70" s="25">
        <v>32576</v>
      </c>
      <c r="B70" s="26">
        <f>[1]PyramidData!K77</f>
        <v>248</v>
      </c>
      <c r="E70" s="27">
        <v>0.49000000000000027</v>
      </c>
      <c r="F70" s="27">
        <v>0.50999999999999979</v>
      </c>
      <c r="G70" s="27">
        <f t="shared" si="1"/>
        <v>0.51</v>
      </c>
      <c r="H70">
        <v>2448.9900000000025</v>
      </c>
      <c r="I70">
        <v>2085.8000000000011</v>
      </c>
      <c r="J70">
        <v>1679.0200000000011</v>
      </c>
      <c r="K70">
        <v>1920.9000000000005</v>
      </c>
      <c r="L70">
        <v>2247</v>
      </c>
      <c r="M70">
        <v>2646.9000000000005</v>
      </c>
      <c r="N70">
        <v>3176.2400000000007</v>
      </c>
      <c r="O70">
        <v>3591.9400000000041</v>
      </c>
      <c r="P70">
        <v>3317.5200000000004</v>
      </c>
      <c r="Q70">
        <v>2853.0600000000013</v>
      </c>
      <c r="R70">
        <v>2350.5200000000004</v>
      </c>
      <c r="S70">
        <v>2176.0300000000007</v>
      </c>
      <c r="T70">
        <v>2135</v>
      </c>
    </row>
    <row r="71" spans="1:20" x14ac:dyDescent="0.25">
      <c r="A71" s="25">
        <v>32577</v>
      </c>
      <c r="B71" s="26">
        <f>[1]PyramidData!K78</f>
        <v>906</v>
      </c>
      <c r="E71" s="27">
        <v>0.50000000000000022</v>
      </c>
      <c r="F71" s="27">
        <v>0.49999999999999978</v>
      </c>
      <c r="G71" s="27">
        <f t="shared" si="1"/>
        <v>0.5</v>
      </c>
      <c r="H71">
        <v>2502</v>
      </c>
      <c r="I71">
        <v>2134.5</v>
      </c>
      <c r="J71">
        <v>1707.5000000000002</v>
      </c>
      <c r="K71">
        <v>1955.0000000000005</v>
      </c>
      <c r="L71">
        <v>2273.5</v>
      </c>
      <c r="M71">
        <v>2687.5000000000005</v>
      </c>
      <c r="N71">
        <v>3197.5000000000014</v>
      </c>
      <c r="O71">
        <v>3647</v>
      </c>
      <c r="P71">
        <v>3383.0000000000005</v>
      </c>
      <c r="Q71">
        <v>2902.5000000000005</v>
      </c>
      <c r="R71">
        <v>2377</v>
      </c>
      <c r="S71">
        <v>2209</v>
      </c>
      <c r="T71">
        <v>2201.0000000000023</v>
      </c>
    </row>
    <row r="72" spans="1:20" x14ac:dyDescent="0.25">
      <c r="A72" s="25">
        <v>32578</v>
      </c>
      <c r="B72" s="26">
        <f>[1]PyramidData!K79</f>
        <v>92</v>
      </c>
      <c r="E72" s="27">
        <v>0.51000000000000023</v>
      </c>
      <c r="F72" s="27">
        <v>0.48999999999999977</v>
      </c>
      <c r="G72" s="27">
        <f t="shared" si="1"/>
        <v>0.49</v>
      </c>
      <c r="H72">
        <v>2560</v>
      </c>
      <c r="I72">
        <v>2181.1000000000004</v>
      </c>
      <c r="J72">
        <v>1742.8300000000002</v>
      </c>
      <c r="K72">
        <v>1980.1000000000004</v>
      </c>
      <c r="L72">
        <v>2305.930000000003</v>
      </c>
      <c r="M72">
        <v>2715.55</v>
      </c>
      <c r="N72">
        <v>3245.9000000000015</v>
      </c>
      <c r="O72">
        <v>3713.7400000000002</v>
      </c>
      <c r="P72">
        <v>3430.6200000000022</v>
      </c>
      <c r="Q72">
        <v>2985.9900000000002</v>
      </c>
      <c r="R72">
        <v>2426.1800000000012</v>
      </c>
      <c r="S72">
        <v>2228.9900000000002</v>
      </c>
      <c r="T72">
        <v>2262.7400000000002</v>
      </c>
    </row>
    <row r="73" spans="1:20" x14ac:dyDescent="0.25">
      <c r="A73" s="25">
        <v>32579</v>
      </c>
      <c r="B73" s="26">
        <f>[1]PyramidData!K80</f>
        <v>304</v>
      </c>
      <c r="E73" s="27">
        <v>0.52000000000000024</v>
      </c>
      <c r="F73" s="27">
        <v>0.47999999999999976</v>
      </c>
      <c r="G73" s="27">
        <f t="shared" si="1"/>
        <v>0.48</v>
      </c>
      <c r="H73">
        <v>2614</v>
      </c>
      <c r="I73">
        <v>2210.6000000000022</v>
      </c>
      <c r="J73">
        <v>1771.6400000000008</v>
      </c>
      <c r="K73">
        <v>2038.6000000000001</v>
      </c>
      <c r="L73">
        <v>2354.1600000000003</v>
      </c>
      <c r="M73">
        <v>2764.4000000000019</v>
      </c>
      <c r="N73">
        <v>3355.1600000000053</v>
      </c>
      <c r="O73">
        <v>3826.48</v>
      </c>
      <c r="P73">
        <v>3476.3600000000015</v>
      </c>
      <c r="Q73">
        <v>3039.920000000001</v>
      </c>
      <c r="R73">
        <v>2492.1200000000035</v>
      </c>
      <c r="S73">
        <v>2251.680000000003</v>
      </c>
      <c r="T73">
        <v>2323.4400000000005</v>
      </c>
    </row>
    <row r="74" spans="1:20" x14ac:dyDescent="0.25">
      <c r="A74" s="25">
        <v>32580</v>
      </c>
      <c r="B74" s="26">
        <f>[1]PyramidData!K81</f>
        <v>3039</v>
      </c>
      <c r="E74" s="27">
        <v>0.53000000000000025</v>
      </c>
      <c r="F74" s="27">
        <v>0.46999999999999975</v>
      </c>
      <c r="G74" s="27">
        <f t="shared" si="1"/>
        <v>0.47</v>
      </c>
      <c r="H74">
        <v>2663.0300000000025</v>
      </c>
      <c r="I74">
        <v>2282.3000000000002</v>
      </c>
      <c r="J74">
        <v>1810.9600000000007</v>
      </c>
      <c r="K74">
        <v>2072.6000000000008</v>
      </c>
      <c r="L74">
        <v>2394.7000000000016</v>
      </c>
      <c r="M74">
        <v>2844.2000000000016</v>
      </c>
      <c r="N74">
        <v>3422.4900000000011</v>
      </c>
      <c r="O74">
        <v>3874.2000000000021</v>
      </c>
      <c r="P74">
        <v>3545.4200000000023</v>
      </c>
      <c r="Q74">
        <v>3116.9700000000003</v>
      </c>
      <c r="R74">
        <v>2540.4400000000005</v>
      </c>
      <c r="S74">
        <v>2289.5800000000027</v>
      </c>
      <c r="T74">
        <v>2359.5400000000013</v>
      </c>
    </row>
    <row r="75" spans="1:20" x14ac:dyDescent="0.25">
      <c r="A75" s="25">
        <v>32581</v>
      </c>
      <c r="B75" s="26">
        <f>[1]PyramidData!K82</f>
        <v>2764</v>
      </c>
      <c r="E75" s="27">
        <v>0.54000000000000026</v>
      </c>
      <c r="F75" s="27">
        <v>0.45999999999999974</v>
      </c>
      <c r="G75" s="27">
        <f t="shared" si="1"/>
        <v>0.46</v>
      </c>
      <c r="H75">
        <v>2715</v>
      </c>
      <c r="I75">
        <v>2344.8000000000029</v>
      </c>
      <c r="J75">
        <v>1854.4800000000023</v>
      </c>
      <c r="K75">
        <v>2133.8000000000011</v>
      </c>
      <c r="L75">
        <v>2477.5400000000036</v>
      </c>
      <c r="M75">
        <v>2885.1000000000008</v>
      </c>
      <c r="N75">
        <v>3460.3800000000019</v>
      </c>
      <c r="O75">
        <v>3913.96</v>
      </c>
      <c r="P75">
        <v>3594</v>
      </c>
      <c r="Q75">
        <v>3204.4400000000028</v>
      </c>
      <c r="R75">
        <v>2613.8000000000061</v>
      </c>
      <c r="S75">
        <v>2327.46</v>
      </c>
      <c r="T75">
        <v>2410.6400000000017</v>
      </c>
    </row>
    <row r="76" spans="1:20" x14ac:dyDescent="0.25">
      <c r="A76" s="25">
        <v>32582</v>
      </c>
      <c r="B76" s="26">
        <f>[1]PyramidData!K83</f>
        <v>2573</v>
      </c>
      <c r="E76" s="27">
        <v>0.55000000000000027</v>
      </c>
      <c r="F76" s="27">
        <v>0.44999999999999973</v>
      </c>
      <c r="G76" s="27">
        <f t="shared" si="1"/>
        <v>0.45</v>
      </c>
      <c r="H76">
        <v>2771.0500000000029</v>
      </c>
      <c r="I76">
        <v>2434.0000000000009</v>
      </c>
      <c r="J76">
        <v>1909.3000000000004</v>
      </c>
      <c r="K76">
        <v>2181.5000000000005</v>
      </c>
      <c r="L76">
        <v>2546.3000000000029</v>
      </c>
      <c r="M76">
        <v>2928.2500000000045</v>
      </c>
      <c r="N76">
        <v>3518.9000000000005</v>
      </c>
      <c r="O76">
        <v>4009.0000000000045</v>
      </c>
      <c r="P76">
        <v>3638.7000000000003</v>
      </c>
      <c r="Q76">
        <v>3264.8000000000011</v>
      </c>
      <c r="R76">
        <v>2700.200000000008</v>
      </c>
      <c r="S76">
        <v>2396.5000000000064</v>
      </c>
      <c r="T76">
        <v>2485.7000000000044</v>
      </c>
    </row>
    <row r="77" spans="1:20" x14ac:dyDescent="0.25">
      <c r="A77" s="25">
        <v>32583</v>
      </c>
      <c r="B77" s="26">
        <f>[1]PyramidData!K84</f>
        <v>2967</v>
      </c>
      <c r="E77" s="27">
        <v>0.56000000000000028</v>
      </c>
      <c r="F77" s="27">
        <v>0.43999999999999972</v>
      </c>
      <c r="G77" s="27">
        <f t="shared" si="1"/>
        <v>0.44</v>
      </c>
      <c r="H77">
        <v>2826.5600000000022</v>
      </c>
      <c r="I77">
        <v>2503.4000000000005</v>
      </c>
      <c r="J77">
        <v>1952.8400000000015</v>
      </c>
      <c r="K77">
        <v>2230.4000000000005</v>
      </c>
      <c r="L77">
        <v>2614.2400000000002</v>
      </c>
      <c r="M77">
        <v>2956.6000000000004</v>
      </c>
      <c r="N77">
        <v>3579.2000000000012</v>
      </c>
      <c r="O77">
        <v>4097.7600000000011</v>
      </c>
      <c r="P77">
        <v>3727.9600000000019</v>
      </c>
      <c r="Q77">
        <v>3319.7600000000011</v>
      </c>
      <c r="R77">
        <v>2743.5200000000018</v>
      </c>
      <c r="S77">
        <v>2447.7600000000011</v>
      </c>
      <c r="T77">
        <v>2559.5200000000073</v>
      </c>
    </row>
    <row r="78" spans="1:20" x14ac:dyDescent="0.25">
      <c r="A78" s="25">
        <v>32584</v>
      </c>
      <c r="B78" s="26">
        <f>[1]PyramidData!K85</f>
        <v>2858</v>
      </c>
      <c r="E78" s="27">
        <v>0.57000000000000028</v>
      </c>
      <c r="F78" s="27">
        <v>0.42999999999999972</v>
      </c>
      <c r="G78" s="27">
        <f t="shared" si="1"/>
        <v>0.43</v>
      </c>
      <c r="H78">
        <v>2878.0700000000024</v>
      </c>
      <c r="I78">
        <v>2528.5500000000006</v>
      </c>
      <c r="J78">
        <v>1992.8100000000002</v>
      </c>
      <c r="K78">
        <v>2273.1000000000013</v>
      </c>
      <c r="L78">
        <v>2664.4800000000032</v>
      </c>
      <c r="M78">
        <v>3002.0500000000034</v>
      </c>
      <c r="N78">
        <v>3636.1300000000024</v>
      </c>
      <c r="O78">
        <v>4158.260000000002</v>
      </c>
      <c r="P78">
        <v>3760.4400000000019</v>
      </c>
      <c r="Q78">
        <v>3398.3200000000056</v>
      </c>
      <c r="R78">
        <v>2784.1800000000003</v>
      </c>
      <c r="S78">
        <v>2503.650000000001</v>
      </c>
      <c r="T78">
        <v>2624.9800000000027</v>
      </c>
    </row>
    <row r="79" spans="1:20" x14ac:dyDescent="0.25">
      <c r="A79" s="25">
        <v>32585</v>
      </c>
      <c r="B79" s="26">
        <f>[1]PyramidData!K86</f>
        <v>1612</v>
      </c>
      <c r="E79" s="27">
        <v>0.58000000000000029</v>
      </c>
      <c r="F79" s="27">
        <v>0.41999999999999971</v>
      </c>
      <c r="G79" s="27">
        <f t="shared" si="1"/>
        <v>0.42</v>
      </c>
      <c r="H79">
        <v>2931.5800000000027</v>
      </c>
      <c r="I79">
        <v>2560</v>
      </c>
      <c r="J79">
        <v>2025.4200000000005</v>
      </c>
      <c r="K79">
        <v>2347.2000000000048</v>
      </c>
      <c r="L79">
        <v>2769.8600000000051</v>
      </c>
      <c r="M79">
        <v>3045.9</v>
      </c>
      <c r="N79">
        <v>3716.0200000000004</v>
      </c>
      <c r="O79">
        <v>4236.6800000000067</v>
      </c>
      <c r="P79">
        <v>3802.6800000000012</v>
      </c>
      <c r="Q79">
        <v>3456.5200000000013</v>
      </c>
      <c r="R79">
        <v>2820.2000000000025</v>
      </c>
      <c r="S79">
        <v>2546.8400000000006</v>
      </c>
      <c r="T79">
        <v>2654.8400000000006</v>
      </c>
    </row>
    <row r="80" spans="1:20" x14ac:dyDescent="0.25">
      <c r="A80" s="25">
        <v>32586</v>
      </c>
      <c r="B80" s="26">
        <f>[1]PyramidData!K87</f>
        <v>289</v>
      </c>
      <c r="E80" s="27">
        <v>0.5900000000000003</v>
      </c>
      <c r="F80" s="27">
        <v>0.4099999999999997</v>
      </c>
      <c r="G80" s="27">
        <f t="shared" si="1"/>
        <v>0.41</v>
      </c>
      <c r="H80">
        <v>2998.1800000000057</v>
      </c>
      <c r="I80">
        <v>2631.6500000000015</v>
      </c>
      <c r="J80">
        <v>2085</v>
      </c>
      <c r="K80">
        <v>2403.9500000000003</v>
      </c>
      <c r="L80">
        <v>2797.4900000000021</v>
      </c>
      <c r="M80">
        <v>3139.9000000000005</v>
      </c>
      <c r="N80">
        <v>3773.21</v>
      </c>
      <c r="O80">
        <v>4275.9600000000019</v>
      </c>
      <c r="P80">
        <v>3859.5800000000031</v>
      </c>
      <c r="Q80">
        <v>3496.5500000000011</v>
      </c>
      <c r="R80">
        <v>2860.3200000000006</v>
      </c>
      <c r="S80">
        <v>2588.8200000000006</v>
      </c>
      <c r="T80">
        <v>2710</v>
      </c>
    </row>
    <row r="81" spans="1:20" x14ac:dyDescent="0.25">
      <c r="A81" s="25">
        <v>32587</v>
      </c>
      <c r="B81" s="26">
        <f>[1]PyramidData!K88</f>
        <v>4556</v>
      </c>
      <c r="E81" s="27">
        <v>0.60000000000000031</v>
      </c>
      <c r="F81" s="27">
        <v>0.39999999999999969</v>
      </c>
      <c r="G81" s="27">
        <f t="shared" si="1"/>
        <v>0.4</v>
      </c>
      <c r="H81">
        <v>3052</v>
      </c>
      <c r="I81">
        <v>2686.0000000000009</v>
      </c>
      <c r="J81">
        <v>2114.4000000000019</v>
      </c>
      <c r="K81">
        <v>2442</v>
      </c>
      <c r="L81">
        <v>2834.6000000000022</v>
      </c>
      <c r="M81">
        <v>3198.0000000000009</v>
      </c>
      <c r="N81">
        <v>3893.8000000000015</v>
      </c>
      <c r="O81">
        <v>4337.6000000000013</v>
      </c>
      <c r="P81">
        <v>3921.0000000000027</v>
      </c>
      <c r="Q81">
        <v>3560.8</v>
      </c>
      <c r="R81">
        <v>2881.4000000000015</v>
      </c>
      <c r="S81">
        <v>2654.2000000000016</v>
      </c>
      <c r="T81">
        <v>2777.2000000000021</v>
      </c>
    </row>
    <row r="82" spans="1:20" x14ac:dyDescent="0.25">
      <c r="A82" s="25">
        <v>32588</v>
      </c>
      <c r="B82" s="26">
        <f>[1]PyramidData!K89</f>
        <v>3955</v>
      </c>
      <c r="E82" s="27">
        <v>0.61000000000000032</v>
      </c>
      <c r="F82" s="27">
        <v>0.38999999999999968</v>
      </c>
      <c r="G82" s="27">
        <f t="shared" si="1"/>
        <v>0.39</v>
      </c>
      <c r="H82">
        <v>3115.1100000000033</v>
      </c>
      <c r="I82">
        <v>2723.1000000000004</v>
      </c>
      <c r="J82">
        <v>2158.13</v>
      </c>
      <c r="K82">
        <v>2500.7000000000035</v>
      </c>
      <c r="L82">
        <v>2882.3800000000006</v>
      </c>
      <c r="M82">
        <v>3241.1000000000004</v>
      </c>
      <c r="N82">
        <v>3941.7700000000004</v>
      </c>
      <c r="O82">
        <v>4374.7000000000016</v>
      </c>
      <c r="P82">
        <v>3959.9800000000018</v>
      </c>
      <c r="Q82">
        <v>3619.4600000000028</v>
      </c>
      <c r="R82">
        <v>2910.7000000000012</v>
      </c>
      <c r="S82">
        <v>2725.010000000002</v>
      </c>
      <c r="T82">
        <v>2814.2600000000025</v>
      </c>
    </row>
    <row r="83" spans="1:20" x14ac:dyDescent="0.25">
      <c r="A83" s="25">
        <v>32589</v>
      </c>
      <c r="B83" s="26">
        <f>[1]PyramidData!K90</f>
        <v>4206</v>
      </c>
      <c r="E83" s="27">
        <v>0.62000000000000033</v>
      </c>
      <c r="F83" s="27">
        <v>0.37999999999999967</v>
      </c>
      <c r="G83" s="27">
        <f t="shared" si="1"/>
        <v>0.38</v>
      </c>
      <c r="H83">
        <v>3183.6200000000026</v>
      </c>
      <c r="I83">
        <v>2782.2000000000007</v>
      </c>
      <c r="J83">
        <v>2211.6000000000026</v>
      </c>
      <c r="K83">
        <v>2552.400000000001</v>
      </c>
      <c r="L83">
        <v>2908.9800000000005</v>
      </c>
      <c r="M83">
        <v>3292.1000000000026</v>
      </c>
      <c r="N83">
        <v>4024.2800000000066</v>
      </c>
      <c r="O83">
        <v>4417.5200000000013</v>
      </c>
      <c r="P83">
        <v>4021.0400000000022</v>
      </c>
      <c r="Q83">
        <v>3727.1400000000008</v>
      </c>
      <c r="R83">
        <v>2928.88</v>
      </c>
      <c r="S83">
        <v>2793.1400000000008</v>
      </c>
      <c r="T83">
        <v>2863.88</v>
      </c>
    </row>
    <row r="84" spans="1:20" x14ac:dyDescent="0.25">
      <c r="A84" s="25">
        <v>32590</v>
      </c>
      <c r="B84" s="26">
        <f>[1]PyramidData!K91</f>
        <v>2945</v>
      </c>
      <c r="E84" s="27">
        <v>0.63000000000000034</v>
      </c>
      <c r="F84" s="27">
        <v>0.36999999999999966</v>
      </c>
      <c r="G84" s="27">
        <f t="shared" si="1"/>
        <v>0.37</v>
      </c>
      <c r="H84">
        <v>3236.1300000000028</v>
      </c>
      <c r="I84">
        <v>2854.6000000000013</v>
      </c>
      <c r="J84">
        <v>2241.7400000000016</v>
      </c>
      <c r="K84">
        <v>2601.4500000000007</v>
      </c>
      <c r="L84">
        <v>2942.5400000000004</v>
      </c>
      <c r="M84">
        <v>3371.9000000000015</v>
      </c>
      <c r="N84">
        <v>4084</v>
      </c>
      <c r="O84">
        <v>4453.340000000002</v>
      </c>
      <c r="P84">
        <v>4111.3000000000047</v>
      </c>
      <c r="Q84">
        <v>3762.7000000000025</v>
      </c>
      <c r="R84">
        <v>2975.4400000000032</v>
      </c>
      <c r="S84">
        <v>2883.5700000000024</v>
      </c>
      <c r="T84">
        <v>2899.0200000000059</v>
      </c>
    </row>
    <row r="85" spans="1:20" x14ac:dyDescent="0.25">
      <c r="A85" s="25">
        <v>32591</v>
      </c>
      <c r="B85" s="26">
        <f>[1]PyramidData!K92</f>
        <v>3156</v>
      </c>
      <c r="E85" s="27">
        <v>0.64000000000000035</v>
      </c>
      <c r="F85" s="27">
        <v>0.35999999999999965</v>
      </c>
      <c r="G85" s="27">
        <f t="shared" si="1"/>
        <v>0.36</v>
      </c>
      <c r="H85">
        <v>3309.2800000000061</v>
      </c>
      <c r="I85">
        <v>2910.8000000000011</v>
      </c>
      <c r="J85">
        <v>2304.3600000000006</v>
      </c>
      <c r="K85">
        <v>2658.6000000000022</v>
      </c>
      <c r="L85">
        <v>3004.1200000000008</v>
      </c>
      <c r="M85">
        <v>3421.6000000000008</v>
      </c>
      <c r="N85">
        <v>4131.0400000000045</v>
      </c>
      <c r="O85">
        <v>4490.1600000000017</v>
      </c>
      <c r="P85">
        <v>4189</v>
      </c>
      <c r="Q85">
        <v>3846.2400000000021</v>
      </c>
      <c r="R85">
        <v>3049.8000000000011</v>
      </c>
      <c r="S85">
        <v>2950.9600000000028</v>
      </c>
      <c r="T85">
        <v>3019.36</v>
      </c>
    </row>
    <row r="86" spans="1:20" x14ac:dyDescent="0.25">
      <c r="A86" s="25">
        <v>32592</v>
      </c>
      <c r="B86" s="26">
        <f>[1]PyramidData!K93</f>
        <v>0</v>
      </c>
      <c r="E86" s="27">
        <v>0.65000000000000036</v>
      </c>
      <c r="F86" s="27">
        <v>0.34999999999999964</v>
      </c>
      <c r="G86" s="27">
        <f t="shared" si="1"/>
        <v>0.35</v>
      </c>
      <c r="H86">
        <v>3377</v>
      </c>
      <c r="I86">
        <v>2976.0000000000027</v>
      </c>
      <c r="J86">
        <v>2346.9000000000005</v>
      </c>
      <c r="K86">
        <v>2678.0000000000014</v>
      </c>
      <c r="L86">
        <v>3068.1000000000013</v>
      </c>
      <c r="M86">
        <v>3464.5000000000009</v>
      </c>
      <c r="N86">
        <v>4235.5000000000027</v>
      </c>
      <c r="O86">
        <v>4537.2000000000025</v>
      </c>
      <c r="P86">
        <v>4301.0000000000027</v>
      </c>
      <c r="Q86">
        <v>3925.000000000005</v>
      </c>
      <c r="R86">
        <v>3098.1000000000004</v>
      </c>
      <c r="S86">
        <v>3029</v>
      </c>
      <c r="T86">
        <v>3044.000000000005</v>
      </c>
    </row>
    <row r="87" spans="1:20" x14ac:dyDescent="0.25">
      <c r="A87" s="25">
        <v>32593</v>
      </c>
      <c r="B87" s="26">
        <f>[1]PyramidData!K94</f>
        <v>1638</v>
      </c>
      <c r="E87" s="27">
        <v>0.66000000000000036</v>
      </c>
      <c r="F87" s="27">
        <v>0.33999999999999964</v>
      </c>
      <c r="G87" s="27">
        <f t="shared" si="1"/>
        <v>0.34</v>
      </c>
      <c r="H87">
        <v>3440.6600000000035</v>
      </c>
      <c r="I87">
        <v>3043.3</v>
      </c>
      <c r="J87">
        <v>2391.1200000000008</v>
      </c>
      <c r="K87">
        <v>2734.3</v>
      </c>
      <c r="L87">
        <v>3100.5600000000013</v>
      </c>
      <c r="M87">
        <v>3512.1000000000022</v>
      </c>
      <c r="N87">
        <v>4310.4000000000024</v>
      </c>
      <c r="O87">
        <v>4580.0400000000018</v>
      </c>
      <c r="P87">
        <v>4395.7200000000021</v>
      </c>
      <c r="Q87">
        <v>3985.360000000001</v>
      </c>
      <c r="R87">
        <v>3158.2000000000012</v>
      </c>
      <c r="S87">
        <v>3113.0200000000009</v>
      </c>
      <c r="T87">
        <v>3108.2000000000012</v>
      </c>
    </row>
    <row r="88" spans="1:20" x14ac:dyDescent="0.25">
      <c r="A88" s="25">
        <v>32594</v>
      </c>
      <c r="B88" s="26">
        <f>[1]PyramidData!K95</f>
        <v>4490</v>
      </c>
      <c r="E88" s="27">
        <v>0.67000000000000037</v>
      </c>
      <c r="F88" s="27">
        <v>0.32999999999999963</v>
      </c>
      <c r="G88" s="27">
        <f t="shared" si="1"/>
        <v>0.33</v>
      </c>
      <c r="H88">
        <v>3501</v>
      </c>
      <c r="I88">
        <v>3120.7500000000014</v>
      </c>
      <c r="J88">
        <v>2463.7700000000023</v>
      </c>
      <c r="K88">
        <v>2756.200000000003</v>
      </c>
      <c r="L88">
        <v>3185</v>
      </c>
      <c r="M88">
        <v>3560.3500000000004</v>
      </c>
      <c r="N88">
        <v>4397.6500000000015</v>
      </c>
      <c r="O88">
        <v>4714.020000000005</v>
      </c>
      <c r="P88">
        <v>4445.3200000000015</v>
      </c>
      <c r="Q88">
        <v>4029.4700000000025</v>
      </c>
      <c r="R88">
        <v>3220.9000000000015</v>
      </c>
      <c r="S88">
        <v>3181.4500000000039</v>
      </c>
      <c r="T88">
        <v>3160.4800000000014</v>
      </c>
    </row>
    <row r="89" spans="1:20" x14ac:dyDescent="0.25">
      <c r="A89" s="25">
        <v>32595</v>
      </c>
      <c r="B89" s="26">
        <f>[1]PyramidData!K96</f>
        <v>3020</v>
      </c>
      <c r="E89" s="27">
        <v>0.68000000000000038</v>
      </c>
      <c r="F89" s="27">
        <v>0.31999999999999962</v>
      </c>
      <c r="G89" s="27">
        <f t="shared" si="1"/>
        <v>0.32</v>
      </c>
      <c r="H89">
        <v>3563.6800000000039</v>
      </c>
      <c r="I89">
        <v>3168.8000000000056</v>
      </c>
      <c r="J89">
        <v>2534.4400000000005</v>
      </c>
      <c r="K89">
        <v>2804.800000000002</v>
      </c>
      <c r="L89">
        <v>3240.4400000000005</v>
      </c>
      <c r="M89">
        <v>3593.0000000000045</v>
      </c>
      <c r="N89">
        <v>4505.9600000000119</v>
      </c>
      <c r="O89">
        <v>4798.8400000000038</v>
      </c>
      <c r="P89">
        <v>4507.2800000000079</v>
      </c>
      <c r="Q89">
        <v>4103.1600000000035</v>
      </c>
      <c r="R89">
        <v>3329.9600000000009</v>
      </c>
      <c r="S89">
        <v>3241.9600000000009</v>
      </c>
      <c r="T89">
        <v>3238.2400000000021</v>
      </c>
    </row>
    <row r="90" spans="1:20" x14ac:dyDescent="0.25">
      <c r="A90" s="25">
        <v>32596</v>
      </c>
      <c r="B90" s="26">
        <f>[1]PyramidData!K97</f>
        <v>5297</v>
      </c>
      <c r="E90" s="27">
        <v>0.69000000000000039</v>
      </c>
      <c r="F90" s="27">
        <v>0.30999999999999961</v>
      </c>
      <c r="G90" s="27">
        <f t="shared" si="1"/>
        <v>0.31</v>
      </c>
      <c r="H90">
        <v>3628.1900000000032</v>
      </c>
      <c r="I90">
        <v>3230.9000000000005</v>
      </c>
      <c r="J90">
        <v>2596.3900000000017</v>
      </c>
      <c r="K90">
        <v>2869.9000000000005</v>
      </c>
      <c r="L90">
        <v>3380.0600000000022</v>
      </c>
      <c r="M90">
        <v>3637.4500000000003</v>
      </c>
      <c r="N90">
        <v>4557.7300000000132</v>
      </c>
      <c r="O90">
        <v>4844.9000000000042</v>
      </c>
      <c r="P90">
        <v>4596.2400000000016</v>
      </c>
      <c r="Q90">
        <v>4152</v>
      </c>
      <c r="R90">
        <v>3378.3600000000015</v>
      </c>
      <c r="S90">
        <v>3280.4300000000007</v>
      </c>
      <c r="T90">
        <v>3283.0600000000004</v>
      </c>
    </row>
    <row r="91" spans="1:20" x14ac:dyDescent="0.25">
      <c r="A91" s="25">
        <v>32597</v>
      </c>
      <c r="B91" s="26">
        <f>[1]PyramidData!K98</f>
        <v>674</v>
      </c>
      <c r="E91" s="27">
        <v>0.7000000000000004</v>
      </c>
      <c r="F91" s="27">
        <v>0.2999999999999996</v>
      </c>
      <c r="G91" s="27">
        <f t="shared" si="1"/>
        <v>0.3</v>
      </c>
      <c r="H91">
        <v>3712.7000000000035</v>
      </c>
      <c r="I91">
        <v>3298.500000000005</v>
      </c>
      <c r="J91">
        <v>2652.2000000000007</v>
      </c>
      <c r="K91">
        <v>2918.5000000000032</v>
      </c>
      <c r="L91">
        <v>3430.5000000000014</v>
      </c>
      <c r="M91">
        <v>3694.5000000000009</v>
      </c>
      <c r="N91">
        <v>4654.3000000000029</v>
      </c>
      <c r="O91">
        <v>4965.8000000000138</v>
      </c>
      <c r="P91">
        <v>4676.8000000000075</v>
      </c>
      <c r="Q91">
        <v>4226.9000000000005</v>
      </c>
      <c r="R91">
        <v>3438.2000000000012</v>
      </c>
      <c r="S91">
        <v>3338.7000000000025</v>
      </c>
      <c r="T91">
        <v>3351.4000000000037</v>
      </c>
    </row>
    <row r="92" spans="1:20" x14ac:dyDescent="0.25">
      <c r="A92" s="25">
        <v>32598</v>
      </c>
      <c r="B92" s="26">
        <f>[1]PyramidData!K99</f>
        <v>2135</v>
      </c>
      <c r="E92" s="27">
        <v>0.71000000000000041</v>
      </c>
      <c r="F92" s="27">
        <v>0.28999999999999959</v>
      </c>
      <c r="G92" s="27">
        <f t="shared" si="1"/>
        <v>0.28999999999999998</v>
      </c>
      <c r="H92">
        <v>3777</v>
      </c>
      <c r="I92">
        <v>3332.300000000002</v>
      </c>
      <c r="J92">
        <v>2702.010000000002</v>
      </c>
      <c r="K92">
        <v>2959.8000000000047</v>
      </c>
      <c r="L92">
        <v>3498.2600000000052</v>
      </c>
      <c r="M92">
        <v>3762.1500000000037</v>
      </c>
      <c r="N92">
        <v>4750.4900000000007</v>
      </c>
      <c r="O92">
        <v>5041.560000000004</v>
      </c>
      <c r="P92">
        <v>4765.6200000000008</v>
      </c>
      <c r="Q92">
        <v>4286.3700000000008</v>
      </c>
      <c r="R92">
        <v>3495.0800000000008</v>
      </c>
      <c r="S92">
        <v>3413.7400000000016</v>
      </c>
      <c r="T92">
        <v>3443.8000000000061</v>
      </c>
    </row>
    <row r="93" spans="1:20" x14ac:dyDescent="0.25">
      <c r="A93" s="25">
        <v>32599</v>
      </c>
      <c r="B93" s="26">
        <f>[1]PyramidData!K100</f>
        <v>54</v>
      </c>
      <c r="E93" s="27">
        <v>0.72000000000000042</v>
      </c>
      <c r="F93" s="27">
        <v>0.27999999999999958</v>
      </c>
      <c r="G93" s="27">
        <f t="shared" si="1"/>
        <v>0.28000000000000003</v>
      </c>
      <c r="H93">
        <v>3850</v>
      </c>
      <c r="I93">
        <v>3390.4000000000015</v>
      </c>
      <c r="J93">
        <v>2731.0400000000013</v>
      </c>
      <c r="K93">
        <v>3013.8000000000011</v>
      </c>
      <c r="L93">
        <v>3573.4800000000068</v>
      </c>
      <c r="M93">
        <v>3865.2000000000025</v>
      </c>
      <c r="N93">
        <v>4809.0000000000073</v>
      </c>
      <c r="O93">
        <v>5096.2000000000044</v>
      </c>
      <c r="P93">
        <v>4838.3600000000042</v>
      </c>
      <c r="Q93">
        <v>4338.2800000000007</v>
      </c>
      <c r="R93">
        <v>3553.9600000000023</v>
      </c>
      <c r="S93">
        <v>3522.5600000000004</v>
      </c>
      <c r="T93">
        <v>3505.4000000000015</v>
      </c>
    </row>
    <row r="94" spans="1:20" x14ac:dyDescent="0.25">
      <c r="A94" s="25">
        <v>32600</v>
      </c>
      <c r="B94" s="26">
        <f>[1]PyramidData!K101</f>
        <v>0</v>
      </c>
      <c r="E94" s="27">
        <v>0.73000000000000043</v>
      </c>
      <c r="F94" s="27">
        <v>0.26999999999999957</v>
      </c>
      <c r="G94" s="27">
        <f t="shared" si="1"/>
        <v>0.27</v>
      </c>
      <c r="H94">
        <v>3928</v>
      </c>
      <c r="I94">
        <v>3426.6500000000005</v>
      </c>
      <c r="J94">
        <v>2761.6100000000074</v>
      </c>
      <c r="K94">
        <v>3048.6000000000013</v>
      </c>
      <c r="L94">
        <v>3616.6800000000012</v>
      </c>
      <c r="M94">
        <v>3982.1500000000096</v>
      </c>
      <c r="N94">
        <v>4849.6100000000006</v>
      </c>
      <c r="O94">
        <v>5148.1000000000013</v>
      </c>
      <c r="P94">
        <v>4871.0600000000013</v>
      </c>
      <c r="Q94">
        <v>4453.8500000000013</v>
      </c>
      <c r="R94">
        <v>3641.0600000000009</v>
      </c>
      <c r="S94">
        <v>3619.630000000006</v>
      </c>
      <c r="T94">
        <v>3541.1000000000017</v>
      </c>
    </row>
    <row r="95" spans="1:20" x14ac:dyDescent="0.25">
      <c r="A95" s="25">
        <v>32601</v>
      </c>
      <c r="B95" s="26">
        <f>[1]PyramidData!K102</f>
        <v>6833</v>
      </c>
      <c r="E95" s="27">
        <v>0.74000000000000044</v>
      </c>
      <c r="F95" s="27">
        <v>0.25999999999999956</v>
      </c>
      <c r="G95" s="27">
        <f t="shared" si="1"/>
        <v>0.26</v>
      </c>
      <c r="H95">
        <v>4014.7400000000043</v>
      </c>
      <c r="I95">
        <v>3472.2000000000025</v>
      </c>
      <c r="J95">
        <v>2869.1000000000013</v>
      </c>
      <c r="K95">
        <v>3095.0000000000036</v>
      </c>
      <c r="L95">
        <v>3705.8400000000015</v>
      </c>
      <c r="M95">
        <v>4159.5000000000018</v>
      </c>
      <c r="N95">
        <v>4924</v>
      </c>
      <c r="O95">
        <v>5218.5600000000104</v>
      </c>
      <c r="P95">
        <v>4973</v>
      </c>
      <c r="Q95">
        <v>4569.0800000000027</v>
      </c>
      <c r="R95">
        <v>3715.7200000000075</v>
      </c>
      <c r="S95">
        <v>3696</v>
      </c>
      <c r="T95">
        <v>3595.0800000000027</v>
      </c>
    </row>
    <row r="96" spans="1:20" x14ac:dyDescent="0.25">
      <c r="A96" s="25">
        <v>32602</v>
      </c>
      <c r="B96" s="26">
        <f>[1]PyramidData!K103</f>
        <v>7955</v>
      </c>
      <c r="E96" s="27">
        <v>0.75000000000000044</v>
      </c>
      <c r="F96" s="27">
        <v>0.24999999999999956</v>
      </c>
      <c r="G96" s="27">
        <f t="shared" si="1"/>
        <v>0.25</v>
      </c>
      <c r="H96">
        <v>4118.2500000000045</v>
      </c>
      <c r="I96">
        <v>3615.0000000000055</v>
      </c>
      <c r="J96">
        <v>2920.2500000000009</v>
      </c>
      <c r="K96">
        <v>3137.2500000000009</v>
      </c>
      <c r="L96">
        <v>3748.0000000000027</v>
      </c>
      <c r="M96">
        <v>4209.2500000000027</v>
      </c>
      <c r="N96">
        <v>4999</v>
      </c>
      <c r="O96">
        <v>5276.5000000000009</v>
      </c>
      <c r="P96">
        <v>5048.5000000000045</v>
      </c>
      <c r="Q96">
        <v>4652.2500000000027</v>
      </c>
      <c r="R96">
        <v>3787.0000000000014</v>
      </c>
      <c r="S96">
        <v>3816.7500000000086</v>
      </c>
      <c r="T96">
        <v>3657.0000000000036</v>
      </c>
    </row>
    <row r="97" spans="1:20" x14ac:dyDescent="0.25">
      <c r="A97" s="25">
        <v>32603</v>
      </c>
      <c r="B97" s="26">
        <f>[1]PyramidData!K104</f>
        <v>4245</v>
      </c>
      <c r="E97" s="27">
        <v>0.76000000000000045</v>
      </c>
      <c r="F97" s="27">
        <v>0.23999999999999955</v>
      </c>
      <c r="G97" s="27">
        <f t="shared" si="1"/>
        <v>0.24</v>
      </c>
      <c r="H97">
        <v>4202</v>
      </c>
      <c r="I97">
        <v>3703.2000000000057</v>
      </c>
      <c r="J97">
        <v>2989.1600000000008</v>
      </c>
      <c r="K97">
        <v>3182.0000000000018</v>
      </c>
      <c r="L97">
        <v>3802.280000000002</v>
      </c>
      <c r="M97">
        <v>4329.4000000000069</v>
      </c>
      <c r="N97">
        <v>5105.8400000000029</v>
      </c>
      <c r="O97">
        <v>5367.4000000000215</v>
      </c>
      <c r="P97">
        <v>5129.6800000000021</v>
      </c>
      <c r="Q97">
        <v>4766.5200000000077</v>
      </c>
      <c r="R97">
        <v>3865.2800000000079</v>
      </c>
      <c r="S97">
        <v>3911.160000000003</v>
      </c>
      <c r="T97">
        <v>3777.9600000000014</v>
      </c>
    </row>
    <row r="98" spans="1:20" x14ac:dyDescent="0.25">
      <c r="A98" s="25">
        <v>32604</v>
      </c>
      <c r="B98" s="26">
        <f>[1]PyramidData!K105</f>
        <v>5329</v>
      </c>
      <c r="E98" s="27">
        <v>0.77000000000000046</v>
      </c>
      <c r="F98" s="27">
        <v>0.22999999999999954</v>
      </c>
      <c r="G98" s="27">
        <f t="shared" si="1"/>
        <v>0.23</v>
      </c>
      <c r="H98">
        <v>4303</v>
      </c>
      <c r="I98">
        <v>3744.8000000000029</v>
      </c>
      <c r="J98">
        <v>3040.6900000000028</v>
      </c>
      <c r="K98">
        <v>3230</v>
      </c>
      <c r="L98">
        <v>3859.8100000000027</v>
      </c>
      <c r="M98">
        <v>4474.2500000000018</v>
      </c>
      <c r="N98">
        <v>5175.560000000004</v>
      </c>
      <c r="O98">
        <v>5458.9800000000005</v>
      </c>
      <c r="P98">
        <v>5174.8800000000019</v>
      </c>
      <c r="Q98">
        <v>4852.7600000000039</v>
      </c>
      <c r="R98">
        <v>3951.8600000000024</v>
      </c>
      <c r="S98">
        <v>3982.8700000000067</v>
      </c>
      <c r="T98">
        <v>3854.6000000000072</v>
      </c>
    </row>
    <row r="99" spans="1:20" x14ac:dyDescent="0.25">
      <c r="A99" s="25">
        <v>32605</v>
      </c>
      <c r="B99" s="26">
        <f>[1]PyramidData!K106</f>
        <v>4573</v>
      </c>
      <c r="E99" s="27">
        <v>0.78000000000000047</v>
      </c>
      <c r="F99" s="27">
        <v>0.21999999999999953</v>
      </c>
      <c r="G99" s="27">
        <f t="shared" si="1"/>
        <v>0.22</v>
      </c>
      <c r="H99">
        <v>4388.7800000000043</v>
      </c>
      <c r="I99">
        <v>3778.8000000000011</v>
      </c>
      <c r="J99">
        <v>3110.8400000000056</v>
      </c>
      <c r="K99">
        <v>3373.9000000000005</v>
      </c>
      <c r="L99">
        <v>4066.9800000000446</v>
      </c>
      <c r="M99">
        <v>4558.8000000000011</v>
      </c>
      <c r="N99">
        <v>5226.4000000000078</v>
      </c>
      <c r="O99">
        <v>5507.72</v>
      </c>
      <c r="P99">
        <v>5233.2400000000061</v>
      </c>
      <c r="Q99">
        <v>4896.7400000000061</v>
      </c>
      <c r="R99">
        <v>4044.0400000000027</v>
      </c>
      <c r="S99">
        <v>4089</v>
      </c>
      <c r="T99">
        <v>3953.200000000013</v>
      </c>
    </row>
    <row r="100" spans="1:20" x14ac:dyDescent="0.25">
      <c r="A100" s="25">
        <v>32606</v>
      </c>
      <c r="B100" s="26">
        <f>[1]PyramidData!K107</f>
        <v>89</v>
      </c>
      <c r="E100" s="27">
        <v>0.79000000000000048</v>
      </c>
      <c r="F100" s="27">
        <v>0.20999999999999952</v>
      </c>
      <c r="G100" s="27">
        <f t="shared" si="1"/>
        <v>0.21</v>
      </c>
      <c r="H100">
        <v>4478.2900000000045</v>
      </c>
      <c r="I100">
        <v>3843.850000000009</v>
      </c>
      <c r="J100">
        <v>3206.2100000000009</v>
      </c>
      <c r="K100">
        <v>3441.6000000000031</v>
      </c>
      <c r="L100">
        <v>4199.050000000002</v>
      </c>
      <c r="M100">
        <v>4676.8000000000011</v>
      </c>
      <c r="N100">
        <v>5386.1300000000047</v>
      </c>
      <c r="O100">
        <v>5620.46</v>
      </c>
      <c r="P100">
        <v>5349.46</v>
      </c>
      <c r="Q100">
        <v>5041.71</v>
      </c>
      <c r="R100">
        <v>4161.060000000004</v>
      </c>
      <c r="S100">
        <v>4161.71</v>
      </c>
      <c r="T100">
        <v>4057.2000000000075</v>
      </c>
    </row>
    <row r="101" spans="1:20" x14ac:dyDescent="0.25">
      <c r="A101" s="25">
        <v>32607</v>
      </c>
      <c r="B101" s="26">
        <f>[1]PyramidData!K108</f>
        <v>105</v>
      </c>
      <c r="E101" s="27">
        <v>0.80000000000000049</v>
      </c>
      <c r="F101" s="27">
        <v>0.19999999999999951</v>
      </c>
      <c r="G101" s="27">
        <f t="shared" si="1"/>
        <v>0.2</v>
      </c>
      <c r="H101">
        <v>4573.8000000000047</v>
      </c>
      <c r="I101">
        <v>3937.0000000000009</v>
      </c>
      <c r="J101">
        <v>3256.8000000000038</v>
      </c>
      <c r="K101">
        <v>3506.0000000000064</v>
      </c>
      <c r="L101">
        <v>4304.2000000000007</v>
      </c>
      <c r="M101">
        <v>4762.0000000000045</v>
      </c>
      <c r="N101">
        <v>5476.2000000000025</v>
      </c>
      <c r="O101">
        <v>5714.4000000000024</v>
      </c>
      <c r="P101">
        <v>5511.6000000000013</v>
      </c>
      <c r="Q101">
        <v>5116.400000000016</v>
      </c>
      <c r="R101">
        <v>4271.200000000008</v>
      </c>
      <c r="S101">
        <v>4267.8000000000093</v>
      </c>
      <c r="T101">
        <v>4175.4000000000024</v>
      </c>
    </row>
    <row r="102" spans="1:20" x14ac:dyDescent="0.25">
      <c r="A102" s="25">
        <v>32608</v>
      </c>
      <c r="B102" s="26">
        <f>[1]PyramidData!K109</f>
        <v>4435</v>
      </c>
      <c r="E102" s="27">
        <v>0.8100000000000005</v>
      </c>
      <c r="F102" s="27">
        <v>0.1899999999999995</v>
      </c>
      <c r="G102" s="27">
        <f t="shared" si="1"/>
        <v>0.19</v>
      </c>
      <c r="H102">
        <v>4683.2400000000198</v>
      </c>
      <c r="I102">
        <v>3990.7000000000057</v>
      </c>
      <c r="J102">
        <v>3324.8400000000029</v>
      </c>
      <c r="K102">
        <v>3590.2500000000018</v>
      </c>
      <c r="L102">
        <v>4416.9600000000009</v>
      </c>
      <c r="M102">
        <v>4862.1500000000096</v>
      </c>
      <c r="N102">
        <v>5531.170000000001</v>
      </c>
      <c r="O102">
        <v>5781.9800000000068</v>
      </c>
      <c r="P102">
        <v>5566.880000000001</v>
      </c>
      <c r="Q102">
        <v>5240</v>
      </c>
      <c r="R102">
        <v>4354.1000000000058</v>
      </c>
      <c r="S102">
        <v>4339.9000000000042</v>
      </c>
      <c r="T102">
        <v>4290.760000000002</v>
      </c>
    </row>
    <row r="103" spans="1:20" x14ac:dyDescent="0.25">
      <c r="A103" s="25">
        <v>32609</v>
      </c>
      <c r="B103" s="26">
        <f>[1]PyramidData!K110</f>
        <v>3555</v>
      </c>
      <c r="E103" s="27">
        <v>0.82000000000000051</v>
      </c>
      <c r="F103" s="27">
        <v>0.17999999999999949</v>
      </c>
      <c r="G103" s="27">
        <f t="shared" si="1"/>
        <v>0.18</v>
      </c>
      <c r="H103">
        <v>4797</v>
      </c>
      <c r="I103">
        <v>4076.5000000000055</v>
      </c>
      <c r="J103">
        <v>3360.0600000000004</v>
      </c>
      <c r="K103">
        <v>3688.8000000000065</v>
      </c>
      <c r="L103">
        <v>4504.5600000000013</v>
      </c>
      <c r="M103">
        <v>4965.9000000000106</v>
      </c>
      <c r="N103">
        <v>5618.0600000000031</v>
      </c>
      <c r="O103">
        <v>5881.3600000000006</v>
      </c>
      <c r="P103">
        <v>5647.3600000000006</v>
      </c>
      <c r="Q103">
        <v>5340.2400000000071</v>
      </c>
      <c r="R103">
        <v>4431.1600000000053</v>
      </c>
      <c r="S103">
        <v>4420.2600000000029</v>
      </c>
      <c r="T103">
        <v>4424.8400000000056</v>
      </c>
    </row>
    <row r="104" spans="1:20" x14ac:dyDescent="0.25">
      <c r="A104" s="25">
        <v>32610</v>
      </c>
      <c r="B104" s="26">
        <f>[1]PyramidData!K111</f>
        <v>5205</v>
      </c>
      <c r="E104" s="27">
        <v>0.83000000000000052</v>
      </c>
      <c r="F104" s="27">
        <v>0.16999999999999948</v>
      </c>
      <c r="G104" s="27">
        <f t="shared" si="1"/>
        <v>0.17</v>
      </c>
      <c r="H104">
        <v>4877</v>
      </c>
      <c r="I104">
        <v>4143.0000000000091</v>
      </c>
      <c r="J104">
        <v>3494.2900000000036</v>
      </c>
      <c r="K104">
        <v>3796.3000000000011</v>
      </c>
      <c r="L104">
        <v>4595.8000000000156</v>
      </c>
      <c r="M104">
        <v>5086.8000000000047</v>
      </c>
      <c r="N104">
        <v>5715.1600000000026</v>
      </c>
      <c r="O104">
        <v>5934.2600000000011</v>
      </c>
      <c r="P104">
        <v>5756.3600000000033</v>
      </c>
      <c r="Q104">
        <v>5412.0300000000034</v>
      </c>
      <c r="R104">
        <v>4485.4600000000055</v>
      </c>
      <c r="S104">
        <v>4627.7100000000055</v>
      </c>
      <c r="T104">
        <v>4582.7200000000066</v>
      </c>
    </row>
    <row r="105" spans="1:20" x14ac:dyDescent="0.25">
      <c r="A105" s="25">
        <v>32611</v>
      </c>
      <c r="B105" s="26">
        <f>[1]PyramidData!K112</f>
        <v>3861</v>
      </c>
      <c r="E105" s="27">
        <v>0.84000000000000052</v>
      </c>
      <c r="F105" s="27">
        <v>0.15999999999999948</v>
      </c>
      <c r="G105" s="27">
        <f t="shared" si="1"/>
        <v>0.16</v>
      </c>
      <c r="H105">
        <v>4999</v>
      </c>
      <c r="I105">
        <v>4248.6000000000013</v>
      </c>
      <c r="J105">
        <v>3538.4400000000005</v>
      </c>
      <c r="K105">
        <v>3841.2000000000003</v>
      </c>
      <c r="L105">
        <v>4681.8400000000065</v>
      </c>
      <c r="M105">
        <v>5249.200000000008</v>
      </c>
      <c r="N105">
        <v>5926.2400000000162</v>
      </c>
      <c r="O105">
        <v>6045.400000000006</v>
      </c>
      <c r="P105">
        <v>5838.9200000000055</v>
      </c>
      <c r="Q105">
        <v>5576.2400000000061</v>
      </c>
      <c r="R105">
        <v>4576.8000000000129</v>
      </c>
      <c r="S105">
        <v>4753.400000000006</v>
      </c>
      <c r="T105">
        <v>4709.400000000006</v>
      </c>
    </row>
    <row r="106" spans="1:20" x14ac:dyDescent="0.25">
      <c r="A106" s="25">
        <v>32612</v>
      </c>
      <c r="B106" s="26">
        <f>[1]PyramidData!K113</f>
        <v>4341</v>
      </c>
      <c r="E106" s="27">
        <v>0.85000000000000053</v>
      </c>
      <c r="F106" s="27">
        <v>0.14999999999999947</v>
      </c>
      <c r="G106" s="27">
        <f t="shared" si="1"/>
        <v>0.15</v>
      </c>
      <c r="H106">
        <v>5100.3500000000049</v>
      </c>
      <c r="I106">
        <v>4333.5000000000082</v>
      </c>
      <c r="J106">
        <v>3616.6500000000051</v>
      </c>
      <c r="K106">
        <v>3929.5000000000027</v>
      </c>
      <c r="L106">
        <v>4834.350000000004</v>
      </c>
      <c r="M106">
        <v>5350.0000000000036</v>
      </c>
      <c r="N106">
        <v>6004.700000000008</v>
      </c>
      <c r="O106">
        <v>6213.0000000000173</v>
      </c>
      <c r="P106">
        <v>5937.4000000000069</v>
      </c>
      <c r="Q106">
        <v>5706.6000000000022</v>
      </c>
      <c r="R106">
        <v>4694.3000000000029</v>
      </c>
      <c r="S106">
        <v>4865.9000000000024</v>
      </c>
      <c r="T106">
        <v>4815.8000000000047</v>
      </c>
    </row>
    <row r="107" spans="1:20" x14ac:dyDescent="0.25">
      <c r="A107" s="25">
        <v>32613</v>
      </c>
      <c r="B107" s="26">
        <f>[1]PyramidData!K114</f>
        <v>187</v>
      </c>
      <c r="E107" s="27">
        <v>0.86000000000000054</v>
      </c>
      <c r="F107" s="27">
        <v>0.13999999999999946</v>
      </c>
      <c r="G107" s="27">
        <f t="shared" si="1"/>
        <v>0.14000000000000001</v>
      </c>
      <c r="H107">
        <v>5213</v>
      </c>
      <c r="I107">
        <v>4444.4000000000069</v>
      </c>
      <c r="J107">
        <v>3697.660000000003</v>
      </c>
      <c r="K107">
        <v>4029.7000000000035</v>
      </c>
      <c r="L107">
        <v>4958.9200000000073</v>
      </c>
      <c r="M107">
        <v>5579.3000000000084</v>
      </c>
      <c r="N107">
        <v>6137.3800000000028</v>
      </c>
      <c r="O107">
        <v>6346.3600000000215</v>
      </c>
      <c r="P107">
        <v>6002.320000000017</v>
      </c>
      <c r="Q107">
        <v>5867.9000000000151</v>
      </c>
      <c r="R107">
        <v>4816.4400000000096</v>
      </c>
      <c r="S107">
        <v>4976.9000000000378</v>
      </c>
      <c r="T107">
        <v>4866.6000000000067</v>
      </c>
    </row>
    <row r="108" spans="1:20" x14ac:dyDescent="0.25">
      <c r="A108" s="25">
        <v>32614</v>
      </c>
      <c r="B108" s="26">
        <f>[1]PyramidData!K115</f>
        <v>557</v>
      </c>
      <c r="E108" s="27">
        <v>0.87000000000000055</v>
      </c>
      <c r="F108" s="27">
        <v>0.12999999999999945</v>
      </c>
      <c r="G108" s="27">
        <f t="shared" si="1"/>
        <v>0.13</v>
      </c>
      <c r="H108">
        <v>5343.4800000000214</v>
      </c>
      <c r="I108">
        <v>4547</v>
      </c>
      <c r="J108">
        <v>3758.550000000002</v>
      </c>
      <c r="K108">
        <v>4114.9000000000069</v>
      </c>
      <c r="L108">
        <v>5049.410000000008</v>
      </c>
      <c r="M108">
        <v>5645.2500000000164</v>
      </c>
      <c r="N108">
        <v>6248.0100000000075</v>
      </c>
      <c r="O108">
        <v>6453.5200000000023</v>
      </c>
      <c r="P108">
        <v>6096.6400000000349</v>
      </c>
      <c r="Q108">
        <v>6058.0600000000277</v>
      </c>
      <c r="R108">
        <v>4968.7400000000107</v>
      </c>
      <c r="S108">
        <v>5143.7800000000025</v>
      </c>
      <c r="T108">
        <v>4951.3200000000061</v>
      </c>
    </row>
    <row r="109" spans="1:20" x14ac:dyDescent="0.25">
      <c r="A109" s="25">
        <v>32615</v>
      </c>
      <c r="B109" s="26">
        <f>[1]PyramidData!K116</f>
        <v>5903</v>
      </c>
      <c r="E109" s="27">
        <v>0.88000000000000056</v>
      </c>
      <c r="F109" s="27">
        <v>0.11999999999999944</v>
      </c>
      <c r="G109" s="27">
        <f t="shared" si="1"/>
        <v>0.12</v>
      </c>
      <c r="H109">
        <v>5475</v>
      </c>
      <c r="I109">
        <v>4661.6000000000085</v>
      </c>
      <c r="J109">
        <v>3850.6800000000071</v>
      </c>
      <c r="K109">
        <v>4210.4000000000051</v>
      </c>
      <c r="L109">
        <v>5151.5600000000013</v>
      </c>
      <c r="M109">
        <v>5752.8000000000229</v>
      </c>
      <c r="N109">
        <v>6364.2000000000035</v>
      </c>
      <c r="O109">
        <v>6521.2400000000007</v>
      </c>
      <c r="P109">
        <v>6242.4800000000014</v>
      </c>
      <c r="Q109">
        <v>6150.8400000000029</v>
      </c>
      <c r="R109">
        <v>5032.1200000000008</v>
      </c>
      <c r="S109">
        <v>5311.2000000000162</v>
      </c>
      <c r="T109">
        <v>5033.2400000000007</v>
      </c>
    </row>
    <row r="110" spans="1:20" x14ac:dyDescent="0.25">
      <c r="A110" s="25">
        <v>32616</v>
      </c>
      <c r="B110" s="26">
        <f>[1]PyramidData!K117</f>
        <v>10721</v>
      </c>
      <c r="E110" s="27">
        <v>0.89000000000000057</v>
      </c>
      <c r="F110" s="27">
        <v>0.10999999999999943</v>
      </c>
      <c r="G110" s="27">
        <f t="shared" si="1"/>
        <v>0.11</v>
      </c>
      <c r="H110">
        <v>5621</v>
      </c>
      <c r="I110">
        <v>4835.1500000000033</v>
      </c>
      <c r="J110">
        <v>3958.7400000000007</v>
      </c>
      <c r="K110">
        <v>4365.5000000000255</v>
      </c>
      <c r="L110">
        <v>5283.4600000000264</v>
      </c>
      <c r="M110">
        <v>6053.3500000000113</v>
      </c>
      <c r="N110">
        <v>6556.7500000000109</v>
      </c>
      <c r="O110">
        <v>6608.8800000000037</v>
      </c>
      <c r="P110">
        <v>6351.6600000000144</v>
      </c>
      <c r="Q110">
        <v>6326.6100000000006</v>
      </c>
      <c r="R110">
        <v>5141.2000000000098</v>
      </c>
      <c r="S110">
        <v>5451.7100000000055</v>
      </c>
      <c r="T110">
        <v>5140.3200000000052</v>
      </c>
    </row>
    <row r="111" spans="1:20" x14ac:dyDescent="0.25">
      <c r="A111" s="25">
        <v>32617</v>
      </c>
      <c r="B111" s="26">
        <f>[1]PyramidData!K118</f>
        <v>5084</v>
      </c>
      <c r="E111" s="27">
        <v>0.90000000000000058</v>
      </c>
      <c r="F111" s="27">
        <v>9.9999999999999423E-2</v>
      </c>
      <c r="G111" s="27">
        <f t="shared" si="1"/>
        <v>0.1</v>
      </c>
      <c r="H111">
        <v>5765.9000000000051</v>
      </c>
      <c r="I111">
        <v>4929.5000000000018</v>
      </c>
      <c r="J111">
        <v>4105.7000000000235</v>
      </c>
      <c r="K111">
        <v>4486.5000000000036</v>
      </c>
      <c r="L111">
        <v>5403.3000000000011</v>
      </c>
      <c r="M111">
        <v>6311.0000000000236</v>
      </c>
      <c r="N111">
        <v>6674.1000000000222</v>
      </c>
      <c r="O111">
        <v>6688.2000000000007</v>
      </c>
      <c r="P111">
        <v>6480.2000000000007</v>
      </c>
      <c r="Q111">
        <v>6413.4000000000015</v>
      </c>
      <c r="R111">
        <v>5229.200000000008</v>
      </c>
      <c r="S111">
        <v>5583.5000000000164</v>
      </c>
      <c r="T111">
        <v>5422.2000000000153</v>
      </c>
    </row>
    <row r="112" spans="1:20" x14ac:dyDescent="0.25">
      <c r="A112" s="25">
        <v>32618</v>
      </c>
      <c r="B112" s="26">
        <f>[1]PyramidData!K119</f>
        <v>3773</v>
      </c>
      <c r="E112" s="27">
        <v>0.91000000000000059</v>
      </c>
      <c r="F112" s="27">
        <v>8.9999999999999414E-2</v>
      </c>
      <c r="G112" s="27">
        <f t="shared" si="1"/>
        <v>0.09</v>
      </c>
      <c r="H112">
        <v>5937.8200000000106</v>
      </c>
      <c r="I112">
        <v>5089.5000000000055</v>
      </c>
      <c r="J112">
        <v>4298.7500000000109</v>
      </c>
      <c r="K112">
        <v>4627.2500000000082</v>
      </c>
      <c r="L112">
        <v>5446.4500000000025</v>
      </c>
      <c r="M112">
        <v>6486.6500000000015</v>
      </c>
      <c r="N112">
        <v>6899.9500000000226</v>
      </c>
      <c r="O112">
        <v>6800.6400000000222</v>
      </c>
      <c r="P112">
        <v>6587.4200000000064</v>
      </c>
      <c r="Q112">
        <v>6535.59</v>
      </c>
      <c r="R112">
        <v>5339.960000000021</v>
      </c>
      <c r="S112">
        <v>5833.3600000000024</v>
      </c>
      <c r="T112">
        <v>5621.5000000000118</v>
      </c>
    </row>
    <row r="113" spans="1:20" x14ac:dyDescent="0.25">
      <c r="A113" s="25">
        <v>32619</v>
      </c>
      <c r="B113" s="26">
        <f>[1]PyramidData!K120</f>
        <v>3021</v>
      </c>
      <c r="E113" s="27">
        <v>0.9200000000000006</v>
      </c>
      <c r="F113" s="27">
        <v>7.9999999999999405E-2</v>
      </c>
      <c r="G113" s="27">
        <f t="shared" si="1"/>
        <v>0.08</v>
      </c>
      <c r="H113">
        <v>6123.9200000000055</v>
      </c>
      <c r="I113">
        <v>5256.4000000000233</v>
      </c>
      <c r="J113">
        <v>4383.7600000000075</v>
      </c>
      <c r="K113">
        <v>4702.6000000000004</v>
      </c>
      <c r="L113">
        <v>5633.0000000000127</v>
      </c>
      <c r="M113">
        <v>6723.0000000000027</v>
      </c>
      <c r="N113">
        <v>7086.1600000000199</v>
      </c>
      <c r="O113">
        <v>6896.1200000000072</v>
      </c>
      <c r="P113">
        <v>6743.6400000000413</v>
      </c>
      <c r="Q113">
        <v>6730.8400000000111</v>
      </c>
      <c r="R113">
        <v>5599.2800000000452</v>
      </c>
      <c r="S113">
        <v>6012.3200000000015</v>
      </c>
      <c r="T113">
        <v>5718.2800000000207</v>
      </c>
    </row>
    <row r="114" spans="1:20" x14ac:dyDescent="0.25">
      <c r="A114" s="25">
        <v>32620</v>
      </c>
      <c r="B114" s="26">
        <f>[1]PyramidData!K121</f>
        <v>167</v>
      </c>
      <c r="E114" s="27">
        <v>0.9300000000000006</v>
      </c>
      <c r="F114" s="27">
        <v>6.9999999999999396E-2</v>
      </c>
      <c r="G114" s="27">
        <f t="shared" si="1"/>
        <v>7.0000000000000007E-2</v>
      </c>
      <c r="H114">
        <v>6325.4300000000057</v>
      </c>
      <c r="I114">
        <v>5364.8500000000122</v>
      </c>
      <c r="J114">
        <v>4573.870000000009</v>
      </c>
      <c r="K114">
        <v>4797.6500000000005</v>
      </c>
      <c r="L114">
        <v>5867.2300000000041</v>
      </c>
      <c r="M114">
        <v>6956.0500000000075</v>
      </c>
      <c r="N114">
        <v>7215.0600000000077</v>
      </c>
      <c r="O114">
        <v>7069.6400000000012</v>
      </c>
      <c r="P114">
        <v>6958.8600000000115</v>
      </c>
      <c r="Q114">
        <v>6812.1300000000047</v>
      </c>
      <c r="R114">
        <v>5863.1400000000385</v>
      </c>
      <c r="S114">
        <v>6128.1300000000047</v>
      </c>
      <c r="T114">
        <v>5864.260000000022</v>
      </c>
    </row>
    <row r="115" spans="1:20" x14ac:dyDescent="0.25">
      <c r="A115" s="25">
        <v>32621</v>
      </c>
      <c r="B115" s="26">
        <f>[1]PyramidData!K122</f>
        <v>650</v>
      </c>
      <c r="E115" s="27">
        <v>0.94000000000000061</v>
      </c>
      <c r="F115" s="27">
        <v>5.9999999999999387E-2</v>
      </c>
      <c r="G115" s="27">
        <f t="shared" si="1"/>
        <v>0.06</v>
      </c>
      <c r="H115">
        <v>6533.940000000006</v>
      </c>
      <c r="I115">
        <v>5549.3000000000393</v>
      </c>
      <c r="J115">
        <v>4680.2800000000061</v>
      </c>
      <c r="K115">
        <v>5001.4000000000015</v>
      </c>
      <c r="L115">
        <v>6126.8200000000033</v>
      </c>
      <c r="M115">
        <v>7179.7000000000007</v>
      </c>
      <c r="N115">
        <v>7433.5800000000017</v>
      </c>
      <c r="O115">
        <v>7280.4400000000123</v>
      </c>
      <c r="P115">
        <v>7116.6000000000049</v>
      </c>
      <c r="Q115">
        <v>6922.2000000000098</v>
      </c>
      <c r="R115">
        <v>6098.9200000000037</v>
      </c>
      <c r="S115">
        <v>6362.3600000000288</v>
      </c>
      <c r="T115">
        <v>5968</v>
      </c>
    </row>
    <row r="116" spans="1:20" x14ac:dyDescent="0.25">
      <c r="A116" s="25">
        <v>32622</v>
      </c>
      <c r="B116" s="26">
        <f>[1]PyramidData!K123</f>
        <v>5137</v>
      </c>
      <c r="E116" s="27">
        <v>0.95000000000000062</v>
      </c>
      <c r="F116" s="27">
        <v>4.9999999999999378E-2</v>
      </c>
      <c r="G116" s="27">
        <f t="shared" si="1"/>
        <v>0.05</v>
      </c>
      <c r="H116">
        <v>6758.3500000000186</v>
      </c>
      <c r="I116">
        <v>5695.7500000000164</v>
      </c>
      <c r="J116">
        <v>4919.5000000000146</v>
      </c>
      <c r="K116">
        <v>5223.7500000000127</v>
      </c>
      <c r="L116">
        <v>6419.9500000000098</v>
      </c>
      <c r="M116">
        <v>7432.0000000000127</v>
      </c>
      <c r="N116">
        <v>7589.7500000000146</v>
      </c>
      <c r="O116">
        <v>7388.5000000000027</v>
      </c>
      <c r="P116">
        <v>7284.100000000004</v>
      </c>
      <c r="Q116">
        <v>7086.4000000000033</v>
      </c>
      <c r="R116">
        <v>6256.5000000000182</v>
      </c>
      <c r="S116">
        <v>6590.1</v>
      </c>
      <c r="T116">
        <v>6133.4000000000096</v>
      </c>
    </row>
    <row r="117" spans="1:20" x14ac:dyDescent="0.25">
      <c r="A117" s="25">
        <v>32623</v>
      </c>
      <c r="B117" s="26">
        <f>[1]PyramidData!K124</f>
        <v>7722</v>
      </c>
      <c r="E117" s="27">
        <v>0.96000000000000063</v>
      </c>
      <c r="F117" s="27">
        <v>3.9999999999999369E-2</v>
      </c>
      <c r="G117" s="27">
        <f t="shared" si="1"/>
        <v>0.04</v>
      </c>
      <c r="H117">
        <v>7047.9600000000064</v>
      </c>
      <c r="I117">
        <v>5772.4000000000042</v>
      </c>
      <c r="J117">
        <v>5120.7600000000293</v>
      </c>
      <c r="K117">
        <v>5462.6000000000013</v>
      </c>
      <c r="L117">
        <v>6621.5200000000132</v>
      </c>
      <c r="M117">
        <v>7784.0000000000182</v>
      </c>
      <c r="N117">
        <v>7853.0800000000081</v>
      </c>
      <c r="O117">
        <v>7803.8000000000102</v>
      </c>
      <c r="P117">
        <v>7521.7600000000102</v>
      </c>
      <c r="Q117">
        <v>7254.2000000000126</v>
      </c>
      <c r="R117">
        <v>6482.4000000000715</v>
      </c>
      <c r="S117">
        <v>7003.8800000000092</v>
      </c>
      <c r="T117">
        <v>6304.6400000000085</v>
      </c>
    </row>
    <row r="118" spans="1:20" x14ac:dyDescent="0.25">
      <c r="A118" s="25">
        <v>32624</v>
      </c>
      <c r="B118" s="26">
        <f>[1]PyramidData!K125</f>
        <v>7932</v>
      </c>
      <c r="E118" s="27">
        <v>0.97000000000000064</v>
      </c>
      <c r="F118" s="27">
        <v>2.9999999999999361E-2</v>
      </c>
      <c r="G118" s="27">
        <f t="shared" si="1"/>
        <v>0.03</v>
      </c>
      <c r="H118">
        <v>7379.6400000000795</v>
      </c>
      <c r="I118">
        <v>6002.800000000032</v>
      </c>
      <c r="J118">
        <v>5386.1900000000087</v>
      </c>
      <c r="K118">
        <v>5645.0500000000065</v>
      </c>
      <c r="L118">
        <v>7221.7000000002208</v>
      </c>
      <c r="M118">
        <v>7975.0500000000065</v>
      </c>
      <c r="N118">
        <v>8247.1300000000374</v>
      </c>
      <c r="O118">
        <v>8129.5800000000327</v>
      </c>
      <c r="P118">
        <v>7841.260000000063</v>
      </c>
      <c r="Q118">
        <v>7506.7800000000116</v>
      </c>
      <c r="R118">
        <v>6943.7200000000403</v>
      </c>
      <c r="S118">
        <v>7229.8900000000058</v>
      </c>
      <c r="T118">
        <v>6505.380000000011</v>
      </c>
    </row>
    <row r="119" spans="1:20" x14ac:dyDescent="0.25">
      <c r="A119" s="25">
        <v>32625</v>
      </c>
      <c r="B119" s="26">
        <f>[1]PyramidData!K126</f>
        <v>6577</v>
      </c>
      <c r="E119" s="27">
        <v>0.98000000000000065</v>
      </c>
      <c r="F119" s="27">
        <v>1.9999999999999352E-2</v>
      </c>
      <c r="G119" s="27">
        <f t="shared" si="1"/>
        <v>0.02</v>
      </c>
      <c r="H119">
        <v>7842.7200000000958</v>
      </c>
      <c r="I119">
        <v>6521.4000000000033</v>
      </c>
      <c r="J119">
        <v>5839.3400000000493</v>
      </c>
      <c r="K119">
        <v>6130.2000000000644</v>
      </c>
      <c r="L119">
        <v>7628.6200000000845</v>
      </c>
      <c r="M119">
        <v>8598.9000000000051</v>
      </c>
      <c r="N119">
        <v>8636.50000000008</v>
      </c>
      <c r="O119">
        <v>8526.2800000000079</v>
      </c>
      <c r="P119">
        <v>8527.6800000000458</v>
      </c>
      <c r="Q119">
        <v>7955.0400000000009</v>
      </c>
      <c r="R119">
        <v>7219.5200000001241</v>
      </c>
      <c r="S119">
        <v>7617.7200000000594</v>
      </c>
      <c r="T119">
        <v>6848.0000000001655</v>
      </c>
    </row>
    <row r="120" spans="1:20" x14ac:dyDescent="0.25">
      <c r="A120" s="25">
        <v>32626</v>
      </c>
      <c r="B120" s="26">
        <f>[1]PyramidData!K127</f>
        <v>3792</v>
      </c>
      <c r="E120" s="27">
        <v>0.99000000000000066</v>
      </c>
      <c r="F120" s="27">
        <v>9.9999999999993427E-3</v>
      </c>
      <c r="G120" s="27">
        <f t="shared" si="1"/>
        <v>0.01</v>
      </c>
      <c r="H120">
        <v>8621.4900000000052</v>
      </c>
      <c r="I120">
        <v>7264.7000000000535</v>
      </c>
      <c r="J120">
        <v>7019.7700000002278</v>
      </c>
      <c r="K120">
        <v>6937.00000000007</v>
      </c>
      <c r="L120">
        <v>8136.5400000001837</v>
      </c>
      <c r="M120">
        <v>9570.4500000000062</v>
      </c>
      <c r="N120">
        <v>9374.3600000000297</v>
      </c>
      <c r="O120">
        <v>9131.860000000006</v>
      </c>
      <c r="P120">
        <v>9233.7200000000121</v>
      </c>
      <c r="Q120">
        <v>8632.200000000008</v>
      </c>
      <c r="R120">
        <v>7901.8400000001584</v>
      </c>
      <c r="S120">
        <v>8279.0800000000036</v>
      </c>
      <c r="T120">
        <v>7252.2800000000434</v>
      </c>
    </row>
    <row r="121" spans="1:20" x14ac:dyDescent="0.25">
      <c r="A121" s="25">
        <v>32627</v>
      </c>
      <c r="B121" s="26">
        <f>[1]PyramidData!K128</f>
        <v>2828</v>
      </c>
      <c r="E121" s="27">
        <v>0.999</v>
      </c>
      <c r="F121" s="27">
        <v>1.0000000000000009E-3</v>
      </c>
      <c r="G121" s="27">
        <f t="shared" si="1"/>
        <v>1E-3</v>
      </c>
      <c r="H121">
        <v>10692.493999999999</v>
      </c>
      <c r="I121">
        <v>9196.8950000000132</v>
      </c>
      <c r="J121">
        <v>10154.260000000042</v>
      </c>
      <c r="K121">
        <v>10041.580000000102</v>
      </c>
      <c r="L121">
        <v>9726.2170000000042</v>
      </c>
      <c r="M121">
        <v>11296.770000000015</v>
      </c>
      <c r="N121">
        <v>10379.077999999978</v>
      </c>
      <c r="O121">
        <v>9511.4979999999996</v>
      </c>
      <c r="P121">
        <v>10420.376</v>
      </c>
      <c r="Q121">
        <v>10863.950999999983</v>
      </c>
      <c r="R121">
        <v>9543.9679999999989</v>
      </c>
      <c r="S121">
        <v>10719.390999999996</v>
      </c>
      <c r="T121">
        <v>8476.601999999999</v>
      </c>
    </row>
    <row r="122" spans="1:20" x14ac:dyDescent="0.25">
      <c r="A122" s="25">
        <v>32628</v>
      </c>
      <c r="B122" s="26">
        <f>[1]PyramidData!K129</f>
        <v>831</v>
      </c>
      <c r="E122" s="27">
        <v>0.99990000000000001</v>
      </c>
      <c r="F122" s="27">
        <v>9.9999999999988987E-5</v>
      </c>
      <c r="G122" s="27">
        <f t="shared" si="1"/>
        <v>0</v>
      </c>
      <c r="H122">
        <v>11538.983999999939</v>
      </c>
      <c r="I122">
        <v>9385.9894999999924</v>
      </c>
      <c r="J122">
        <v>10668.825999999986</v>
      </c>
      <c r="K122">
        <v>11522.457999999941</v>
      </c>
      <c r="L122">
        <v>10621.521700000001</v>
      </c>
      <c r="M122">
        <v>11503.976999999992</v>
      </c>
      <c r="N122">
        <v>10662.507799999988</v>
      </c>
      <c r="O122">
        <v>9562.3498</v>
      </c>
      <c r="P122">
        <v>10960.93759999999</v>
      </c>
      <c r="Q122">
        <v>11336.495100000031</v>
      </c>
      <c r="R122">
        <v>10009.296799999993</v>
      </c>
      <c r="S122">
        <v>10814.439100000007</v>
      </c>
      <c r="T122">
        <v>8669.5601999999963</v>
      </c>
    </row>
    <row r="123" spans="1:20" x14ac:dyDescent="0.25">
      <c r="A123" s="25">
        <v>32629</v>
      </c>
      <c r="B123" s="26">
        <f>[1]PyramidData!K130</f>
        <v>3074</v>
      </c>
    </row>
    <row r="124" spans="1:20" x14ac:dyDescent="0.25">
      <c r="A124" s="25">
        <v>32630</v>
      </c>
      <c r="B124" s="26">
        <f>[1]PyramidData!K131</f>
        <v>3587</v>
      </c>
    </row>
    <row r="125" spans="1:20" x14ac:dyDescent="0.25">
      <c r="A125" s="25">
        <v>32631</v>
      </c>
      <c r="B125" s="26">
        <f>[1]PyramidData!K132</f>
        <v>4333</v>
      </c>
    </row>
    <row r="126" spans="1:20" x14ac:dyDescent="0.25">
      <c r="A126" s="25">
        <v>32632</v>
      </c>
      <c r="B126" s="26">
        <f>[1]PyramidData!K133</f>
        <v>3466</v>
      </c>
    </row>
    <row r="127" spans="1:20" x14ac:dyDescent="0.25">
      <c r="A127" s="25">
        <v>32633</v>
      </c>
      <c r="B127" s="26">
        <f>[1]PyramidData!K134</f>
        <v>3185</v>
      </c>
    </row>
    <row r="128" spans="1:20" x14ac:dyDescent="0.25">
      <c r="A128" s="25">
        <v>32634</v>
      </c>
      <c r="B128" s="26">
        <f>[1]PyramidData!K135</f>
        <v>24</v>
      </c>
    </row>
    <row r="129" spans="1:2" x14ac:dyDescent="0.25">
      <c r="A129" s="25">
        <v>32635</v>
      </c>
      <c r="B129" s="26">
        <f>[1]PyramidData!K136</f>
        <v>425</v>
      </c>
    </row>
    <row r="130" spans="1:2" x14ac:dyDescent="0.25">
      <c r="A130" s="25">
        <v>32636</v>
      </c>
      <c r="B130" s="26">
        <f>[1]PyramidData!K137</f>
        <v>1762</v>
      </c>
    </row>
    <row r="131" spans="1:2" x14ac:dyDescent="0.25">
      <c r="A131" s="25">
        <v>32637</v>
      </c>
      <c r="B131" s="26">
        <f>[1]PyramidData!K138</f>
        <v>1774</v>
      </c>
    </row>
    <row r="132" spans="1:2" x14ac:dyDescent="0.25">
      <c r="A132" s="25">
        <v>32638</v>
      </c>
      <c r="B132" s="26">
        <f>[1]PyramidData!K139</f>
        <v>294</v>
      </c>
    </row>
    <row r="133" spans="1:2" x14ac:dyDescent="0.25">
      <c r="A133" s="25">
        <v>32639</v>
      </c>
      <c r="B133" s="26">
        <f>[1]PyramidData!K140</f>
        <v>1908</v>
      </c>
    </row>
    <row r="134" spans="1:2" x14ac:dyDescent="0.25">
      <c r="A134" s="25">
        <v>32640</v>
      </c>
      <c r="B134" s="26">
        <f>[1]PyramidData!K141</f>
        <v>2033</v>
      </c>
    </row>
    <row r="135" spans="1:2" x14ac:dyDescent="0.25">
      <c r="A135" s="25">
        <v>32641</v>
      </c>
      <c r="B135" s="26">
        <f>[1]PyramidData!K142</f>
        <v>1054</v>
      </c>
    </row>
    <row r="136" spans="1:2" x14ac:dyDescent="0.25">
      <c r="A136" s="25">
        <v>32642</v>
      </c>
      <c r="B136" s="26">
        <f>[1]PyramidData!K143</f>
        <v>44</v>
      </c>
    </row>
    <row r="137" spans="1:2" x14ac:dyDescent="0.25">
      <c r="A137" s="25">
        <v>32643</v>
      </c>
      <c r="B137" s="26">
        <f>[1]PyramidData!K144</f>
        <v>1175</v>
      </c>
    </row>
    <row r="138" spans="1:2" x14ac:dyDescent="0.25">
      <c r="A138" s="25">
        <v>32644</v>
      </c>
      <c r="B138" s="26">
        <f>[1]PyramidData!K145</f>
        <v>1692</v>
      </c>
    </row>
    <row r="139" spans="1:2" x14ac:dyDescent="0.25">
      <c r="A139" s="25">
        <v>32645</v>
      </c>
      <c r="B139" s="26">
        <f>[1]PyramidData!K146</f>
        <v>1252</v>
      </c>
    </row>
    <row r="140" spans="1:2" x14ac:dyDescent="0.25">
      <c r="A140" s="25">
        <v>32646</v>
      </c>
      <c r="B140" s="26">
        <f>[1]PyramidData!K147</f>
        <v>2034</v>
      </c>
    </row>
    <row r="141" spans="1:2" x14ac:dyDescent="0.25">
      <c r="A141" s="25">
        <v>32647</v>
      </c>
      <c r="B141" s="26">
        <f>[1]PyramidData!K148</f>
        <v>2577</v>
      </c>
    </row>
    <row r="142" spans="1:2" x14ac:dyDescent="0.25">
      <c r="A142" s="25">
        <v>32648</v>
      </c>
      <c r="B142" s="26">
        <f>[1]PyramidData!K149</f>
        <v>14</v>
      </c>
    </row>
    <row r="143" spans="1:2" x14ac:dyDescent="0.25">
      <c r="A143" s="25">
        <v>32649</v>
      </c>
      <c r="B143" s="26">
        <f>[1]PyramidData!K150</f>
        <v>0</v>
      </c>
    </row>
    <row r="144" spans="1:2" x14ac:dyDescent="0.25">
      <c r="A144" s="25">
        <v>32650</v>
      </c>
      <c r="B144" s="26">
        <f>[1]PyramidData!K151</f>
        <v>1223</v>
      </c>
    </row>
    <row r="145" spans="1:2" x14ac:dyDescent="0.25">
      <c r="A145" s="25">
        <v>32651</v>
      </c>
      <c r="B145" s="26">
        <f>[1]PyramidData!K152</f>
        <v>779</v>
      </c>
    </row>
    <row r="146" spans="1:2" x14ac:dyDescent="0.25">
      <c r="A146" s="25">
        <v>32652</v>
      </c>
      <c r="B146" s="26">
        <f>[1]PyramidData!K153</f>
        <v>3388</v>
      </c>
    </row>
    <row r="147" spans="1:2" x14ac:dyDescent="0.25">
      <c r="A147" s="25">
        <v>32653</v>
      </c>
      <c r="B147" s="26">
        <f>[1]PyramidData!K154</f>
        <v>2286</v>
      </c>
    </row>
    <row r="148" spans="1:2" x14ac:dyDescent="0.25">
      <c r="A148" s="25">
        <v>32654</v>
      </c>
      <c r="B148" s="26">
        <f>[1]PyramidData!K155</f>
        <v>1658</v>
      </c>
    </row>
    <row r="149" spans="1:2" x14ac:dyDescent="0.25">
      <c r="A149" s="25">
        <v>32655</v>
      </c>
      <c r="B149" s="26">
        <f>[1]PyramidData!K156</f>
        <v>410</v>
      </c>
    </row>
    <row r="150" spans="1:2" x14ac:dyDescent="0.25">
      <c r="A150" s="25">
        <v>32656</v>
      </c>
      <c r="B150" s="26">
        <f>[1]PyramidData!K157</f>
        <v>0</v>
      </c>
    </row>
    <row r="151" spans="1:2" x14ac:dyDescent="0.25">
      <c r="A151" s="25">
        <v>32657</v>
      </c>
      <c r="B151" s="26">
        <f>[1]PyramidData!K158</f>
        <v>0</v>
      </c>
    </row>
    <row r="152" spans="1:2" x14ac:dyDescent="0.25">
      <c r="A152" s="25">
        <v>32658</v>
      </c>
      <c r="B152" s="26">
        <f>[1]PyramidData!K159</f>
        <v>744</v>
      </c>
    </row>
    <row r="153" spans="1:2" x14ac:dyDescent="0.25">
      <c r="A153" s="25">
        <v>32659</v>
      </c>
      <c r="B153" s="26">
        <f>[1]PyramidData!K160</f>
        <v>670</v>
      </c>
    </row>
    <row r="154" spans="1:2" x14ac:dyDescent="0.25">
      <c r="A154" s="25">
        <v>32660</v>
      </c>
      <c r="B154" s="26">
        <f>[1]PyramidData!K161</f>
        <v>1332</v>
      </c>
    </row>
    <row r="155" spans="1:2" x14ac:dyDescent="0.25">
      <c r="A155" s="25">
        <v>32661</v>
      </c>
      <c r="B155" s="26">
        <f>[1]PyramidData!K162</f>
        <v>1444</v>
      </c>
    </row>
    <row r="156" spans="1:2" x14ac:dyDescent="0.25">
      <c r="A156" s="25">
        <v>32662</v>
      </c>
      <c r="B156" s="26">
        <f>[1]PyramidData!K163</f>
        <v>18</v>
      </c>
    </row>
    <row r="157" spans="1:2" x14ac:dyDescent="0.25">
      <c r="A157" s="25">
        <v>32663</v>
      </c>
      <c r="B157" s="26">
        <f>[1]PyramidData!K164</f>
        <v>0</v>
      </c>
    </row>
    <row r="158" spans="1:2" x14ac:dyDescent="0.25">
      <c r="A158" s="25">
        <v>32664</v>
      </c>
      <c r="B158" s="26">
        <f>[1]PyramidData!K165</f>
        <v>1001</v>
      </c>
    </row>
    <row r="159" spans="1:2" x14ac:dyDescent="0.25">
      <c r="A159" s="25">
        <v>32665</v>
      </c>
      <c r="B159" s="26">
        <f>[1]PyramidData!K166</f>
        <v>918</v>
      </c>
    </row>
    <row r="160" spans="1:2" x14ac:dyDescent="0.25">
      <c r="A160" s="25">
        <v>32666</v>
      </c>
      <c r="B160" s="26">
        <f>[1]PyramidData!K167</f>
        <v>967</v>
      </c>
    </row>
    <row r="161" spans="1:2" x14ac:dyDescent="0.25">
      <c r="A161" s="25">
        <v>32667</v>
      </c>
      <c r="B161" s="26">
        <f>[1]PyramidData!K168</f>
        <v>1707</v>
      </c>
    </row>
    <row r="162" spans="1:2" x14ac:dyDescent="0.25">
      <c r="A162" s="25">
        <v>32668</v>
      </c>
      <c r="B162" s="26">
        <f>[1]PyramidData!K169</f>
        <v>1495</v>
      </c>
    </row>
    <row r="163" spans="1:2" x14ac:dyDescent="0.25">
      <c r="A163" s="25">
        <v>32669</v>
      </c>
      <c r="B163" s="26">
        <f>[1]PyramidData!K170</f>
        <v>0</v>
      </c>
    </row>
    <row r="164" spans="1:2" x14ac:dyDescent="0.25">
      <c r="A164" s="25">
        <v>32670</v>
      </c>
      <c r="B164" s="26">
        <f>[1]PyramidData!K171</f>
        <v>57</v>
      </c>
    </row>
    <row r="165" spans="1:2" x14ac:dyDescent="0.25">
      <c r="A165" s="25">
        <v>32671</v>
      </c>
      <c r="B165" s="26">
        <f>[1]PyramidData!K172</f>
        <v>1744</v>
      </c>
    </row>
    <row r="166" spans="1:2" x14ac:dyDescent="0.25">
      <c r="A166" s="25">
        <v>32672</v>
      </c>
      <c r="B166" s="26">
        <f>[1]PyramidData!K173</f>
        <v>2256</v>
      </c>
    </row>
    <row r="167" spans="1:2" x14ac:dyDescent="0.25">
      <c r="A167" s="25">
        <v>32673</v>
      </c>
      <c r="B167" s="26">
        <f>[1]PyramidData!K174</f>
        <v>4113</v>
      </c>
    </row>
    <row r="168" spans="1:2" x14ac:dyDescent="0.25">
      <c r="A168" s="25">
        <v>32674</v>
      </c>
      <c r="B168" s="26">
        <f>[1]PyramidData!K175</f>
        <v>1895</v>
      </c>
    </row>
    <row r="169" spans="1:2" x14ac:dyDescent="0.25">
      <c r="A169" s="25">
        <v>32675</v>
      </c>
      <c r="B169" s="26">
        <f>[1]PyramidData!K176</f>
        <v>2275</v>
      </c>
    </row>
    <row r="170" spans="1:2" x14ac:dyDescent="0.25">
      <c r="A170" s="25">
        <v>32676</v>
      </c>
      <c r="B170" s="26">
        <f>[1]PyramidData!K177</f>
        <v>4343</v>
      </c>
    </row>
    <row r="171" spans="1:2" x14ac:dyDescent="0.25">
      <c r="A171" s="25">
        <v>32677</v>
      </c>
      <c r="B171" s="26">
        <f>[1]PyramidData!K178</f>
        <v>170</v>
      </c>
    </row>
    <row r="172" spans="1:2" x14ac:dyDescent="0.25">
      <c r="A172" s="25">
        <v>32678</v>
      </c>
      <c r="B172" s="26">
        <f>[1]PyramidData!K179</f>
        <v>5168</v>
      </c>
    </row>
    <row r="173" spans="1:2" x14ac:dyDescent="0.25">
      <c r="A173" s="25">
        <v>32679</v>
      </c>
      <c r="B173" s="26">
        <f>[1]PyramidData!K180</f>
        <v>3610</v>
      </c>
    </row>
    <row r="174" spans="1:2" x14ac:dyDescent="0.25">
      <c r="A174" s="25">
        <v>32680</v>
      </c>
      <c r="B174" s="26">
        <f>[1]PyramidData!K181</f>
        <v>2746</v>
      </c>
    </row>
    <row r="175" spans="1:2" x14ac:dyDescent="0.25">
      <c r="A175" s="25">
        <v>32681</v>
      </c>
      <c r="B175" s="26">
        <f>[1]PyramidData!K182</f>
        <v>3667</v>
      </c>
    </row>
    <row r="176" spans="1:2" x14ac:dyDescent="0.25">
      <c r="A176" s="25">
        <v>32682</v>
      </c>
      <c r="B176" s="26">
        <f>[1]PyramidData!K183</f>
        <v>3008</v>
      </c>
    </row>
    <row r="177" spans="1:2" x14ac:dyDescent="0.25">
      <c r="A177" s="25">
        <v>32683</v>
      </c>
      <c r="B177" s="26">
        <f>[1]PyramidData!K184</f>
        <v>2265</v>
      </c>
    </row>
    <row r="178" spans="1:2" x14ac:dyDescent="0.25">
      <c r="A178" s="25">
        <v>32684</v>
      </c>
      <c r="B178" s="26">
        <f>[1]PyramidData!K185</f>
        <v>57</v>
      </c>
    </row>
    <row r="179" spans="1:2" x14ac:dyDescent="0.25">
      <c r="A179" s="25">
        <v>32685</v>
      </c>
      <c r="B179" s="26">
        <f>[1]PyramidData!K186</f>
        <v>1708</v>
      </c>
    </row>
    <row r="180" spans="1:2" x14ac:dyDescent="0.25">
      <c r="A180" s="25">
        <v>32686</v>
      </c>
      <c r="B180" s="26">
        <f>[1]PyramidData!K187</f>
        <v>2553</v>
      </c>
    </row>
    <row r="181" spans="1:2" x14ac:dyDescent="0.25">
      <c r="A181" s="25">
        <v>32687</v>
      </c>
      <c r="B181" s="26">
        <f>[1]PyramidData!K188</f>
        <v>2053</v>
      </c>
    </row>
    <row r="182" spans="1:2" x14ac:dyDescent="0.25">
      <c r="A182" s="25">
        <v>32688</v>
      </c>
      <c r="B182" s="26">
        <f>[1]PyramidData!K189</f>
        <v>1715</v>
      </c>
    </row>
    <row r="183" spans="1:2" x14ac:dyDescent="0.25">
      <c r="A183" s="25">
        <v>32689</v>
      </c>
      <c r="B183" s="26">
        <f>[1]PyramidData!K190</f>
        <v>3239</v>
      </c>
    </row>
    <row r="184" spans="1:2" x14ac:dyDescent="0.25">
      <c r="A184" s="25">
        <v>32690</v>
      </c>
      <c r="B184" s="26">
        <f>[1]PyramidData!K191</f>
        <v>118</v>
      </c>
    </row>
    <row r="185" spans="1:2" x14ac:dyDescent="0.25">
      <c r="A185" s="25">
        <v>32691</v>
      </c>
      <c r="B185" s="26">
        <f>[1]PyramidData!K192</f>
        <v>25</v>
      </c>
    </row>
    <row r="186" spans="1:2" x14ac:dyDescent="0.25">
      <c r="A186" s="25">
        <v>32692</v>
      </c>
      <c r="B186" s="26">
        <f>[1]PyramidData!K193</f>
        <v>3691</v>
      </c>
    </row>
    <row r="187" spans="1:2" x14ac:dyDescent="0.25">
      <c r="A187" s="25">
        <v>32693</v>
      </c>
      <c r="B187" s="26">
        <f>[1]PyramidData!K194</f>
        <v>1705</v>
      </c>
    </row>
    <row r="188" spans="1:2" x14ac:dyDescent="0.25">
      <c r="A188" s="25">
        <v>32694</v>
      </c>
      <c r="B188" s="26">
        <f>[1]PyramidData!K195</f>
        <v>6406</v>
      </c>
    </row>
    <row r="189" spans="1:2" x14ac:dyDescent="0.25">
      <c r="A189" s="25">
        <v>32695</v>
      </c>
      <c r="B189" s="26">
        <f>[1]PyramidData!K196</f>
        <v>3261</v>
      </c>
    </row>
    <row r="190" spans="1:2" x14ac:dyDescent="0.25">
      <c r="A190" s="25">
        <v>32696</v>
      </c>
      <c r="B190" s="26">
        <f>[1]PyramidData!K197</f>
        <v>4320</v>
      </c>
    </row>
    <row r="191" spans="1:2" x14ac:dyDescent="0.25">
      <c r="A191" s="25">
        <v>32697</v>
      </c>
      <c r="B191" s="26">
        <f>[1]PyramidData!K198</f>
        <v>0</v>
      </c>
    </row>
    <row r="192" spans="1:2" x14ac:dyDescent="0.25">
      <c r="A192" s="25">
        <v>32698</v>
      </c>
      <c r="B192" s="26">
        <f>[1]PyramidData!K199</f>
        <v>48</v>
      </c>
    </row>
    <row r="193" spans="1:2" x14ac:dyDescent="0.25">
      <c r="A193" s="25">
        <v>32699</v>
      </c>
      <c r="B193" s="26">
        <f>[1]PyramidData!K200</f>
        <v>3914</v>
      </c>
    </row>
    <row r="194" spans="1:2" x14ac:dyDescent="0.25">
      <c r="A194" s="25">
        <v>32700</v>
      </c>
      <c r="B194" s="26">
        <f>[1]PyramidData!K201</f>
        <v>2599</v>
      </c>
    </row>
    <row r="195" spans="1:2" x14ac:dyDescent="0.25">
      <c r="A195" s="25">
        <v>32701</v>
      </c>
      <c r="B195" s="26">
        <f>[1]PyramidData!K202</f>
        <v>2408</v>
      </c>
    </row>
    <row r="196" spans="1:2" x14ac:dyDescent="0.25">
      <c r="A196" s="25">
        <v>32702</v>
      </c>
      <c r="B196" s="26">
        <f>[1]PyramidData!K203</f>
        <v>1752</v>
      </c>
    </row>
    <row r="197" spans="1:2" x14ac:dyDescent="0.25">
      <c r="A197" s="25">
        <v>32703</v>
      </c>
      <c r="B197" s="26">
        <f>[1]PyramidData!K204</f>
        <v>1860</v>
      </c>
    </row>
    <row r="198" spans="1:2" x14ac:dyDescent="0.25">
      <c r="A198" s="25">
        <v>32704</v>
      </c>
      <c r="B198" s="26">
        <f>[1]PyramidData!K205</f>
        <v>1296</v>
      </c>
    </row>
    <row r="199" spans="1:2" x14ac:dyDescent="0.25">
      <c r="A199" s="25">
        <v>32705</v>
      </c>
      <c r="B199" s="26">
        <f>[1]PyramidData!K206</f>
        <v>286</v>
      </c>
    </row>
    <row r="200" spans="1:2" x14ac:dyDescent="0.25">
      <c r="A200" s="25">
        <v>32706</v>
      </c>
      <c r="B200" s="26">
        <f>[1]PyramidData!K207</f>
        <v>2310</v>
      </c>
    </row>
    <row r="201" spans="1:2" x14ac:dyDescent="0.25">
      <c r="A201" s="25">
        <v>32707</v>
      </c>
      <c r="B201" s="26">
        <f>[1]PyramidData!K208</f>
        <v>1970</v>
      </c>
    </row>
    <row r="202" spans="1:2" x14ac:dyDescent="0.25">
      <c r="A202" s="25">
        <v>32708</v>
      </c>
      <c r="B202" s="26">
        <f>[1]PyramidData!K209</f>
        <v>6667</v>
      </c>
    </row>
    <row r="203" spans="1:2" x14ac:dyDescent="0.25">
      <c r="A203" s="25">
        <v>32709</v>
      </c>
      <c r="B203" s="26">
        <f>[1]PyramidData!K210</f>
        <v>6303</v>
      </c>
    </row>
    <row r="204" spans="1:2" x14ac:dyDescent="0.25">
      <c r="A204" s="25">
        <v>32710</v>
      </c>
      <c r="B204" s="26">
        <f>[1]PyramidData!K211</f>
        <v>6315</v>
      </c>
    </row>
    <row r="205" spans="1:2" x14ac:dyDescent="0.25">
      <c r="A205" s="25">
        <v>32711</v>
      </c>
      <c r="B205" s="26">
        <f>[1]PyramidData!K212</f>
        <v>914</v>
      </c>
    </row>
    <row r="206" spans="1:2" x14ac:dyDescent="0.25">
      <c r="A206" s="25">
        <v>32712</v>
      </c>
      <c r="B206" s="26">
        <f>[1]PyramidData!K213</f>
        <v>440</v>
      </c>
    </row>
    <row r="207" spans="1:2" x14ac:dyDescent="0.25">
      <c r="A207" s="25">
        <v>32713</v>
      </c>
      <c r="B207" s="26">
        <f>[1]PyramidData!K214</f>
        <v>3095</v>
      </c>
    </row>
    <row r="208" spans="1:2" x14ac:dyDescent="0.25">
      <c r="A208" s="25">
        <v>32714</v>
      </c>
      <c r="B208" s="26">
        <f>[1]PyramidData!K215</f>
        <v>2563</v>
      </c>
    </row>
    <row r="209" spans="1:2" x14ac:dyDescent="0.25">
      <c r="A209" s="25">
        <v>32715</v>
      </c>
      <c r="B209" s="26">
        <f>[1]PyramidData!K216</f>
        <v>4380</v>
      </c>
    </row>
    <row r="210" spans="1:2" x14ac:dyDescent="0.25">
      <c r="A210" s="25">
        <v>32716</v>
      </c>
      <c r="B210" s="26">
        <f>[1]PyramidData!K217</f>
        <v>4404</v>
      </c>
    </row>
    <row r="211" spans="1:2" x14ac:dyDescent="0.25">
      <c r="A211" s="25">
        <v>32717</v>
      </c>
      <c r="B211" s="26">
        <f>[1]PyramidData!K218</f>
        <v>3186</v>
      </c>
    </row>
    <row r="212" spans="1:2" x14ac:dyDescent="0.25">
      <c r="A212" s="25">
        <v>32718</v>
      </c>
      <c r="B212" s="26">
        <f>[1]PyramidData!K219</f>
        <v>237</v>
      </c>
    </row>
    <row r="213" spans="1:2" x14ac:dyDescent="0.25">
      <c r="A213" s="25">
        <v>32719</v>
      </c>
      <c r="B213" s="26">
        <f>[1]PyramidData!K220</f>
        <v>1928</v>
      </c>
    </row>
    <row r="214" spans="1:2" x14ac:dyDescent="0.25">
      <c r="A214" s="25">
        <v>32720</v>
      </c>
      <c r="B214" s="26">
        <f>[1]PyramidData!K221</f>
        <v>2516</v>
      </c>
    </row>
    <row r="215" spans="1:2" x14ac:dyDescent="0.25">
      <c r="A215" s="25">
        <v>32721</v>
      </c>
      <c r="B215" s="26">
        <f>[1]PyramidData!K222</f>
        <v>1297</v>
      </c>
    </row>
    <row r="216" spans="1:2" x14ac:dyDescent="0.25">
      <c r="A216" s="25">
        <v>32722</v>
      </c>
      <c r="B216" s="26">
        <f>[1]PyramidData!K223</f>
        <v>1052</v>
      </c>
    </row>
    <row r="217" spans="1:2" x14ac:dyDescent="0.25">
      <c r="A217" s="25">
        <v>32723</v>
      </c>
      <c r="B217" s="26">
        <f>[1]PyramidData!K224</f>
        <v>965</v>
      </c>
    </row>
    <row r="218" spans="1:2" x14ac:dyDescent="0.25">
      <c r="A218" s="25">
        <v>32724</v>
      </c>
      <c r="B218" s="26">
        <f>[1]PyramidData!K225</f>
        <v>1452</v>
      </c>
    </row>
    <row r="219" spans="1:2" x14ac:dyDescent="0.25">
      <c r="A219" s="25">
        <v>32725</v>
      </c>
      <c r="B219" s="26">
        <f>[1]PyramidData!K226</f>
        <v>29</v>
      </c>
    </row>
    <row r="220" spans="1:2" x14ac:dyDescent="0.25">
      <c r="A220" s="25">
        <v>32726</v>
      </c>
      <c r="B220" s="26">
        <f>[1]PyramidData!K227</f>
        <v>301</v>
      </c>
    </row>
    <row r="221" spans="1:2" x14ac:dyDescent="0.25">
      <c r="A221" s="25">
        <v>32727</v>
      </c>
      <c r="B221" s="26">
        <f>[1]PyramidData!K228</f>
        <v>1129</v>
      </c>
    </row>
    <row r="222" spans="1:2" x14ac:dyDescent="0.25">
      <c r="A222" s="25">
        <v>32728</v>
      </c>
      <c r="B222" s="26">
        <f>[1]PyramidData!K229</f>
        <v>751</v>
      </c>
    </row>
    <row r="223" spans="1:2" x14ac:dyDescent="0.25">
      <c r="A223" s="25">
        <v>32729</v>
      </c>
      <c r="B223" s="26">
        <f>[1]PyramidData!K230</f>
        <v>1403</v>
      </c>
    </row>
    <row r="224" spans="1:2" x14ac:dyDescent="0.25">
      <c r="A224" s="25">
        <v>32730</v>
      </c>
      <c r="B224" s="26">
        <f>[1]PyramidData!K231</f>
        <v>1294</v>
      </c>
    </row>
    <row r="225" spans="1:2" x14ac:dyDescent="0.25">
      <c r="A225" s="25">
        <v>32731</v>
      </c>
      <c r="B225" s="26">
        <f>[1]PyramidData!K232</f>
        <v>1663</v>
      </c>
    </row>
    <row r="226" spans="1:2" x14ac:dyDescent="0.25">
      <c r="A226" s="25">
        <v>32732</v>
      </c>
      <c r="B226" s="26">
        <f>[1]PyramidData!K233</f>
        <v>0</v>
      </c>
    </row>
    <row r="227" spans="1:2" x14ac:dyDescent="0.25">
      <c r="A227" s="25">
        <v>32733</v>
      </c>
      <c r="B227" s="26">
        <f>[1]PyramidData!K234</f>
        <v>18</v>
      </c>
    </row>
    <row r="228" spans="1:2" x14ac:dyDescent="0.25">
      <c r="A228" s="25">
        <v>32734</v>
      </c>
      <c r="B228" s="26">
        <f>[1]PyramidData!K235</f>
        <v>1657</v>
      </c>
    </row>
    <row r="229" spans="1:2" x14ac:dyDescent="0.25">
      <c r="A229" s="25">
        <v>32735</v>
      </c>
      <c r="B229" s="26">
        <f>[1]PyramidData!K236</f>
        <v>101</v>
      </c>
    </row>
    <row r="230" spans="1:2" x14ac:dyDescent="0.25">
      <c r="A230" s="25">
        <v>32736</v>
      </c>
      <c r="B230" s="26">
        <f>[1]PyramidData!K237</f>
        <v>0</v>
      </c>
    </row>
    <row r="231" spans="1:2" x14ac:dyDescent="0.25">
      <c r="A231" s="25">
        <v>32737</v>
      </c>
      <c r="B231" s="26">
        <f>[1]PyramidData!K238</f>
        <v>331</v>
      </c>
    </row>
    <row r="232" spans="1:2" x14ac:dyDescent="0.25">
      <c r="A232" s="25">
        <v>32738</v>
      </c>
      <c r="B232" s="26">
        <f>[1]PyramidData!K239</f>
        <v>109</v>
      </c>
    </row>
    <row r="233" spans="1:2" x14ac:dyDescent="0.25">
      <c r="A233" s="25">
        <v>32739</v>
      </c>
      <c r="B233" s="26">
        <f>[1]PyramidData!K240</f>
        <v>360</v>
      </c>
    </row>
    <row r="234" spans="1:2" x14ac:dyDescent="0.25">
      <c r="A234" s="25">
        <v>32740</v>
      </c>
      <c r="B234" s="26">
        <f>[1]PyramidData!K241</f>
        <v>488</v>
      </c>
    </row>
    <row r="235" spans="1:2" x14ac:dyDescent="0.25">
      <c r="A235" s="25">
        <v>32741</v>
      </c>
      <c r="B235" s="26">
        <f>[1]PyramidData!K242</f>
        <v>6067</v>
      </c>
    </row>
    <row r="236" spans="1:2" x14ac:dyDescent="0.25">
      <c r="A236" s="25">
        <v>32742</v>
      </c>
      <c r="B236" s="26">
        <f>[1]PyramidData!K243</f>
        <v>2971</v>
      </c>
    </row>
    <row r="237" spans="1:2" x14ac:dyDescent="0.25">
      <c r="A237" s="25">
        <v>32743</v>
      </c>
      <c r="B237" s="26">
        <f>[1]PyramidData!K244</f>
        <v>2235</v>
      </c>
    </row>
    <row r="238" spans="1:2" x14ac:dyDescent="0.25">
      <c r="A238" s="25">
        <v>32744</v>
      </c>
      <c r="B238" s="26">
        <f>[1]PyramidData!K245</f>
        <v>2332</v>
      </c>
    </row>
    <row r="239" spans="1:2" x14ac:dyDescent="0.25">
      <c r="A239" s="25">
        <v>32745</v>
      </c>
      <c r="B239" s="26">
        <f>[1]PyramidData!K246</f>
        <v>1197</v>
      </c>
    </row>
    <row r="240" spans="1:2" x14ac:dyDescent="0.25">
      <c r="A240" s="25">
        <v>32746</v>
      </c>
      <c r="B240" s="26">
        <f>[1]PyramidData!K247</f>
        <v>559</v>
      </c>
    </row>
    <row r="241" spans="1:2" x14ac:dyDescent="0.25">
      <c r="A241" s="25">
        <v>32747</v>
      </c>
      <c r="B241" s="26">
        <f>[1]PyramidData!K248</f>
        <v>0</v>
      </c>
    </row>
    <row r="242" spans="1:2" x14ac:dyDescent="0.25">
      <c r="A242" s="25">
        <v>32748</v>
      </c>
      <c r="B242" s="26">
        <f>[1]PyramidData!K249</f>
        <v>4198</v>
      </c>
    </row>
    <row r="243" spans="1:2" x14ac:dyDescent="0.25">
      <c r="A243" s="25">
        <v>32749</v>
      </c>
      <c r="B243" s="26">
        <f>[1]PyramidData!K250</f>
        <v>4757</v>
      </c>
    </row>
    <row r="244" spans="1:2" x14ac:dyDescent="0.25">
      <c r="A244" s="25">
        <v>32750</v>
      </c>
      <c r="B244" s="26">
        <f>[1]PyramidData!K251</f>
        <v>4397</v>
      </c>
    </row>
    <row r="245" spans="1:2" x14ac:dyDescent="0.25">
      <c r="A245" s="25">
        <v>32751</v>
      </c>
      <c r="B245" s="26">
        <f>[1]PyramidData!K252</f>
        <v>4596</v>
      </c>
    </row>
    <row r="246" spans="1:2" x14ac:dyDescent="0.25">
      <c r="A246" s="25">
        <v>32752</v>
      </c>
      <c r="B246" s="26">
        <f>[1]PyramidData!K253</f>
        <v>2899</v>
      </c>
    </row>
    <row r="247" spans="1:2" x14ac:dyDescent="0.25">
      <c r="A247" s="25">
        <v>32753</v>
      </c>
      <c r="B247" s="26">
        <f>[1]PyramidData!K254</f>
        <v>854</v>
      </c>
    </row>
    <row r="248" spans="1:2" x14ac:dyDescent="0.25">
      <c r="A248" s="25">
        <v>32754</v>
      </c>
      <c r="B248" s="26">
        <f>[1]PyramidData!K255</f>
        <v>233</v>
      </c>
    </row>
    <row r="249" spans="1:2" x14ac:dyDescent="0.25">
      <c r="A249" s="25">
        <v>32755</v>
      </c>
      <c r="B249" s="26">
        <f>[1]PyramidData!K256</f>
        <v>215</v>
      </c>
    </row>
    <row r="250" spans="1:2" x14ac:dyDescent="0.25">
      <c r="A250" s="25">
        <v>32756</v>
      </c>
      <c r="B250" s="26">
        <f>[1]PyramidData!K257</f>
        <v>5662</v>
      </c>
    </row>
    <row r="251" spans="1:2" x14ac:dyDescent="0.25">
      <c r="A251" s="25">
        <v>32757</v>
      </c>
      <c r="B251" s="26">
        <f>[1]PyramidData!K258</f>
        <v>3400</v>
      </c>
    </row>
    <row r="252" spans="1:2" x14ac:dyDescent="0.25">
      <c r="A252" s="25">
        <v>32758</v>
      </c>
      <c r="B252" s="26">
        <f>[1]PyramidData!K259</f>
        <v>3077</v>
      </c>
    </row>
    <row r="253" spans="1:2" x14ac:dyDescent="0.25">
      <c r="A253" s="25">
        <v>32759</v>
      </c>
      <c r="B253" s="26">
        <f>[1]PyramidData!K260</f>
        <v>3183</v>
      </c>
    </row>
    <row r="254" spans="1:2" x14ac:dyDescent="0.25">
      <c r="A254" s="25">
        <v>32760</v>
      </c>
      <c r="B254" s="26">
        <f>[1]PyramidData!K261</f>
        <v>0</v>
      </c>
    </row>
    <row r="255" spans="1:2" x14ac:dyDescent="0.25">
      <c r="A255" s="25">
        <v>32761</v>
      </c>
      <c r="B255" s="26">
        <f>[1]PyramidData!K262</f>
        <v>24</v>
      </c>
    </row>
    <row r="256" spans="1:2" x14ac:dyDescent="0.25">
      <c r="A256" s="25">
        <v>32762</v>
      </c>
      <c r="B256" s="26">
        <f>[1]PyramidData!K263</f>
        <v>2935</v>
      </c>
    </row>
    <row r="257" spans="1:2" x14ac:dyDescent="0.25">
      <c r="A257" s="25">
        <v>32763</v>
      </c>
      <c r="B257" s="26">
        <f>[1]PyramidData!K264</f>
        <v>2787</v>
      </c>
    </row>
    <row r="258" spans="1:2" x14ac:dyDescent="0.25">
      <c r="A258" s="25">
        <v>32764</v>
      </c>
      <c r="B258" s="26">
        <f>[1]PyramidData!K265</f>
        <v>11389</v>
      </c>
    </row>
    <row r="259" spans="1:2" x14ac:dyDescent="0.25">
      <c r="A259" s="25">
        <v>32765</v>
      </c>
      <c r="B259" s="26">
        <f>[1]PyramidData!K266</f>
        <v>4876</v>
      </c>
    </row>
    <row r="260" spans="1:2" x14ac:dyDescent="0.25">
      <c r="A260" s="25">
        <v>32766</v>
      </c>
      <c r="B260" s="26">
        <f>[1]PyramidData!K267</f>
        <v>5781</v>
      </c>
    </row>
    <row r="261" spans="1:2" x14ac:dyDescent="0.25">
      <c r="A261" s="25">
        <v>32767</v>
      </c>
      <c r="B261" s="26">
        <f>[1]PyramidData!K268</f>
        <v>118</v>
      </c>
    </row>
    <row r="262" spans="1:2" x14ac:dyDescent="0.25">
      <c r="A262" s="25">
        <v>32768</v>
      </c>
      <c r="B262" s="26">
        <f>[1]PyramidData!K269</f>
        <v>0</v>
      </c>
    </row>
    <row r="263" spans="1:2" x14ac:dyDescent="0.25">
      <c r="A263" s="25">
        <v>32769</v>
      </c>
      <c r="B263" s="26">
        <f>[1]PyramidData!K270</f>
        <v>5629</v>
      </c>
    </row>
    <row r="264" spans="1:2" x14ac:dyDescent="0.25">
      <c r="A264" s="25">
        <v>32770</v>
      </c>
      <c r="B264" s="26">
        <f>[1]PyramidData!K271</f>
        <v>185</v>
      </c>
    </row>
    <row r="265" spans="1:2" x14ac:dyDescent="0.25">
      <c r="A265" s="25">
        <v>32771</v>
      </c>
      <c r="B265" s="26">
        <f>[1]PyramidData!K272</f>
        <v>3497</v>
      </c>
    </row>
    <row r="266" spans="1:2" x14ac:dyDescent="0.25">
      <c r="A266" s="25">
        <v>32772</v>
      </c>
      <c r="B266" s="26">
        <f>[1]PyramidData!K273</f>
        <v>6471</v>
      </c>
    </row>
    <row r="267" spans="1:2" x14ac:dyDescent="0.25">
      <c r="A267" s="25">
        <v>32773</v>
      </c>
      <c r="B267" s="26">
        <f>[1]PyramidData!K274</f>
        <v>7309</v>
      </c>
    </row>
    <row r="268" spans="1:2" x14ac:dyDescent="0.25">
      <c r="A268" s="25">
        <v>32774</v>
      </c>
      <c r="B268" s="26">
        <f>[1]PyramidData!K275</f>
        <v>301</v>
      </c>
    </row>
    <row r="269" spans="1:2" x14ac:dyDescent="0.25">
      <c r="A269" s="25">
        <v>32775</v>
      </c>
      <c r="B269" s="26">
        <f>[1]PyramidData!K276</f>
        <v>233</v>
      </c>
    </row>
    <row r="270" spans="1:2" x14ac:dyDescent="0.25">
      <c r="A270" s="25">
        <v>32776</v>
      </c>
      <c r="B270" s="26">
        <f>[1]PyramidData!K277</f>
        <v>4292</v>
      </c>
    </row>
    <row r="271" spans="1:2" x14ac:dyDescent="0.25">
      <c r="A271" s="25">
        <v>32777</v>
      </c>
      <c r="B271" s="26">
        <f>[1]PyramidData!K278</f>
        <v>7797</v>
      </c>
    </row>
    <row r="272" spans="1:2" x14ac:dyDescent="0.25">
      <c r="A272" s="25">
        <v>32778</v>
      </c>
      <c r="B272" s="26">
        <f>[1]PyramidData!K279</f>
        <v>4647</v>
      </c>
    </row>
    <row r="273" spans="1:2" x14ac:dyDescent="0.25">
      <c r="A273" s="25">
        <v>32779</v>
      </c>
      <c r="B273" s="26">
        <f>[1]PyramidData!K280</f>
        <v>1804</v>
      </c>
    </row>
    <row r="274" spans="1:2" x14ac:dyDescent="0.25">
      <c r="A274" s="25">
        <v>32780</v>
      </c>
      <c r="B274" s="26">
        <f>[1]PyramidData!K281</f>
        <v>5261</v>
      </c>
    </row>
    <row r="275" spans="1:2" x14ac:dyDescent="0.25">
      <c r="A275" s="25">
        <v>32781</v>
      </c>
      <c r="B275" s="26">
        <f>[1]PyramidData!K282</f>
        <v>208</v>
      </c>
    </row>
    <row r="276" spans="1:2" x14ac:dyDescent="0.25">
      <c r="A276" s="25">
        <v>32782</v>
      </c>
      <c r="B276" s="26">
        <f>[1]PyramidData!K283</f>
        <v>39</v>
      </c>
    </row>
    <row r="277" spans="1:2" x14ac:dyDescent="0.25">
      <c r="A277" s="25">
        <v>32783</v>
      </c>
      <c r="B277" s="26">
        <f>[1]PyramidData!K284</f>
        <v>3608</v>
      </c>
    </row>
    <row r="278" spans="1:2" x14ac:dyDescent="0.25">
      <c r="A278" s="25">
        <v>32784</v>
      </c>
      <c r="B278" s="26">
        <f>[1]PyramidData!K285</f>
        <v>3506</v>
      </c>
    </row>
    <row r="279" spans="1:2" x14ac:dyDescent="0.25">
      <c r="A279" s="25">
        <v>32785</v>
      </c>
      <c r="B279" s="26">
        <f>[1]PyramidData!K286</f>
        <v>2861</v>
      </c>
    </row>
    <row r="280" spans="1:2" x14ac:dyDescent="0.25">
      <c r="A280" s="25">
        <v>32786</v>
      </c>
      <c r="B280" s="26">
        <f>[1]PyramidData!K287</f>
        <v>4602</v>
      </c>
    </row>
    <row r="281" spans="1:2" x14ac:dyDescent="0.25">
      <c r="A281" s="25">
        <v>32787</v>
      </c>
      <c r="B281" s="26">
        <f>[1]PyramidData!K288</f>
        <v>2389</v>
      </c>
    </row>
    <row r="282" spans="1:2" x14ac:dyDescent="0.25">
      <c r="A282" s="25">
        <v>32788</v>
      </c>
      <c r="B282" s="26">
        <f>[1]PyramidData!K289</f>
        <v>37</v>
      </c>
    </row>
    <row r="283" spans="1:2" x14ac:dyDescent="0.25">
      <c r="A283" s="25">
        <v>32789</v>
      </c>
      <c r="B283" s="26">
        <f>[1]PyramidData!K290</f>
        <v>0</v>
      </c>
    </row>
    <row r="284" spans="1:2" x14ac:dyDescent="0.25">
      <c r="A284" s="25">
        <v>32790</v>
      </c>
      <c r="B284" s="26">
        <f>[1]PyramidData!K291</f>
        <v>3785</v>
      </c>
    </row>
    <row r="285" spans="1:2" x14ac:dyDescent="0.25">
      <c r="A285" s="25">
        <v>32791</v>
      </c>
      <c r="B285" s="26">
        <f>[1]PyramidData!K292</f>
        <v>3293</v>
      </c>
    </row>
    <row r="286" spans="1:2" x14ac:dyDescent="0.25">
      <c r="A286" s="25">
        <v>32792</v>
      </c>
      <c r="B286" s="26">
        <f>[1]PyramidData!K293</f>
        <v>3662</v>
      </c>
    </row>
    <row r="287" spans="1:2" x14ac:dyDescent="0.25">
      <c r="A287" s="25">
        <v>32793</v>
      </c>
      <c r="B287" s="26">
        <f>[1]PyramidData!K294</f>
        <v>2850</v>
      </c>
    </row>
    <row r="288" spans="1:2" x14ac:dyDescent="0.25">
      <c r="A288" s="25">
        <v>32794</v>
      </c>
      <c r="B288" s="26">
        <f>[1]PyramidData!K295</f>
        <v>2577</v>
      </c>
    </row>
    <row r="289" spans="1:2" x14ac:dyDescent="0.25">
      <c r="A289" s="25">
        <v>32795</v>
      </c>
      <c r="B289" s="26">
        <f>[1]PyramidData!K296</f>
        <v>116</v>
      </c>
    </row>
    <row r="290" spans="1:2" x14ac:dyDescent="0.25">
      <c r="A290" s="25">
        <v>32796</v>
      </c>
      <c r="B290" s="26">
        <f>[1]PyramidData!K297</f>
        <v>0</v>
      </c>
    </row>
    <row r="291" spans="1:2" x14ac:dyDescent="0.25">
      <c r="A291" s="25">
        <v>32797</v>
      </c>
      <c r="B291" s="26">
        <f>[1]PyramidData!K298</f>
        <v>3891</v>
      </c>
    </row>
    <row r="292" spans="1:2" x14ac:dyDescent="0.25">
      <c r="A292" s="25">
        <v>32798</v>
      </c>
      <c r="B292" s="26">
        <f>[1]PyramidData!K299</f>
        <v>4031</v>
      </c>
    </row>
    <row r="293" spans="1:2" x14ac:dyDescent="0.25">
      <c r="A293" s="25">
        <v>32799</v>
      </c>
      <c r="B293" s="26">
        <f>[1]PyramidData!K300</f>
        <v>3506</v>
      </c>
    </row>
    <row r="294" spans="1:2" x14ac:dyDescent="0.25">
      <c r="A294" s="25">
        <v>32800</v>
      </c>
      <c r="B294" s="26">
        <f>[1]PyramidData!K301</f>
        <v>2785</v>
      </c>
    </row>
    <row r="295" spans="1:2" x14ac:dyDescent="0.25">
      <c r="A295" s="25">
        <v>32801</v>
      </c>
      <c r="B295" s="26">
        <f>[1]PyramidData!K302</f>
        <v>1771</v>
      </c>
    </row>
    <row r="296" spans="1:2" x14ac:dyDescent="0.25">
      <c r="A296" s="25">
        <v>32802</v>
      </c>
      <c r="B296" s="26">
        <f>[1]PyramidData!K303</f>
        <v>350</v>
      </c>
    </row>
    <row r="297" spans="1:2" x14ac:dyDescent="0.25">
      <c r="A297" s="25">
        <v>32803</v>
      </c>
      <c r="B297" s="26">
        <f>[1]PyramidData!K304</f>
        <v>804</v>
      </c>
    </row>
    <row r="298" spans="1:2" x14ac:dyDescent="0.25">
      <c r="A298" s="25">
        <v>32804</v>
      </c>
      <c r="B298" s="26">
        <f>[1]PyramidData!K305</f>
        <v>3094</v>
      </c>
    </row>
    <row r="299" spans="1:2" x14ac:dyDescent="0.25">
      <c r="A299" s="25">
        <v>32805</v>
      </c>
      <c r="B299" s="26">
        <f>[1]PyramidData!K306</f>
        <v>5427</v>
      </c>
    </row>
    <row r="300" spans="1:2" x14ac:dyDescent="0.25">
      <c r="A300" s="25">
        <v>32806</v>
      </c>
      <c r="B300" s="26">
        <f>[1]PyramidData!K307</f>
        <v>2545</v>
      </c>
    </row>
    <row r="301" spans="1:2" x14ac:dyDescent="0.25">
      <c r="A301" s="25">
        <v>32807</v>
      </c>
      <c r="B301" s="26">
        <f>[1]PyramidData!K308</f>
        <v>2916</v>
      </c>
    </row>
    <row r="302" spans="1:2" x14ac:dyDescent="0.25">
      <c r="A302" s="25">
        <v>32808</v>
      </c>
      <c r="B302" s="26">
        <f>[1]PyramidData!K309</f>
        <v>3208</v>
      </c>
    </row>
    <row r="303" spans="1:2" x14ac:dyDescent="0.25">
      <c r="A303" s="25">
        <v>32809</v>
      </c>
      <c r="B303" s="26">
        <f>[1]PyramidData!K310</f>
        <v>159</v>
      </c>
    </row>
    <row r="304" spans="1:2" x14ac:dyDescent="0.25">
      <c r="A304" s="25">
        <v>32810</v>
      </c>
      <c r="B304" s="26">
        <f>[1]PyramidData!K311</f>
        <v>28</v>
      </c>
    </row>
    <row r="305" spans="1:2" x14ac:dyDescent="0.25">
      <c r="A305" s="25">
        <v>32811</v>
      </c>
      <c r="B305" s="26">
        <f>[1]PyramidData!K312</f>
        <v>1137</v>
      </c>
    </row>
    <row r="306" spans="1:2" x14ac:dyDescent="0.25">
      <c r="A306" s="25">
        <v>32812</v>
      </c>
      <c r="B306" s="26">
        <f>[1]PyramidData!K313</f>
        <v>987</v>
      </c>
    </row>
    <row r="307" spans="1:2" x14ac:dyDescent="0.25">
      <c r="A307" s="25">
        <v>32813</v>
      </c>
      <c r="B307" s="26">
        <f>[1]PyramidData!K314</f>
        <v>3969</v>
      </c>
    </row>
    <row r="308" spans="1:2" x14ac:dyDescent="0.25">
      <c r="A308" s="25">
        <v>32814</v>
      </c>
      <c r="B308" s="26">
        <f>[1]PyramidData!K315</f>
        <v>3539</v>
      </c>
    </row>
    <row r="309" spans="1:2" x14ac:dyDescent="0.25">
      <c r="A309" s="25">
        <v>32815</v>
      </c>
      <c r="B309" s="26">
        <f>[1]PyramidData!K316</f>
        <v>4426</v>
      </c>
    </row>
    <row r="310" spans="1:2" x14ac:dyDescent="0.25">
      <c r="A310" s="25">
        <v>32816</v>
      </c>
      <c r="B310" s="26">
        <f>[1]PyramidData!K317</f>
        <v>462</v>
      </c>
    </row>
    <row r="311" spans="1:2" x14ac:dyDescent="0.25">
      <c r="A311" s="25">
        <v>32817</v>
      </c>
      <c r="B311" s="26">
        <f>[1]PyramidData!K318</f>
        <v>587</v>
      </c>
    </row>
    <row r="312" spans="1:2" x14ac:dyDescent="0.25">
      <c r="A312" s="25">
        <v>32818</v>
      </c>
      <c r="B312" s="26">
        <f>[1]PyramidData!K319</f>
        <v>6478</v>
      </c>
    </row>
    <row r="313" spans="1:2" x14ac:dyDescent="0.25">
      <c r="A313" s="25">
        <v>32819</v>
      </c>
      <c r="B313" s="26">
        <f>[1]PyramidData!K320</f>
        <v>4927</v>
      </c>
    </row>
    <row r="314" spans="1:2" x14ac:dyDescent="0.25">
      <c r="A314" s="25">
        <v>32820</v>
      </c>
      <c r="B314" s="26">
        <f>[1]PyramidData!K321</f>
        <v>4638</v>
      </c>
    </row>
    <row r="315" spans="1:2" x14ac:dyDescent="0.25">
      <c r="A315" s="25">
        <v>32821</v>
      </c>
      <c r="B315" s="26">
        <f>[1]PyramidData!K322</f>
        <v>3561</v>
      </c>
    </row>
    <row r="316" spans="1:2" x14ac:dyDescent="0.25">
      <c r="A316" s="25">
        <v>32822</v>
      </c>
      <c r="B316" s="26">
        <f>[1]PyramidData!K323</f>
        <v>1044</v>
      </c>
    </row>
    <row r="317" spans="1:2" x14ac:dyDescent="0.25">
      <c r="A317" s="25">
        <v>32823</v>
      </c>
      <c r="B317" s="26">
        <f>[1]PyramidData!K324</f>
        <v>35</v>
      </c>
    </row>
    <row r="318" spans="1:2" x14ac:dyDescent="0.25">
      <c r="A318" s="25">
        <v>32824</v>
      </c>
      <c r="B318" s="26">
        <f>[1]PyramidData!K325</f>
        <v>0</v>
      </c>
    </row>
    <row r="319" spans="1:2" x14ac:dyDescent="0.25">
      <c r="A319" s="25">
        <v>32825</v>
      </c>
      <c r="B319" s="26">
        <f>[1]PyramidData!K326</f>
        <v>2947</v>
      </c>
    </row>
    <row r="320" spans="1:2" x14ac:dyDescent="0.25">
      <c r="A320" s="25">
        <v>32826</v>
      </c>
      <c r="B320" s="26">
        <f>[1]PyramidData!K327</f>
        <v>4383</v>
      </c>
    </row>
    <row r="321" spans="1:2" x14ac:dyDescent="0.25">
      <c r="A321" s="25">
        <v>32827</v>
      </c>
      <c r="B321" s="26">
        <f>[1]PyramidData!K328</f>
        <v>5215</v>
      </c>
    </row>
    <row r="322" spans="1:2" x14ac:dyDescent="0.25">
      <c r="A322" s="25">
        <v>32828</v>
      </c>
      <c r="B322" s="26">
        <f>[1]PyramidData!K329</f>
        <v>3837</v>
      </c>
    </row>
    <row r="323" spans="1:2" x14ac:dyDescent="0.25">
      <c r="A323" s="25">
        <v>32829</v>
      </c>
      <c r="B323" s="26">
        <f>[1]PyramidData!K330</f>
        <v>5138</v>
      </c>
    </row>
    <row r="324" spans="1:2" x14ac:dyDescent="0.25">
      <c r="A324" s="25">
        <v>32830</v>
      </c>
      <c r="B324" s="26">
        <f>[1]PyramidData!K331</f>
        <v>1472</v>
      </c>
    </row>
    <row r="325" spans="1:2" x14ac:dyDescent="0.25">
      <c r="A325" s="25">
        <v>32831</v>
      </c>
      <c r="B325" s="26">
        <f>[1]PyramidData!K332</f>
        <v>13</v>
      </c>
    </row>
    <row r="326" spans="1:2" x14ac:dyDescent="0.25">
      <c r="A326" s="25">
        <v>32832</v>
      </c>
      <c r="B326" s="26">
        <f>[1]PyramidData!K333</f>
        <v>6586</v>
      </c>
    </row>
    <row r="327" spans="1:2" x14ac:dyDescent="0.25">
      <c r="A327" s="25">
        <v>32833</v>
      </c>
      <c r="B327" s="26">
        <f>[1]PyramidData!K334</f>
        <v>6853</v>
      </c>
    </row>
    <row r="328" spans="1:2" x14ac:dyDescent="0.25">
      <c r="A328" s="25">
        <v>32834</v>
      </c>
      <c r="B328" s="26">
        <f>[1]PyramidData!K335</f>
        <v>5050</v>
      </c>
    </row>
    <row r="329" spans="1:2" x14ac:dyDescent="0.25">
      <c r="A329" s="25">
        <v>32835</v>
      </c>
      <c r="B329" s="26">
        <f>[1]PyramidData!K336</f>
        <v>0</v>
      </c>
    </row>
    <row r="330" spans="1:2" x14ac:dyDescent="0.25">
      <c r="A330" s="25">
        <v>32836</v>
      </c>
      <c r="B330" s="26">
        <f>[1]PyramidData!K337</f>
        <v>3399</v>
      </c>
    </row>
    <row r="331" spans="1:2" x14ac:dyDescent="0.25">
      <c r="A331" s="25">
        <v>32837</v>
      </c>
      <c r="B331" s="26">
        <f>[1]PyramidData!K338</f>
        <v>67</v>
      </c>
    </row>
    <row r="332" spans="1:2" x14ac:dyDescent="0.25">
      <c r="A332" s="25">
        <v>32838</v>
      </c>
      <c r="B332" s="26">
        <f>[1]PyramidData!K339</f>
        <v>421</v>
      </c>
    </row>
    <row r="333" spans="1:2" x14ac:dyDescent="0.25">
      <c r="A333" s="25">
        <v>32839</v>
      </c>
      <c r="B333" s="26">
        <f>[1]PyramidData!K340</f>
        <v>4802</v>
      </c>
    </row>
    <row r="334" spans="1:2" x14ac:dyDescent="0.25">
      <c r="A334" s="25">
        <v>32840</v>
      </c>
      <c r="B334" s="26">
        <f>[1]PyramidData!K341</f>
        <v>4657</v>
      </c>
    </row>
    <row r="335" spans="1:2" x14ac:dyDescent="0.25">
      <c r="A335" s="25">
        <v>32841</v>
      </c>
      <c r="B335" s="26">
        <f>[1]PyramidData!K342</f>
        <v>4828</v>
      </c>
    </row>
    <row r="336" spans="1:2" x14ac:dyDescent="0.25">
      <c r="A336" s="25">
        <v>32842</v>
      </c>
      <c r="B336" s="26">
        <f>[1]PyramidData!K343</f>
        <v>6472</v>
      </c>
    </row>
    <row r="337" spans="1:2" x14ac:dyDescent="0.25">
      <c r="A337" s="25">
        <v>32843</v>
      </c>
      <c r="B337" s="26">
        <f>[1]PyramidData!K344</f>
        <v>3114</v>
      </c>
    </row>
    <row r="338" spans="1:2" x14ac:dyDescent="0.25">
      <c r="A338" s="25">
        <v>32844</v>
      </c>
      <c r="B338" s="26">
        <f>[1]PyramidData!K345</f>
        <v>521</v>
      </c>
    </row>
    <row r="339" spans="1:2" x14ac:dyDescent="0.25">
      <c r="A339" s="25">
        <v>32845</v>
      </c>
      <c r="B339" s="26">
        <f>[1]PyramidData!K346</f>
        <v>383</v>
      </c>
    </row>
    <row r="340" spans="1:2" x14ac:dyDescent="0.25">
      <c r="A340" s="25">
        <v>32846</v>
      </c>
      <c r="B340" s="26">
        <f>[1]PyramidData!K347</f>
        <v>4291</v>
      </c>
    </row>
    <row r="341" spans="1:2" x14ac:dyDescent="0.25">
      <c r="A341" s="25">
        <v>32847</v>
      </c>
      <c r="B341" s="26">
        <f>[1]PyramidData!K348</f>
        <v>5694</v>
      </c>
    </row>
    <row r="342" spans="1:2" x14ac:dyDescent="0.25">
      <c r="A342" s="25">
        <v>32848</v>
      </c>
      <c r="B342" s="26">
        <f>[1]PyramidData!K349</f>
        <v>5541</v>
      </c>
    </row>
    <row r="343" spans="1:2" x14ac:dyDescent="0.25">
      <c r="A343" s="25">
        <v>32849</v>
      </c>
      <c r="B343" s="26">
        <f>[1]PyramidData!K350</f>
        <v>5457</v>
      </c>
    </row>
    <row r="344" spans="1:2" x14ac:dyDescent="0.25">
      <c r="A344" s="25">
        <v>32850</v>
      </c>
      <c r="B344" s="26">
        <f>[1]PyramidData!K351</f>
        <v>5094</v>
      </c>
    </row>
    <row r="345" spans="1:2" x14ac:dyDescent="0.25">
      <c r="A345" s="25">
        <v>32851</v>
      </c>
      <c r="B345" s="26">
        <f>[1]PyramidData!K352</f>
        <v>129</v>
      </c>
    </row>
    <row r="346" spans="1:2" x14ac:dyDescent="0.25">
      <c r="A346" s="25">
        <v>32852</v>
      </c>
      <c r="B346" s="26">
        <f>[1]PyramidData!K353</f>
        <v>710</v>
      </c>
    </row>
    <row r="347" spans="1:2" x14ac:dyDescent="0.25">
      <c r="A347" s="25">
        <v>32853</v>
      </c>
      <c r="B347" s="26">
        <f>[1]PyramidData!K354</f>
        <v>6390</v>
      </c>
    </row>
    <row r="348" spans="1:2" x14ac:dyDescent="0.25">
      <c r="A348" s="25">
        <v>32854</v>
      </c>
      <c r="B348" s="26">
        <f>[1]PyramidData!K355</f>
        <v>7052</v>
      </c>
    </row>
    <row r="349" spans="1:2" x14ac:dyDescent="0.25">
      <c r="A349" s="25">
        <v>32855</v>
      </c>
      <c r="B349" s="26">
        <f>[1]PyramidData!K356</f>
        <v>4722</v>
      </c>
    </row>
    <row r="350" spans="1:2" x14ac:dyDescent="0.25">
      <c r="A350" s="25">
        <v>32856</v>
      </c>
      <c r="B350" s="26">
        <f>[1]PyramidData!K357</f>
        <v>4576</v>
      </c>
    </row>
    <row r="351" spans="1:2" x14ac:dyDescent="0.25">
      <c r="A351" s="25">
        <v>32857</v>
      </c>
      <c r="B351" s="26">
        <f>[1]PyramidData!K358</f>
        <v>4542</v>
      </c>
    </row>
    <row r="352" spans="1:2" x14ac:dyDescent="0.25">
      <c r="A352" s="25">
        <v>32858</v>
      </c>
      <c r="B352" s="26">
        <f>[1]PyramidData!K359</f>
        <v>71</v>
      </c>
    </row>
    <row r="353" spans="1:2" x14ac:dyDescent="0.25">
      <c r="A353" s="25">
        <v>32859</v>
      </c>
      <c r="B353" s="26">
        <f>[1]PyramidData!K360</f>
        <v>1122</v>
      </c>
    </row>
    <row r="354" spans="1:2" x14ac:dyDescent="0.25">
      <c r="A354" s="25">
        <v>32860</v>
      </c>
      <c r="B354" s="26">
        <f>[1]PyramidData!K361</f>
        <v>5767</v>
      </c>
    </row>
    <row r="355" spans="1:2" x14ac:dyDescent="0.25">
      <c r="A355" s="25">
        <v>32861</v>
      </c>
      <c r="B355" s="26">
        <f>[1]PyramidData!K362</f>
        <v>5756</v>
      </c>
    </row>
    <row r="356" spans="1:2" x14ac:dyDescent="0.25">
      <c r="A356" s="25">
        <v>32862</v>
      </c>
      <c r="B356" s="26">
        <f>[1]PyramidData!K363</f>
        <v>5968</v>
      </c>
    </row>
    <row r="357" spans="1:2" x14ac:dyDescent="0.25">
      <c r="A357" s="25">
        <v>32863</v>
      </c>
      <c r="B357" s="26">
        <f>[1]PyramidData!K364</f>
        <v>5712</v>
      </c>
    </row>
    <row r="358" spans="1:2" x14ac:dyDescent="0.25">
      <c r="A358" s="25">
        <v>32864</v>
      </c>
      <c r="B358" s="26">
        <f>[1]PyramidData!K365</f>
        <v>3157</v>
      </c>
    </row>
    <row r="359" spans="1:2" x14ac:dyDescent="0.25">
      <c r="A359" s="25">
        <v>32865</v>
      </c>
      <c r="B359" s="26">
        <f>[1]PyramidData!K366</f>
        <v>535</v>
      </c>
    </row>
    <row r="360" spans="1:2" x14ac:dyDescent="0.25">
      <c r="A360" s="25">
        <v>32866</v>
      </c>
      <c r="B360" s="26">
        <f>[1]PyramidData!K367</f>
        <v>499</v>
      </c>
    </row>
    <row r="361" spans="1:2" x14ac:dyDescent="0.25">
      <c r="A361" s="25">
        <v>32867</v>
      </c>
      <c r="B361" s="26">
        <f>[1]PyramidData!K368</f>
        <v>1786</v>
      </c>
    </row>
    <row r="362" spans="1:2" x14ac:dyDescent="0.25">
      <c r="A362" s="25">
        <v>32868</v>
      </c>
      <c r="B362" s="26">
        <f>[1]PyramidData!K369</f>
        <v>8691</v>
      </c>
    </row>
    <row r="363" spans="1:2" x14ac:dyDescent="0.25">
      <c r="A363" s="25">
        <v>32869</v>
      </c>
      <c r="B363" s="26">
        <f>[1]PyramidData!K370</f>
        <v>7641</v>
      </c>
    </row>
    <row r="364" spans="1:2" x14ac:dyDescent="0.25">
      <c r="A364" s="25">
        <v>32870</v>
      </c>
      <c r="B364" s="26">
        <f>[1]PyramidData!K371</f>
        <v>8063</v>
      </c>
    </row>
    <row r="365" spans="1:2" x14ac:dyDescent="0.25">
      <c r="A365" s="25">
        <v>32871</v>
      </c>
      <c r="B365" s="26">
        <f>[1]PyramidData!K372</f>
        <v>6647</v>
      </c>
    </row>
    <row r="366" spans="1:2" x14ac:dyDescent="0.25">
      <c r="A366" s="25">
        <v>32872</v>
      </c>
      <c r="B366" s="26">
        <f>[1]PyramidData!K373</f>
        <v>1449</v>
      </c>
    </row>
    <row r="367" spans="1:2" x14ac:dyDescent="0.25">
      <c r="A367" s="25">
        <v>32873</v>
      </c>
      <c r="B367" s="26">
        <f>[1]PyramidData!K374</f>
        <v>1193</v>
      </c>
    </row>
    <row r="368" spans="1:2" x14ac:dyDescent="0.25">
      <c r="A368" s="25">
        <v>32874</v>
      </c>
      <c r="B368" s="26" t="str">
        <f>[1]PyramidData!K375</f>
        <v>Missing</v>
      </c>
    </row>
    <row r="369" spans="1:2" x14ac:dyDescent="0.25">
      <c r="A369" s="25">
        <v>32875</v>
      </c>
      <c r="B369" s="26" t="str">
        <f>[1]PyramidData!K376</f>
        <v>Missing</v>
      </c>
    </row>
    <row r="370" spans="1:2" x14ac:dyDescent="0.25">
      <c r="A370" s="25">
        <v>32876</v>
      </c>
      <c r="B370" s="26" t="str">
        <f>[1]PyramidData!K377</f>
        <v>Missing</v>
      </c>
    </row>
    <row r="371" spans="1:2" x14ac:dyDescent="0.25">
      <c r="A371" s="25">
        <v>32877</v>
      </c>
      <c r="B371" s="26" t="str">
        <f>[1]PyramidData!K378</f>
        <v>Missing</v>
      </c>
    </row>
    <row r="372" spans="1:2" x14ac:dyDescent="0.25">
      <c r="A372" s="25">
        <v>32878</v>
      </c>
      <c r="B372" s="26" t="str">
        <f>[1]PyramidData!K379</f>
        <v>Missing</v>
      </c>
    </row>
    <row r="373" spans="1:2" x14ac:dyDescent="0.25">
      <c r="A373" s="25">
        <v>32879</v>
      </c>
      <c r="B373" s="26" t="str">
        <f>[1]PyramidData!K380</f>
        <v>Missing</v>
      </c>
    </row>
    <row r="374" spans="1:2" x14ac:dyDescent="0.25">
      <c r="A374" s="25">
        <v>32880</v>
      </c>
      <c r="B374" s="26" t="str">
        <f>[1]PyramidData!K381</f>
        <v>Missing</v>
      </c>
    </row>
    <row r="375" spans="1:2" x14ac:dyDescent="0.25">
      <c r="A375" s="25">
        <v>32881</v>
      </c>
      <c r="B375" s="26" t="str">
        <f>[1]PyramidData!K382</f>
        <v>Missing</v>
      </c>
    </row>
    <row r="376" spans="1:2" x14ac:dyDescent="0.25">
      <c r="A376" s="25">
        <v>32882</v>
      </c>
      <c r="B376" s="26" t="str">
        <f>[1]PyramidData!K383</f>
        <v>Missing</v>
      </c>
    </row>
    <row r="377" spans="1:2" x14ac:dyDescent="0.25">
      <c r="A377" s="25">
        <v>32883</v>
      </c>
      <c r="B377" s="26" t="str">
        <f>[1]PyramidData!K384</f>
        <v>Missing</v>
      </c>
    </row>
    <row r="378" spans="1:2" x14ac:dyDescent="0.25">
      <c r="A378" s="25">
        <v>32884</v>
      </c>
      <c r="B378" s="26" t="str">
        <f>[1]PyramidData!K385</f>
        <v>Missing</v>
      </c>
    </row>
    <row r="379" spans="1:2" x14ac:dyDescent="0.25">
      <c r="A379" s="25">
        <v>32885</v>
      </c>
      <c r="B379" s="26" t="str">
        <f>[1]PyramidData!K386</f>
        <v>Missing</v>
      </c>
    </row>
    <row r="380" spans="1:2" x14ac:dyDescent="0.25">
      <c r="A380" s="25">
        <v>32886</v>
      </c>
      <c r="B380" s="26" t="str">
        <f>[1]PyramidData!K387</f>
        <v>Missing</v>
      </c>
    </row>
    <row r="381" spans="1:2" x14ac:dyDescent="0.25">
      <c r="A381" s="25">
        <v>32887</v>
      </c>
      <c r="B381" s="26" t="str">
        <f>[1]PyramidData!K388</f>
        <v>Missing</v>
      </c>
    </row>
    <row r="382" spans="1:2" x14ac:dyDescent="0.25">
      <c r="A382" s="25">
        <v>32888</v>
      </c>
      <c r="B382" s="26" t="str">
        <f>[1]PyramidData!K389</f>
        <v>Missing</v>
      </c>
    </row>
    <row r="383" spans="1:2" x14ac:dyDescent="0.25">
      <c r="A383" s="25">
        <v>32889</v>
      </c>
      <c r="B383" s="26" t="str">
        <f>[1]PyramidData!K390</f>
        <v>Missing</v>
      </c>
    </row>
    <row r="384" spans="1:2" x14ac:dyDescent="0.25">
      <c r="A384" s="25">
        <v>32890</v>
      </c>
      <c r="B384" s="26" t="str">
        <f>[1]PyramidData!K391</f>
        <v>Missing</v>
      </c>
    </row>
    <row r="385" spans="1:2" x14ac:dyDescent="0.25">
      <c r="A385" s="25">
        <v>32891</v>
      </c>
      <c r="B385" s="26" t="str">
        <f>[1]PyramidData!K392</f>
        <v>Missing</v>
      </c>
    </row>
    <row r="386" spans="1:2" x14ac:dyDescent="0.25">
      <c r="A386" s="25">
        <v>32892</v>
      </c>
      <c r="B386" s="26" t="str">
        <f>[1]PyramidData!K393</f>
        <v>Missing</v>
      </c>
    </row>
    <row r="387" spans="1:2" x14ac:dyDescent="0.25">
      <c r="A387" s="25">
        <v>32893</v>
      </c>
      <c r="B387" s="26" t="str">
        <f>[1]PyramidData!K394</f>
        <v>Missing</v>
      </c>
    </row>
    <row r="388" spans="1:2" x14ac:dyDescent="0.25">
      <c r="A388" s="25">
        <v>32894</v>
      </c>
      <c r="B388" s="26" t="str">
        <f>[1]PyramidData!K395</f>
        <v>Missing</v>
      </c>
    </row>
    <row r="389" spans="1:2" x14ac:dyDescent="0.25">
      <c r="A389" s="25">
        <v>32895</v>
      </c>
      <c r="B389" s="26" t="str">
        <f>[1]PyramidData!K396</f>
        <v>Missing</v>
      </c>
    </row>
    <row r="390" spans="1:2" x14ac:dyDescent="0.25">
      <c r="A390" s="25">
        <v>32896</v>
      </c>
      <c r="B390" s="26" t="str">
        <f>[1]PyramidData!K397</f>
        <v>Missing</v>
      </c>
    </row>
    <row r="391" spans="1:2" x14ac:dyDescent="0.25">
      <c r="A391" s="25">
        <v>32897</v>
      </c>
      <c r="B391" s="26" t="str">
        <f>[1]PyramidData!K398</f>
        <v>Missing</v>
      </c>
    </row>
    <row r="392" spans="1:2" x14ac:dyDescent="0.25">
      <c r="A392" s="25">
        <v>32898</v>
      </c>
      <c r="B392" s="26" t="str">
        <f>[1]PyramidData!K399</f>
        <v>Missing</v>
      </c>
    </row>
    <row r="393" spans="1:2" x14ac:dyDescent="0.25">
      <c r="A393" s="25">
        <v>32899</v>
      </c>
      <c r="B393" s="26" t="str">
        <f>[1]PyramidData!K400</f>
        <v>Missing</v>
      </c>
    </row>
    <row r="394" spans="1:2" x14ac:dyDescent="0.25">
      <c r="A394" s="25">
        <v>32900</v>
      </c>
      <c r="B394" s="26" t="str">
        <f>[1]PyramidData!K401</f>
        <v>Missing</v>
      </c>
    </row>
    <row r="395" spans="1:2" x14ac:dyDescent="0.25">
      <c r="A395" s="25">
        <v>32901</v>
      </c>
      <c r="B395" s="26" t="str">
        <f>[1]PyramidData!K402</f>
        <v>Missing</v>
      </c>
    </row>
    <row r="396" spans="1:2" x14ac:dyDescent="0.25">
      <c r="A396" s="25">
        <v>32902</v>
      </c>
      <c r="B396" s="26" t="str">
        <f>[1]PyramidData!K403</f>
        <v>Missing</v>
      </c>
    </row>
    <row r="397" spans="1:2" x14ac:dyDescent="0.25">
      <c r="A397" s="25">
        <v>32903</v>
      </c>
      <c r="B397" s="26" t="str">
        <f>[1]PyramidData!K404</f>
        <v>Missing</v>
      </c>
    </row>
    <row r="398" spans="1:2" x14ac:dyDescent="0.25">
      <c r="A398" s="25">
        <v>32904</v>
      </c>
      <c r="B398" s="26" t="str">
        <f>[1]PyramidData!K405</f>
        <v>Missing</v>
      </c>
    </row>
    <row r="399" spans="1:2" x14ac:dyDescent="0.25">
      <c r="A399" s="25">
        <v>32905</v>
      </c>
      <c r="B399" s="26" t="str">
        <f>[1]PyramidData!K406</f>
        <v>Missing</v>
      </c>
    </row>
    <row r="400" spans="1:2" x14ac:dyDescent="0.25">
      <c r="A400" s="25">
        <v>32906</v>
      </c>
      <c r="B400" s="26" t="str">
        <f>[1]PyramidData!K407</f>
        <v>Missing</v>
      </c>
    </row>
    <row r="401" spans="1:2" x14ac:dyDescent="0.25">
      <c r="A401" s="25">
        <v>32907</v>
      </c>
      <c r="B401" s="26" t="str">
        <f>[1]PyramidData!K408</f>
        <v>Missing</v>
      </c>
    </row>
    <row r="402" spans="1:2" x14ac:dyDescent="0.25">
      <c r="A402" s="25">
        <v>32908</v>
      </c>
      <c r="B402" s="26" t="str">
        <f>[1]PyramidData!K409</f>
        <v>Missing</v>
      </c>
    </row>
    <row r="403" spans="1:2" x14ac:dyDescent="0.25">
      <c r="A403" s="25">
        <v>32909</v>
      </c>
      <c r="B403" s="26" t="str">
        <f>[1]PyramidData!K410</f>
        <v>Missing</v>
      </c>
    </row>
    <row r="404" spans="1:2" x14ac:dyDescent="0.25">
      <c r="A404" s="25">
        <v>32910</v>
      </c>
      <c r="B404" s="26" t="str">
        <f>[1]PyramidData!K411</f>
        <v>Missing</v>
      </c>
    </row>
    <row r="405" spans="1:2" x14ac:dyDescent="0.25">
      <c r="A405" s="25">
        <v>32911</v>
      </c>
      <c r="B405" s="26" t="str">
        <f>[1]PyramidData!K412</f>
        <v>Missing</v>
      </c>
    </row>
    <row r="406" spans="1:2" x14ac:dyDescent="0.25">
      <c r="A406" s="25">
        <v>32912</v>
      </c>
      <c r="B406" s="26" t="str">
        <f>[1]PyramidData!K413</f>
        <v>Missing</v>
      </c>
    </row>
    <row r="407" spans="1:2" x14ac:dyDescent="0.25">
      <c r="A407" s="25">
        <v>32913</v>
      </c>
      <c r="B407" s="26" t="str">
        <f>[1]PyramidData!K414</f>
        <v>Missing</v>
      </c>
    </row>
    <row r="408" spans="1:2" x14ac:dyDescent="0.25">
      <c r="A408" s="25">
        <v>32914</v>
      </c>
      <c r="B408" s="26" t="str">
        <f>[1]PyramidData!K415</f>
        <v>Missing</v>
      </c>
    </row>
    <row r="409" spans="1:2" x14ac:dyDescent="0.25">
      <c r="A409" s="25">
        <v>32915</v>
      </c>
      <c r="B409" s="26" t="str">
        <f>[1]PyramidData!K416</f>
        <v>Missing</v>
      </c>
    </row>
    <row r="410" spans="1:2" x14ac:dyDescent="0.25">
      <c r="A410" s="25">
        <v>32916</v>
      </c>
      <c r="B410" s="26" t="str">
        <f>[1]PyramidData!K417</f>
        <v>Missing</v>
      </c>
    </row>
    <row r="411" spans="1:2" x14ac:dyDescent="0.25">
      <c r="A411" s="25">
        <v>32917</v>
      </c>
      <c r="B411" s="26" t="str">
        <f>[1]PyramidData!K418</f>
        <v>Missing</v>
      </c>
    </row>
    <row r="412" spans="1:2" x14ac:dyDescent="0.25">
      <c r="A412" s="25">
        <v>32918</v>
      </c>
      <c r="B412" s="26" t="str">
        <f>[1]PyramidData!K419</f>
        <v>Missing</v>
      </c>
    </row>
    <row r="413" spans="1:2" x14ac:dyDescent="0.25">
      <c r="A413" s="25">
        <v>32919</v>
      </c>
      <c r="B413" s="26" t="str">
        <f>[1]PyramidData!K420</f>
        <v>Missing</v>
      </c>
    </row>
    <row r="414" spans="1:2" x14ac:dyDescent="0.25">
      <c r="A414" s="25">
        <v>32920</v>
      </c>
      <c r="B414" s="26" t="str">
        <f>[1]PyramidData!K421</f>
        <v>Missing</v>
      </c>
    </row>
    <row r="415" spans="1:2" x14ac:dyDescent="0.25">
      <c r="A415" s="25">
        <v>32921</v>
      </c>
      <c r="B415" s="26" t="str">
        <f>[1]PyramidData!K422</f>
        <v>Missing</v>
      </c>
    </row>
    <row r="416" spans="1:2" x14ac:dyDescent="0.25">
      <c r="A416" s="25">
        <v>32922</v>
      </c>
      <c r="B416" s="26" t="str">
        <f>[1]PyramidData!K423</f>
        <v>Missing</v>
      </c>
    </row>
    <row r="417" spans="1:2" x14ac:dyDescent="0.25">
      <c r="A417" s="25">
        <v>32923</v>
      </c>
      <c r="B417" s="26" t="str">
        <f>[1]PyramidData!K424</f>
        <v>Missing</v>
      </c>
    </row>
    <row r="418" spans="1:2" x14ac:dyDescent="0.25">
      <c r="A418" s="25">
        <v>32924</v>
      </c>
      <c r="B418" s="26" t="str">
        <f>[1]PyramidData!K425</f>
        <v>Missing</v>
      </c>
    </row>
    <row r="419" spans="1:2" x14ac:dyDescent="0.25">
      <c r="A419" s="25">
        <v>32925</v>
      </c>
      <c r="B419" s="26" t="str">
        <f>[1]PyramidData!K426</f>
        <v>Missing</v>
      </c>
    </row>
    <row r="420" spans="1:2" x14ac:dyDescent="0.25">
      <c r="A420" s="25">
        <v>32926</v>
      </c>
      <c r="B420" s="26" t="str">
        <f>[1]PyramidData!K427</f>
        <v>Missing</v>
      </c>
    </row>
    <row r="421" spans="1:2" x14ac:dyDescent="0.25">
      <c r="A421" s="25">
        <v>32927</v>
      </c>
      <c r="B421" s="26" t="str">
        <f>[1]PyramidData!K428</f>
        <v>Missing</v>
      </c>
    </row>
    <row r="422" spans="1:2" x14ac:dyDescent="0.25">
      <c r="A422" s="25">
        <v>32928</v>
      </c>
      <c r="B422" s="26" t="str">
        <f>[1]PyramidData!K429</f>
        <v>Missing</v>
      </c>
    </row>
    <row r="423" spans="1:2" x14ac:dyDescent="0.25">
      <c r="A423" s="25">
        <v>32929</v>
      </c>
      <c r="B423" s="26" t="str">
        <f>[1]PyramidData!K430</f>
        <v>Missing</v>
      </c>
    </row>
    <row r="424" spans="1:2" x14ac:dyDescent="0.25">
      <c r="A424" s="25">
        <v>32930</v>
      </c>
      <c r="B424" s="26" t="str">
        <f>[1]PyramidData!K431</f>
        <v>Missing</v>
      </c>
    </row>
    <row r="425" spans="1:2" x14ac:dyDescent="0.25">
      <c r="A425" s="25">
        <v>32931</v>
      </c>
      <c r="B425" s="26" t="str">
        <f>[1]PyramidData!K432</f>
        <v>Missing</v>
      </c>
    </row>
    <row r="426" spans="1:2" x14ac:dyDescent="0.25">
      <c r="A426" s="25">
        <v>32932</v>
      </c>
      <c r="B426" s="26" t="str">
        <f>[1]PyramidData!K433</f>
        <v>Missing</v>
      </c>
    </row>
    <row r="427" spans="1:2" x14ac:dyDescent="0.25">
      <c r="A427" s="25">
        <v>32933</v>
      </c>
      <c r="B427" s="26" t="str">
        <f>[1]PyramidData!K434</f>
        <v>Missing</v>
      </c>
    </row>
    <row r="428" spans="1:2" x14ac:dyDescent="0.25">
      <c r="A428" s="25">
        <v>32934</v>
      </c>
      <c r="B428" s="26" t="str">
        <f>[1]PyramidData!K435</f>
        <v>Missing</v>
      </c>
    </row>
    <row r="429" spans="1:2" x14ac:dyDescent="0.25">
      <c r="A429" s="25">
        <v>32935</v>
      </c>
      <c r="B429" s="26" t="str">
        <f>[1]PyramidData!K436</f>
        <v>Missing</v>
      </c>
    </row>
    <row r="430" spans="1:2" x14ac:dyDescent="0.25">
      <c r="A430" s="25">
        <v>32936</v>
      </c>
      <c r="B430" s="26" t="str">
        <f>[1]PyramidData!K437</f>
        <v>Missing</v>
      </c>
    </row>
    <row r="431" spans="1:2" x14ac:dyDescent="0.25">
      <c r="A431" s="25">
        <v>32937</v>
      </c>
      <c r="B431" s="26" t="str">
        <f>[1]PyramidData!K438</f>
        <v>Missing</v>
      </c>
    </row>
    <row r="432" spans="1:2" x14ac:dyDescent="0.25">
      <c r="A432" s="25">
        <v>32938</v>
      </c>
      <c r="B432" s="26" t="str">
        <f>[1]PyramidData!K439</f>
        <v>Missing</v>
      </c>
    </row>
    <row r="433" spans="1:2" x14ac:dyDescent="0.25">
      <c r="A433" s="25">
        <v>32939</v>
      </c>
      <c r="B433" s="26" t="str">
        <f>[1]PyramidData!K440</f>
        <v>Missing</v>
      </c>
    </row>
    <row r="434" spans="1:2" x14ac:dyDescent="0.25">
      <c r="A434" s="25">
        <v>32940</v>
      </c>
      <c r="B434" s="26" t="str">
        <f>[1]PyramidData!K441</f>
        <v>Missing</v>
      </c>
    </row>
    <row r="435" spans="1:2" x14ac:dyDescent="0.25">
      <c r="A435" s="25">
        <v>32941</v>
      </c>
      <c r="B435" s="26" t="str">
        <f>[1]PyramidData!K442</f>
        <v>Missing</v>
      </c>
    </row>
    <row r="436" spans="1:2" x14ac:dyDescent="0.25">
      <c r="A436" s="25">
        <v>32942</v>
      </c>
      <c r="B436" s="26" t="str">
        <f>[1]PyramidData!K443</f>
        <v>Missing</v>
      </c>
    </row>
    <row r="437" spans="1:2" x14ac:dyDescent="0.25">
      <c r="A437" s="25">
        <v>32943</v>
      </c>
      <c r="B437" s="26" t="str">
        <f>[1]PyramidData!K444</f>
        <v>Missing</v>
      </c>
    </row>
    <row r="438" spans="1:2" x14ac:dyDescent="0.25">
      <c r="A438" s="25">
        <v>32944</v>
      </c>
      <c r="B438" s="26" t="str">
        <f>[1]PyramidData!K445</f>
        <v>Missing</v>
      </c>
    </row>
    <row r="439" spans="1:2" x14ac:dyDescent="0.25">
      <c r="A439" s="25">
        <v>32945</v>
      </c>
      <c r="B439" s="26" t="str">
        <f>[1]PyramidData!K446</f>
        <v>Missing</v>
      </c>
    </row>
    <row r="440" spans="1:2" x14ac:dyDescent="0.25">
      <c r="A440" s="25">
        <v>32946</v>
      </c>
      <c r="B440" s="26" t="str">
        <f>[1]PyramidData!K447</f>
        <v>Missing</v>
      </c>
    </row>
    <row r="441" spans="1:2" x14ac:dyDescent="0.25">
      <c r="A441" s="25">
        <v>32947</v>
      </c>
      <c r="B441" s="26" t="str">
        <f>[1]PyramidData!K448</f>
        <v>Missing</v>
      </c>
    </row>
    <row r="442" spans="1:2" x14ac:dyDescent="0.25">
      <c r="A442" s="25">
        <v>32948</v>
      </c>
      <c r="B442" s="26" t="str">
        <f>[1]PyramidData!K449</f>
        <v>Missing</v>
      </c>
    </row>
    <row r="443" spans="1:2" x14ac:dyDescent="0.25">
      <c r="A443" s="25">
        <v>32949</v>
      </c>
      <c r="B443" s="26" t="str">
        <f>[1]PyramidData!K450</f>
        <v>Missing</v>
      </c>
    </row>
    <row r="444" spans="1:2" x14ac:dyDescent="0.25">
      <c r="A444" s="25">
        <v>32950</v>
      </c>
      <c r="B444" s="26" t="str">
        <f>[1]PyramidData!K451</f>
        <v>Missing</v>
      </c>
    </row>
    <row r="445" spans="1:2" x14ac:dyDescent="0.25">
      <c r="A445" s="25">
        <v>32951</v>
      </c>
      <c r="B445" s="26" t="str">
        <f>[1]PyramidData!K452</f>
        <v>Missing</v>
      </c>
    </row>
    <row r="446" spans="1:2" x14ac:dyDescent="0.25">
      <c r="A446" s="25">
        <v>32952</v>
      </c>
      <c r="B446" s="26" t="str">
        <f>[1]PyramidData!K453</f>
        <v>Missing</v>
      </c>
    </row>
    <row r="447" spans="1:2" x14ac:dyDescent="0.25">
      <c r="A447" s="25">
        <v>32953</v>
      </c>
      <c r="B447" s="26" t="str">
        <f>[1]PyramidData!K454</f>
        <v>Missing</v>
      </c>
    </row>
    <row r="448" spans="1:2" x14ac:dyDescent="0.25">
      <c r="A448" s="25">
        <v>32954</v>
      </c>
      <c r="B448" s="26" t="str">
        <f>[1]PyramidData!K455</f>
        <v>Missing</v>
      </c>
    </row>
    <row r="449" spans="1:2" x14ac:dyDescent="0.25">
      <c r="A449" s="25">
        <v>32955</v>
      </c>
      <c r="B449" s="26" t="str">
        <f>[1]PyramidData!K456</f>
        <v>Missing</v>
      </c>
    </row>
    <row r="450" spans="1:2" x14ac:dyDescent="0.25">
      <c r="A450" s="25">
        <v>32956</v>
      </c>
      <c r="B450" s="26" t="str">
        <f>[1]PyramidData!K457</f>
        <v>Missing</v>
      </c>
    </row>
    <row r="451" spans="1:2" x14ac:dyDescent="0.25">
      <c r="A451" s="25">
        <v>32957</v>
      </c>
      <c r="B451" s="26" t="str">
        <f>[1]PyramidData!K458</f>
        <v>Missing</v>
      </c>
    </row>
    <row r="452" spans="1:2" x14ac:dyDescent="0.25">
      <c r="A452" s="25">
        <v>32958</v>
      </c>
      <c r="B452" s="26" t="str">
        <f>[1]PyramidData!K459</f>
        <v>Missing</v>
      </c>
    </row>
    <row r="453" spans="1:2" x14ac:dyDescent="0.25">
      <c r="A453" s="25">
        <v>32959</v>
      </c>
      <c r="B453" s="26" t="str">
        <f>[1]PyramidData!K460</f>
        <v>Missing</v>
      </c>
    </row>
    <row r="454" spans="1:2" x14ac:dyDescent="0.25">
      <c r="A454" s="25">
        <v>32960</v>
      </c>
      <c r="B454" s="26" t="str">
        <f>[1]PyramidData!K461</f>
        <v>Missing</v>
      </c>
    </row>
    <row r="455" spans="1:2" x14ac:dyDescent="0.25">
      <c r="A455" s="25">
        <v>32961</v>
      </c>
      <c r="B455" s="26" t="str">
        <f>[1]PyramidData!K462</f>
        <v>Missing</v>
      </c>
    </row>
    <row r="456" spans="1:2" x14ac:dyDescent="0.25">
      <c r="A456" s="25">
        <v>32962</v>
      </c>
      <c r="B456" s="26" t="str">
        <f>[1]PyramidData!K463</f>
        <v>Missing</v>
      </c>
    </row>
    <row r="457" spans="1:2" x14ac:dyDescent="0.25">
      <c r="A457" s="25">
        <v>32963</v>
      </c>
      <c r="B457" s="26" t="str">
        <f>[1]PyramidData!K464</f>
        <v>Missing</v>
      </c>
    </row>
    <row r="458" spans="1:2" x14ac:dyDescent="0.25">
      <c r="A458" s="25">
        <v>32964</v>
      </c>
      <c r="B458" s="26" t="str">
        <f>[1]PyramidData!K465</f>
        <v>Missing</v>
      </c>
    </row>
    <row r="459" spans="1:2" x14ac:dyDescent="0.25">
      <c r="A459" s="25">
        <v>32965</v>
      </c>
      <c r="B459" s="26" t="str">
        <f>[1]PyramidData!K466</f>
        <v>Missing</v>
      </c>
    </row>
    <row r="460" spans="1:2" x14ac:dyDescent="0.25">
      <c r="A460" s="25">
        <v>32966</v>
      </c>
      <c r="B460" s="26" t="str">
        <f>[1]PyramidData!K467</f>
        <v>Missing</v>
      </c>
    </row>
    <row r="461" spans="1:2" x14ac:dyDescent="0.25">
      <c r="A461" s="25">
        <v>32967</v>
      </c>
      <c r="B461" s="26" t="str">
        <f>[1]PyramidData!K468</f>
        <v>Missing</v>
      </c>
    </row>
    <row r="462" spans="1:2" x14ac:dyDescent="0.25">
      <c r="A462" s="25">
        <v>32968</v>
      </c>
      <c r="B462" s="26" t="str">
        <f>[1]PyramidData!K469</f>
        <v>Missing</v>
      </c>
    </row>
    <row r="463" spans="1:2" x14ac:dyDescent="0.25">
      <c r="A463" s="25">
        <v>32969</v>
      </c>
      <c r="B463" s="26" t="str">
        <f>[1]PyramidData!K470</f>
        <v>Missing</v>
      </c>
    </row>
    <row r="464" spans="1:2" x14ac:dyDescent="0.25">
      <c r="A464" s="25">
        <v>32970</v>
      </c>
      <c r="B464" s="26" t="str">
        <f>[1]PyramidData!K471</f>
        <v>Missing</v>
      </c>
    </row>
    <row r="465" spans="1:2" x14ac:dyDescent="0.25">
      <c r="A465" s="25">
        <v>32971</v>
      </c>
      <c r="B465" s="26" t="str">
        <f>[1]PyramidData!K472</f>
        <v>Missing</v>
      </c>
    </row>
    <row r="466" spans="1:2" x14ac:dyDescent="0.25">
      <c r="A466" s="25">
        <v>32972</v>
      </c>
      <c r="B466" s="26" t="str">
        <f>[1]PyramidData!K473</f>
        <v>Missing</v>
      </c>
    </row>
    <row r="467" spans="1:2" x14ac:dyDescent="0.25">
      <c r="A467" s="25">
        <v>32973</v>
      </c>
      <c r="B467" s="26" t="str">
        <f>[1]PyramidData!K474</f>
        <v>Missing</v>
      </c>
    </row>
    <row r="468" spans="1:2" x14ac:dyDescent="0.25">
      <c r="A468" s="25">
        <v>32974</v>
      </c>
      <c r="B468" s="26" t="str">
        <f>[1]PyramidData!K475</f>
        <v>Missing</v>
      </c>
    </row>
    <row r="469" spans="1:2" x14ac:dyDescent="0.25">
      <c r="A469" s="25">
        <v>32975</v>
      </c>
      <c r="B469" s="26" t="str">
        <f>[1]PyramidData!K476</f>
        <v>Missing</v>
      </c>
    </row>
    <row r="470" spans="1:2" x14ac:dyDescent="0.25">
      <c r="A470" s="25">
        <v>32976</v>
      </c>
      <c r="B470" s="26" t="str">
        <f>[1]PyramidData!K477</f>
        <v>Missing</v>
      </c>
    </row>
    <row r="471" spans="1:2" x14ac:dyDescent="0.25">
      <c r="A471" s="25">
        <v>32977</v>
      </c>
      <c r="B471" s="26" t="str">
        <f>[1]PyramidData!K478</f>
        <v>Missing</v>
      </c>
    </row>
    <row r="472" spans="1:2" x14ac:dyDescent="0.25">
      <c r="A472" s="25">
        <v>32978</v>
      </c>
      <c r="B472" s="26" t="str">
        <f>[1]PyramidData!K479</f>
        <v>Missing</v>
      </c>
    </row>
    <row r="473" spans="1:2" x14ac:dyDescent="0.25">
      <c r="A473" s="25">
        <v>32979</v>
      </c>
      <c r="B473" s="26" t="str">
        <f>[1]PyramidData!K480</f>
        <v>Missing</v>
      </c>
    </row>
    <row r="474" spans="1:2" x14ac:dyDescent="0.25">
      <c r="A474" s="25">
        <v>32980</v>
      </c>
      <c r="B474" s="26" t="str">
        <f>[1]PyramidData!K481</f>
        <v>Missing</v>
      </c>
    </row>
    <row r="475" spans="1:2" x14ac:dyDescent="0.25">
      <c r="A475" s="25">
        <v>32981</v>
      </c>
      <c r="B475" s="26" t="str">
        <f>[1]PyramidData!K482</f>
        <v>Missing</v>
      </c>
    </row>
    <row r="476" spans="1:2" x14ac:dyDescent="0.25">
      <c r="A476" s="25">
        <v>32982</v>
      </c>
      <c r="B476" s="26" t="str">
        <f>[1]PyramidData!K483</f>
        <v>Missing</v>
      </c>
    </row>
    <row r="477" spans="1:2" x14ac:dyDescent="0.25">
      <c r="A477" s="25">
        <v>32983</v>
      </c>
      <c r="B477" s="26" t="str">
        <f>[1]PyramidData!K484</f>
        <v>Missing</v>
      </c>
    </row>
    <row r="478" spans="1:2" x14ac:dyDescent="0.25">
      <c r="A478" s="25">
        <v>32984</v>
      </c>
      <c r="B478" s="26" t="str">
        <f>[1]PyramidData!K485</f>
        <v>Missing</v>
      </c>
    </row>
    <row r="479" spans="1:2" x14ac:dyDescent="0.25">
      <c r="A479" s="25">
        <v>32985</v>
      </c>
      <c r="B479" s="26" t="str">
        <f>[1]PyramidData!K486</f>
        <v>Missing</v>
      </c>
    </row>
    <row r="480" spans="1:2" x14ac:dyDescent="0.25">
      <c r="A480" s="25">
        <v>32986</v>
      </c>
      <c r="B480" s="26" t="str">
        <f>[1]PyramidData!K487</f>
        <v>Missing</v>
      </c>
    </row>
    <row r="481" spans="1:2" x14ac:dyDescent="0.25">
      <c r="A481" s="25">
        <v>32987</v>
      </c>
      <c r="B481" s="26" t="str">
        <f>[1]PyramidData!K488</f>
        <v>Missing</v>
      </c>
    </row>
    <row r="482" spans="1:2" x14ac:dyDescent="0.25">
      <c r="A482" s="25">
        <v>32988</v>
      </c>
      <c r="B482" s="26" t="str">
        <f>[1]PyramidData!K489</f>
        <v>Missing</v>
      </c>
    </row>
    <row r="483" spans="1:2" x14ac:dyDescent="0.25">
      <c r="A483" s="25">
        <v>32989</v>
      </c>
      <c r="B483" s="26" t="str">
        <f>[1]PyramidData!K490</f>
        <v>Missing</v>
      </c>
    </row>
    <row r="484" spans="1:2" x14ac:dyDescent="0.25">
      <c r="A484" s="25">
        <v>32990</v>
      </c>
      <c r="B484" s="26" t="str">
        <f>[1]PyramidData!K491</f>
        <v>Missing</v>
      </c>
    </row>
    <row r="485" spans="1:2" x14ac:dyDescent="0.25">
      <c r="A485" s="25">
        <v>32991</v>
      </c>
      <c r="B485" s="26" t="str">
        <f>[1]PyramidData!K492</f>
        <v>Missing</v>
      </c>
    </row>
    <row r="486" spans="1:2" x14ac:dyDescent="0.25">
      <c r="A486" s="25">
        <v>32992</v>
      </c>
      <c r="B486" s="26" t="str">
        <f>[1]PyramidData!K493</f>
        <v>Missing</v>
      </c>
    </row>
    <row r="487" spans="1:2" x14ac:dyDescent="0.25">
      <c r="A487" s="25">
        <v>32993</v>
      </c>
      <c r="B487" s="26" t="str">
        <f>[1]PyramidData!K494</f>
        <v>Missing</v>
      </c>
    </row>
    <row r="488" spans="1:2" x14ac:dyDescent="0.25">
      <c r="A488" s="25">
        <v>32994</v>
      </c>
      <c r="B488" s="26" t="str">
        <f>[1]PyramidData!K495</f>
        <v>Missing</v>
      </c>
    </row>
    <row r="489" spans="1:2" x14ac:dyDescent="0.25">
      <c r="A489" s="25">
        <v>32995</v>
      </c>
      <c r="B489" s="26" t="str">
        <f>[1]PyramidData!K496</f>
        <v>Missing</v>
      </c>
    </row>
    <row r="490" spans="1:2" x14ac:dyDescent="0.25">
      <c r="A490" s="25">
        <v>32996</v>
      </c>
      <c r="B490" s="26" t="str">
        <f>[1]PyramidData!K497</f>
        <v>Missing</v>
      </c>
    </row>
    <row r="491" spans="1:2" x14ac:dyDescent="0.25">
      <c r="A491" s="25">
        <v>32997</v>
      </c>
      <c r="B491" s="26" t="str">
        <f>[1]PyramidData!K498</f>
        <v>Missing</v>
      </c>
    </row>
    <row r="492" spans="1:2" x14ac:dyDescent="0.25">
      <c r="A492" s="25">
        <v>32998</v>
      </c>
      <c r="B492" s="26" t="str">
        <f>[1]PyramidData!K499</f>
        <v>Missing</v>
      </c>
    </row>
    <row r="493" spans="1:2" x14ac:dyDescent="0.25">
      <c r="A493" s="25">
        <v>32999</v>
      </c>
      <c r="B493" s="26" t="str">
        <f>[1]PyramidData!K500</f>
        <v>Missing</v>
      </c>
    </row>
    <row r="494" spans="1:2" x14ac:dyDescent="0.25">
      <c r="A494" s="25">
        <v>33000</v>
      </c>
      <c r="B494" s="26" t="str">
        <f>[1]PyramidData!K501</f>
        <v>Missing</v>
      </c>
    </row>
    <row r="495" spans="1:2" x14ac:dyDescent="0.25">
      <c r="A495" s="25">
        <v>33001</v>
      </c>
      <c r="B495" s="26" t="str">
        <f>[1]PyramidData!K502</f>
        <v>Missing</v>
      </c>
    </row>
    <row r="496" spans="1:2" x14ac:dyDescent="0.25">
      <c r="A496" s="25">
        <v>33002</v>
      </c>
      <c r="B496" s="26" t="str">
        <f>[1]PyramidData!K503</f>
        <v>Missing</v>
      </c>
    </row>
    <row r="497" spans="1:2" x14ac:dyDescent="0.25">
      <c r="A497" s="25">
        <v>33003</v>
      </c>
      <c r="B497" s="26" t="str">
        <f>[1]PyramidData!K504</f>
        <v>Missing</v>
      </c>
    </row>
    <row r="498" spans="1:2" x14ac:dyDescent="0.25">
      <c r="A498" s="25">
        <v>33004</v>
      </c>
      <c r="B498" s="26" t="str">
        <f>[1]PyramidData!K505</f>
        <v>Missing</v>
      </c>
    </row>
    <row r="499" spans="1:2" x14ac:dyDescent="0.25">
      <c r="A499" s="25">
        <v>33005</v>
      </c>
      <c r="B499" s="26" t="str">
        <f>[1]PyramidData!K506</f>
        <v>Missing</v>
      </c>
    </row>
    <row r="500" spans="1:2" x14ac:dyDescent="0.25">
      <c r="A500" s="25">
        <v>33006</v>
      </c>
      <c r="B500" s="26" t="str">
        <f>[1]PyramidData!K507</f>
        <v>Missing</v>
      </c>
    </row>
    <row r="501" spans="1:2" x14ac:dyDescent="0.25">
      <c r="A501" s="25">
        <v>33007</v>
      </c>
      <c r="B501" s="26" t="str">
        <f>[1]PyramidData!K508</f>
        <v>Missing</v>
      </c>
    </row>
    <row r="502" spans="1:2" x14ac:dyDescent="0.25">
      <c r="A502" s="25">
        <v>33008</v>
      </c>
      <c r="B502" s="26" t="str">
        <f>[1]PyramidData!K509</f>
        <v>Missing</v>
      </c>
    </row>
    <row r="503" spans="1:2" x14ac:dyDescent="0.25">
      <c r="A503" s="25">
        <v>33009</v>
      </c>
      <c r="B503" s="26" t="str">
        <f>[1]PyramidData!K510</f>
        <v>Missing</v>
      </c>
    </row>
    <row r="504" spans="1:2" x14ac:dyDescent="0.25">
      <c r="A504" s="25">
        <v>33010</v>
      </c>
      <c r="B504" s="26" t="str">
        <f>[1]PyramidData!K511</f>
        <v>Missing</v>
      </c>
    </row>
    <row r="505" spans="1:2" x14ac:dyDescent="0.25">
      <c r="A505" s="25">
        <v>33011</v>
      </c>
      <c r="B505" s="26" t="str">
        <f>[1]PyramidData!K512</f>
        <v>Missing</v>
      </c>
    </row>
    <row r="506" spans="1:2" x14ac:dyDescent="0.25">
      <c r="A506" s="25">
        <v>33012</v>
      </c>
      <c r="B506" s="26" t="str">
        <f>[1]PyramidData!K513</f>
        <v>Missing</v>
      </c>
    </row>
    <row r="507" spans="1:2" x14ac:dyDescent="0.25">
      <c r="A507" s="25">
        <v>33013</v>
      </c>
      <c r="B507" s="26" t="str">
        <f>[1]PyramidData!K514</f>
        <v>Missing</v>
      </c>
    </row>
    <row r="508" spans="1:2" x14ac:dyDescent="0.25">
      <c r="A508" s="25">
        <v>33014</v>
      </c>
      <c r="B508" s="26" t="str">
        <f>[1]PyramidData!K515</f>
        <v>Missing</v>
      </c>
    </row>
    <row r="509" spans="1:2" x14ac:dyDescent="0.25">
      <c r="A509" s="25">
        <v>33015</v>
      </c>
      <c r="B509" s="26" t="str">
        <f>[1]PyramidData!K516</f>
        <v>Missing</v>
      </c>
    </row>
    <row r="510" spans="1:2" x14ac:dyDescent="0.25">
      <c r="A510" s="25">
        <v>33016</v>
      </c>
      <c r="B510" s="26" t="str">
        <f>[1]PyramidData!K517</f>
        <v>Missing</v>
      </c>
    </row>
    <row r="511" spans="1:2" x14ac:dyDescent="0.25">
      <c r="A511" s="25">
        <v>33017</v>
      </c>
      <c r="B511" s="26" t="str">
        <f>[1]PyramidData!K518</f>
        <v>Missing</v>
      </c>
    </row>
    <row r="512" spans="1:2" x14ac:dyDescent="0.25">
      <c r="A512" s="25">
        <v>33018</v>
      </c>
      <c r="B512" s="26" t="str">
        <f>[1]PyramidData!K519</f>
        <v>Missing</v>
      </c>
    </row>
    <row r="513" spans="1:2" x14ac:dyDescent="0.25">
      <c r="A513" s="25">
        <v>33019</v>
      </c>
      <c r="B513" s="26" t="str">
        <f>[1]PyramidData!K520</f>
        <v>Missing</v>
      </c>
    </row>
    <row r="514" spans="1:2" x14ac:dyDescent="0.25">
      <c r="A514" s="25">
        <v>33020</v>
      </c>
      <c r="B514" s="26" t="str">
        <f>[1]PyramidData!K521</f>
        <v>Missing</v>
      </c>
    </row>
    <row r="515" spans="1:2" x14ac:dyDescent="0.25">
      <c r="A515" s="25">
        <v>33021</v>
      </c>
      <c r="B515" s="26" t="str">
        <f>[1]PyramidData!K522</f>
        <v>Missing</v>
      </c>
    </row>
    <row r="516" spans="1:2" x14ac:dyDescent="0.25">
      <c r="A516" s="25">
        <v>33022</v>
      </c>
      <c r="B516" s="26" t="str">
        <f>[1]PyramidData!K523</f>
        <v>Missing</v>
      </c>
    </row>
    <row r="517" spans="1:2" x14ac:dyDescent="0.25">
      <c r="A517" s="25">
        <v>33023</v>
      </c>
      <c r="B517" s="26" t="str">
        <f>[1]PyramidData!K524</f>
        <v>Missing</v>
      </c>
    </row>
    <row r="518" spans="1:2" x14ac:dyDescent="0.25">
      <c r="A518" s="25">
        <v>33024</v>
      </c>
      <c r="B518" s="26" t="str">
        <f>[1]PyramidData!K525</f>
        <v>Missing</v>
      </c>
    </row>
    <row r="519" spans="1:2" x14ac:dyDescent="0.25">
      <c r="A519" s="25">
        <v>33025</v>
      </c>
      <c r="B519" s="26" t="str">
        <f>[1]PyramidData!K526</f>
        <v>Missing</v>
      </c>
    </row>
    <row r="520" spans="1:2" x14ac:dyDescent="0.25">
      <c r="A520" s="25">
        <v>33026</v>
      </c>
      <c r="B520" s="26" t="str">
        <f>[1]PyramidData!K527</f>
        <v>Missing</v>
      </c>
    </row>
    <row r="521" spans="1:2" x14ac:dyDescent="0.25">
      <c r="A521" s="25">
        <v>33027</v>
      </c>
      <c r="B521" s="26" t="str">
        <f>[1]PyramidData!K528</f>
        <v>Missing</v>
      </c>
    </row>
    <row r="522" spans="1:2" x14ac:dyDescent="0.25">
      <c r="A522" s="25">
        <v>33028</v>
      </c>
      <c r="B522" s="26" t="str">
        <f>[1]PyramidData!K529</f>
        <v>Missing</v>
      </c>
    </row>
    <row r="523" spans="1:2" x14ac:dyDescent="0.25">
      <c r="A523" s="25">
        <v>33029</v>
      </c>
      <c r="B523" s="26" t="str">
        <f>[1]PyramidData!K530</f>
        <v>Missing</v>
      </c>
    </row>
    <row r="524" spans="1:2" x14ac:dyDescent="0.25">
      <c r="A524" s="25">
        <v>33030</v>
      </c>
      <c r="B524" s="26" t="str">
        <f>[1]PyramidData!K531</f>
        <v>Missing</v>
      </c>
    </row>
    <row r="525" spans="1:2" x14ac:dyDescent="0.25">
      <c r="A525" s="25">
        <v>33031</v>
      </c>
      <c r="B525" s="26" t="str">
        <f>[1]PyramidData!K532</f>
        <v>Missing</v>
      </c>
    </row>
    <row r="526" spans="1:2" x14ac:dyDescent="0.25">
      <c r="A526" s="25">
        <v>33032</v>
      </c>
      <c r="B526" s="26" t="str">
        <f>[1]PyramidData!K533</f>
        <v>Missing</v>
      </c>
    </row>
    <row r="527" spans="1:2" x14ac:dyDescent="0.25">
      <c r="A527" s="25">
        <v>33033</v>
      </c>
      <c r="B527" s="26" t="str">
        <f>[1]PyramidData!K534</f>
        <v>Missing</v>
      </c>
    </row>
    <row r="528" spans="1:2" x14ac:dyDescent="0.25">
      <c r="A528" s="25">
        <v>33034</v>
      </c>
      <c r="B528" s="26" t="str">
        <f>[1]PyramidData!K535</f>
        <v>Missing</v>
      </c>
    </row>
    <row r="529" spans="1:2" x14ac:dyDescent="0.25">
      <c r="A529" s="25">
        <v>33035</v>
      </c>
      <c r="B529" s="26" t="str">
        <f>[1]PyramidData!K536</f>
        <v>Missing</v>
      </c>
    </row>
    <row r="530" spans="1:2" x14ac:dyDescent="0.25">
      <c r="A530" s="25">
        <v>33036</v>
      </c>
      <c r="B530" s="26" t="str">
        <f>[1]PyramidData!K537</f>
        <v>Missing</v>
      </c>
    </row>
    <row r="531" spans="1:2" x14ac:dyDescent="0.25">
      <c r="A531" s="25">
        <v>33037</v>
      </c>
      <c r="B531" s="26" t="str">
        <f>[1]PyramidData!K538</f>
        <v>Missing</v>
      </c>
    </row>
    <row r="532" spans="1:2" x14ac:dyDescent="0.25">
      <c r="A532" s="25">
        <v>33038</v>
      </c>
      <c r="B532" s="26" t="str">
        <f>[1]PyramidData!K539</f>
        <v>Missing</v>
      </c>
    </row>
    <row r="533" spans="1:2" x14ac:dyDescent="0.25">
      <c r="A533" s="25">
        <v>33039</v>
      </c>
      <c r="B533" s="26" t="str">
        <f>[1]PyramidData!K540</f>
        <v>Missing</v>
      </c>
    </row>
    <row r="534" spans="1:2" x14ac:dyDescent="0.25">
      <c r="A534" s="25">
        <v>33040</v>
      </c>
      <c r="B534" s="26" t="str">
        <f>[1]PyramidData!K541</f>
        <v>Missing</v>
      </c>
    </row>
    <row r="535" spans="1:2" x14ac:dyDescent="0.25">
      <c r="A535" s="25">
        <v>33041</v>
      </c>
      <c r="B535" s="26" t="str">
        <f>[1]PyramidData!K542</f>
        <v>Missing</v>
      </c>
    </row>
    <row r="536" spans="1:2" x14ac:dyDescent="0.25">
      <c r="A536" s="25">
        <v>33042</v>
      </c>
      <c r="B536" s="26" t="str">
        <f>[1]PyramidData!K543</f>
        <v>Missing</v>
      </c>
    </row>
    <row r="537" spans="1:2" x14ac:dyDescent="0.25">
      <c r="A537" s="25">
        <v>33043</v>
      </c>
      <c r="B537" s="26" t="str">
        <f>[1]PyramidData!K544</f>
        <v>Missing</v>
      </c>
    </row>
    <row r="538" spans="1:2" x14ac:dyDescent="0.25">
      <c r="A538" s="25">
        <v>33044</v>
      </c>
      <c r="B538" s="26" t="str">
        <f>[1]PyramidData!K545</f>
        <v>Missing</v>
      </c>
    </row>
    <row r="539" spans="1:2" x14ac:dyDescent="0.25">
      <c r="A539" s="25">
        <v>33045</v>
      </c>
      <c r="B539" s="26" t="str">
        <f>[1]PyramidData!K546</f>
        <v>Missing</v>
      </c>
    </row>
    <row r="540" spans="1:2" x14ac:dyDescent="0.25">
      <c r="A540" s="25">
        <v>33046</v>
      </c>
      <c r="B540" s="26" t="str">
        <f>[1]PyramidData!K547</f>
        <v>Missing</v>
      </c>
    </row>
    <row r="541" spans="1:2" x14ac:dyDescent="0.25">
      <c r="A541" s="25">
        <v>33047</v>
      </c>
      <c r="B541" s="26" t="str">
        <f>[1]PyramidData!K548</f>
        <v>Missing</v>
      </c>
    </row>
    <row r="542" spans="1:2" x14ac:dyDescent="0.25">
      <c r="A542" s="25">
        <v>33048</v>
      </c>
      <c r="B542" s="26" t="str">
        <f>[1]PyramidData!K549</f>
        <v>Missing</v>
      </c>
    </row>
    <row r="543" spans="1:2" x14ac:dyDescent="0.25">
      <c r="A543" s="25">
        <v>33049</v>
      </c>
      <c r="B543" s="26" t="str">
        <f>[1]PyramidData!K550</f>
        <v>Missing</v>
      </c>
    </row>
    <row r="544" spans="1:2" x14ac:dyDescent="0.25">
      <c r="A544" s="25">
        <v>33050</v>
      </c>
      <c r="B544" s="26" t="str">
        <f>[1]PyramidData!K551</f>
        <v>Missing</v>
      </c>
    </row>
    <row r="545" spans="1:2" x14ac:dyDescent="0.25">
      <c r="A545" s="25">
        <v>33051</v>
      </c>
      <c r="B545" s="26" t="str">
        <f>[1]PyramidData!K552</f>
        <v>Missing</v>
      </c>
    </row>
    <row r="546" spans="1:2" x14ac:dyDescent="0.25">
      <c r="A546" s="25">
        <v>33052</v>
      </c>
      <c r="B546" s="26" t="str">
        <f>[1]PyramidData!K553</f>
        <v>Missing</v>
      </c>
    </row>
    <row r="547" spans="1:2" x14ac:dyDescent="0.25">
      <c r="A547" s="25">
        <v>33053</v>
      </c>
      <c r="B547" s="26" t="str">
        <f>[1]PyramidData!K554</f>
        <v>Missing</v>
      </c>
    </row>
    <row r="548" spans="1:2" x14ac:dyDescent="0.25">
      <c r="A548" s="25">
        <v>33054</v>
      </c>
      <c r="B548" s="26" t="str">
        <f>[1]PyramidData!K555</f>
        <v>Missing</v>
      </c>
    </row>
    <row r="549" spans="1:2" x14ac:dyDescent="0.25">
      <c r="A549" s="25">
        <v>33055</v>
      </c>
      <c r="B549" s="26" t="str">
        <f>[1]PyramidData!K556</f>
        <v>Missing</v>
      </c>
    </row>
    <row r="550" spans="1:2" x14ac:dyDescent="0.25">
      <c r="A550" s="25">
        <v>33056</v>
      </c>
      <c r="B550" s="26" t="str">
        <f>[1]PyramidData!K557</f>
        <v>Missing</v>
      </c>
    </row>
    <row r="551" spans="1:2" x14ac:dyDescent="0.25">
      <c r="A551" s="25">
        <v>33057</v>
      </c>
      <c r="B551" s="26" t="str">
        <f>[1]PyramidData!K558</f>
        <v>Missing</v>
      </c>
    </row>
    <row r="552" spans="1:2" x14ac:dyDescent="0.25">
      <c r="A552" s="25">
        <v>33058</v>
      </c>
      <c r="B552" s="26" t="str">
        <f>[1]PyramidData!K559</f>
        <v>Missing</v>
      </c>
    </row>
    <row r="553" spans="1:2" x14ac:dyDescent="0.25">
      <c r="A553" s="25">
        <v>33059</v>
      </c>
      <c r="B553" s="26" t="str">
        <f>[1]PyramidData!K560</f>
        <v>Missing</v>
      </c>
    </row>
    <row r="554" spans="1:2" x14ac:dyDescent="0.25">
      <c r="A554" s="25">
        <v>33060</v>
      </c>
      <c r="B554" s="26" t="str">
        <f>[1]PyramidData!K561</f>
        <v>Missing</v>
      </c>
    </row>
    <row r="555" spans="1:2" x14ac:dyDescent="0.25">
      <c r="A555" s="25">
        <v>33061</v>
      </c>
      <c r="B555" s="26" t="str">
        <f>[1]PyramidData!K562</f>
        <v>Missing</v>
      </c>
    </row>
    <row r="556" spans="1:2" x14ac:dyDescent="0.25">
      <c r="A556" s="25">
        <v>33062</v>
      </c>
      <c r="B556" s="26" t="str">
        <f>[1]PyramidData!K563</f>
        <v>Missing</v>
      </c>
    </row>
    <row r="557" spans="1:2" x14ac:dyDescent="0.25">
      <c r="A557" s="25">
        <v>33063</v>
      </c>
      <c r="B557" s="26" t="str">
        <f>[1]PyramidData!K564</f>
        <v>Missing</v>
      </c>
    </row>
    <row r="558" spans="1:2" x14ac:dyDescent="0.25">
      <c r="A558" s="25">
        <v>33064</v>
      </c>
      <c r="B558" s="26" t="str">
        <f>[1]PyramidData!K565</f>
        <v>Missing</v>
      </c>
    </row>
    <row r="559" spans="1:2" x14ac:dyDescent="0.25">
      <c r="A559" s="25">
        <v>33065</v>
      </c>
      <c r="B559" s="26" t="str">
        <f>[1]PyramidData!K566</f>
        <v>Missing</v>
      </c>
    </row>
    <row r="560" spans="1:2" x14ac:dyDescent="0.25">
      <c r="A560" s="25">
        <v>33066</v>
      </c>
      <c r="B560" s="26" t="str">
        <f>[1]PyramidData!K567</f>
        <v>Missing</v>
      </c>
    </row>
    <row r="561" spans="1:2" x14ac:dyDescent="0.25">
      <c r="A561" s="25">
        <v>33067</v>
      </c>
      <c r="B561" s="26" t="str">
        <f>[1]PyramidData!K568</f>
        <v>Missing</v>
      </c>
    </row>
    <row r="562" spans="1:2" x14ac:dyDescent="0.25">
      <c r="A562" s="25">
        <v>33068</v>
      </c>
      <c r="B562" s="26" t="str">
        <f>[1]PyramidData!K569</f>
        <v>Missing</v>
      </c>
    </row>
    <row r="563" spans="1:2" x14ac:dyDescent="0.25">
      <c r="A563" s="25">
        <v>33069</v>
      </c>
      <c r="B563" s="26" t="str">
        <f>[1]PyramidData!K570</f>
        <v>Missing</v>
      </c>
    </row>
    <row r="564" spans="1:2" x14ac:dyDescent="0.25">
      <c r="A564" s="25">
        <v>33070</v>
      </c>
      <c r="B564" s="26" t="str">
        <f>[1]PyramidData!K571</f>
        <v>Missing</v>
      </c>
    </row>
    <row r="565" spans="1:2" x14ac:dyDescent="0.25">
      <c r="A565" s="25">
        <v>33071</v>
      </c>
      <c r="B565" s="26" t="str">
        <f>[1]PyramidData!K572</f>
        <v>Missing</v>
      </c>
    </row>
    <row r="566" spans="1:2" x14ac:dyDescent="0.25">
      <c r="A566" s="25">
        <v>33072</v>
      </c>
      <c r="B566" s="26" t="str">
        <f>[1]PyramidData!K573</f>
        <v>Missing</v>
      </c>
    </row>
    <row r="567" spans="1:2" x14ac:dyDescent="0.25">
      <c r="A567" s="25">
        <v>33073</v>
      </c>
      <c r="B567" s="26" t="str">
        <f>[1]PyramidData!K574</f>
        <v>Missing</v>
      </c>
    </row>
    <row r="568" spans="1:2" x14ac:dyDescent="0.25">
      <c r="A568" s="25">
        <v>33074</v>
      </c>
      <c r="B568" s="26" t="str">
        <f>[1]PyramidData!K575</f>
        <v>Missing</v>
      </c>
    </row>
    <row r="569" spans="1:2" x14ac:dyDescent="0.25">
      <c r="A569" s="25">
        <v>33075</v>
      </c>
      <c r="B569" s="26" t="str">
        <f>[1]PyramidData!K576</f>
        <v>Missing</v>
      </c>
    </row>
    <row r="570" spans="1:2" x14ac:dyDescent="0.25">
      <c r="A570" s="25">
        <v>33076</v>
      </c>
      <c r="B570" s="26" t="str">
        <f>[1]PyramidData!K577</f>
        <v>Missing</v>
      </c>
    </row>
    <row r="571" spans="1:2" x14ac:dyDescent="0.25">
      <c r="A571" s="25">
        <v>33077</v>
      </c>
      <c r="B571" s="26" t="str">
        <f>[1]PyramidData!K578</f>
        <v>Missing</v>
      </c>
    </row>
    <row r="572" spans="1:2" x14ac:dyDescent="0.25">
      <c r="A572" s="25">
        <v>33078</v>
      </c>
      <c r="B572" s="26" t="str">
        <f>[1]PyramidData!K579</f>
        <v>Missing</v>
      </c>
    </row>
    <row r="573" spans="1:2" x14ac:dyDescent="0.25">
      <c r="A573" s="25">
        <v>33079</v>
      </c>
      <c r="B573" s="26" t="str">
        <f>[1]PyramidData!K580</f>
        <v>Missing</v>
      </c>
    </row>
    <row r="574" spans="1:2" x14ac:dyDescent="0.25">
      <c r="A574" s="25">
        <v>33080</v>
      </c>
      <c r="B574" s="26" t="str">
        <f>[1]PyramidData!K581</f>
        <v>Missing</v>
      </c>
    </row>
    <row r="575" spans="1:2" x14ac:dyDescent="0.25">
      <c r="A575" s="25">
        <v>33081</v>
      </c>
      <c r="B575" s="26" t="str">
        <f>[1]PyramidData!K582</f>
        <v>Missing</v>
      </c>
    </row>
    <row r="576" spans="1:2" x14ac:dyDescent="0.25">
      <c r="A576" s="25">
        <v>33082</v>
      </c>
      <c r="B576" s="26" t="str">
        <f>[1]PyramidData!K583</f>
        <v>Missing</v>
      </c>
    </row>
    <row r="577" spans="1:2" x14ac:dyDescent="0.25">
      <c r="A577" s="25">
        <v>33083</v>
      </c>
      <c r="B577" s="26" t="str">
        <f>[1]PyramidData!K584</f>
        <v>Missing</v>
      </c>
    </row>
    <row r="578" spans="1:2" x14ac:dyDescent="0.25">
      <c r="A578" s="25">
        <v>33084</v>
      </c>
      <c r="B578" s="26" t="str">
        <f>[1]PyramidData!K585</f>
        <v>Missing</v>
      </c>
    </row>
    <row r="579" spans="1:2" x14ac:dyDescent="0.25">
      <c r="A579" s="25">
        <v>33085</v>
      </c>
      <c r="B579" s="26" t="str">
        <f>[1]PyramidData!K586</f>
        <v>Missing</v>
      </c>
    </row>
    <row r="580" spans="1:2" x14ac:dyDescent="0.25">
      <c r="A580" s="25">
        <v>33086</v>
      </c>
      <c r="B580" s="26" t="str">
        <f>[1]PyramidData!K587</f>
        <v>Missing</v>
      </c>
    </row>
    <row r="581" spans="1:2" x14ac:dyDescent="0.25">
      <c r="A581" s="25">
        <v>33087</v>
      </c>
      <c r="B581" s="26" t="str">
        <f>[1]PyramidData!K588</f>
        <v>Missing</v>
      </c>
    </row>
    <row r="582" spans="1:2" x14ac:dyDescent="0.25">
      <c r="A582" s="25">
        <v>33088</v>
      </c>
      <c r="B582" s="26" t="str">
        <f>[1]PyramidData!K589</f>
        <v>Missing</v>
      </c>
    </row>
    <row r="583" spans="1:2" x14ac:dyDescent="0.25">
      <c r="A583" s="25">
        <v>33089</v>
      </c>
      <c r="B583" s="26" t="str">
        <f>[1]PyramidData!K590</f>
        <v>Missing</v>
      </c>
    </row>
    <row r="584" spans="1:2" x14ac:dyDescent="0.25">
      <c r="A584" s="25">
        <v>33090</v>
      </c>
      <c r="B584" s="26" t="str">
        <f>[1]PyramidData!K591</f>
        <v>Missing</v>
      </c>
    </row>
    <row r="585" spans="1:2" x14ac:dyDescent="0.25">
      <c r="A585" s="25">
        <v>33091</v>
      </c>
      <c r="B585" s="26" t="str">
        <f>[1]PyramidData!K592</f>
        <v>Missing</v>
      </c>
    </row>
    <row r="586" spans="1:2" x14ac:dyDescent="0.25">
      <c r="A586" s="25">
        <v>33092</v>
      </c>
      <c r="B586" s="26" t="str">
        <f>[1]PyramidData!K593</f>
        <v>Missing</v>
      </c>
    </row>
    <row r="587" spans="1:2" x14ac:dyDescent="0.25">
      <c r="A587" s="25">
        <v>33093</v>
      </c>
      <c r="B587" s="26" t="str">
        <f>[1]PyramidData!K594</f>
        <v>Missing</v>
      </c>
    </row>
    <row r="588" spans="1:2" x14ac:dyDescent="0.25">
      <c r="A588" s="25">
        <v>33094</v>
      </c>
      <c r="B588" s="26" t="str">
        <f>[1]PyramidData!K595</f>
        <v>Missing</v>
      </c>
    </row>
    <row r="589" spans="1:2" x14ac:dyDescent="0.25">
      <c r="A589" s="25">
        <v>33095</v>
      </c>
      <c r="B589" s="26" t="str">
        <f>[1]PyramidData!K596</f>
        <v>Missing</v>
      </c>
    </row>
    <row r="590" spans="1:2" x14ac:dyDescent="0.25">
      <c r="A590" s="25">
        <v>33096</v>
      </c>
      <c r="B590" s="26" t="str">
        <f>[1]PyramidData!K597</f>
        <v>Missing</v>
      </c>
    </row>
    <row r="591" spans="1:2" x14ac:dyDescent="0.25">
      <c r="A591" s="25">
        <v>33097</v>
      </c>
      <c r="B591" s="26" t="str">
        <f>[1]PyramidData!K598</f>
        <v>Missing</v>
      </c>
    </row>
    <row r="592" spans="1:2" x14ac:dyDescent="0.25">
      <c r="A592" s="25">
        <v>33098</v>
      </c>
      <c r="B592" s="26" t="str">
        <f>[1]PyramidData!K599</f>
        <v>Missing</v>
      </c>
    </row>
    <row r="593" spans="1:2" x14ac:dyDescent="0.25">
      <c r="A593" s="25">
        <v>33099</v>
      </c>
      <c r="B593" s="26" t="str">
        <f>[1]PyramidData!K600</f>
        <v>Missing</v>
      </c>
    </row>
    <row r="594" spans="1:2" x14ac:dyDescent="0.25">
      <c r="A594" s="25">
        <v>33100</v>
      </c>
      <c r="B594" s="26" t="str">
        <f>[1]PyramidData!K601</f>
        <v>Missing</v>
      </c>
    </row>
    <row r="595" spans="1:2" x14ac:dyDescent="0.25">
      <c r="A595" s="25">
        <v>33101</v>
      </c>
      <c r="B595" s="26" t="str">
        <f>[1]PyramidData!K602</f>
        <v>Missing</v>
      </c>
    </row>
    <row r="596" spans="1:2" x14ac:dyDescent="0.25">
      <c r="A596" s="25">
        <v>33102</v>
      </c>
      <c r="B596" s="26" t="str">
        <f>[1]PyramidData!K603</f>
        <v>Missing</v>
      </c>
    </row>
    <row r="597" spans="1:2" x14ac:dyDescent="0.25">
      <c r="A597" s="25">
        <v>33103</v>
      </c>
      <c r="B597" s="26" t="str">
        <f>[1]PyramidData!K604</f>
        <v>Missing</v>
      </c>
    </row>
    <row r="598" spans="1:2" x14ac:dyDescent="0.25">
      <c r="A598" s="25">
        <v>33104</v>
      </c>
      <c r="B598" s="26" t="str">
        <f>[1]PyramidData!K605</f>
        <v>Missing</v>
      </c>
    </row>
    <row r="599" spans="1:2" x14ac:dyDescent="0.25">
      <c r="A599" s="25">
        <v>33105</v>
      </c>
      <c r="B599" s="26" t="str">
        <f>[1]PyramidData!K606</f>
        <v>Missing</v>
      </c>
    </row>
    <row r="600" spans="1:2" x14ac:dyDescent="0.25">
      <c r="A600" s="25">
        <v>33106</v>
      </c>
      <c r="B600" s="26" t="str">
        <f>[1]PyramidData!K607</f>
        <v>Missing</v>
      </c>
    </row>
    <row r="601" spans="1:2" x14ac:dyDescent="0.25">
      <c r="A601" s="25">
        <v>33107</v>
      </c>
      <c r="B601" s="26" t="str">
        <f>[1]PyramidData!K608</f>
        <v>Missing</v>
      </c>
    </row>
    <row r="602" spans="1:2" x14ac:dyDescent="0.25">
      <c r="A602" s="25">
        <v>33108</v>
      </c>
      <c r="B602" s="26" t="str">
        <f>[1]PyramidData!K609</f>
        <v>Missing</v>
      </c>
    </row>
    <row r="603" spans="1:2" x14ac:dyDescent="0.25">
      <c r="A603" s="25">
        <v>33109</v>
      </c>
      <c r="B603" s="26" t="str">
        <f>[1]PyramidData!K610</f>
        <v>Missing</v>
      </c>
    </row>
    <row r="604" spans="1:2" x14ac:dyDescent="0.25">
      <c r="A604" s="25">
        <v>33110</v>
      </c>
      <c r="B604" s="26" t="str">
        <f>[1]PyramidData!K611</f>
        <v>Missing</v>
      </c>
    </row>
    <row r="605" spans="1:2" x14ac:dyDescent="0.25">
      <c r="A605" s="25">
        <v>33111</v>
      </c>
      <c r="B605" s="26" t="str">
        <f>[1]PyramidData!K612</f>
        <v>Missing</v>
      </c>
    </row>
    <row r="606" spans="1:2" x14ac:dyDescent="0.25">
      <c r="A606" s="25">
        <v>33112</v>
      </c>
      <c r="B606" s="26" t="str">
        <f>[1]PyramidData!K613</f>
        <v>Missing</v>
      </c>
    </row>
    <row r="607" spans="1:2" x14ac:dyDescent="0.25">
      <c r="A607" s="25">
        <v>33113</v>
      </c>
      <c r="B607" s="26" t="str">
        <f>[1]PyramidData!K614</f>
        <v>Missing</v>
      </c>
    </row>
    <row r="608" spans="1:2" x14ac:dyDescent="0.25">
      <c r="A608" s="25">
        <v>33114</v>
      </c>
      <c r="B608" s="26" t="str">
        <f>[1]PyramidData!K615</f>
        <v>Missing</v>
      </c>
    </row>
    <row r="609" spans="1:2" x14ac:dyDescent="0.25">
      <c r="A609" s="25">
        <v>33115</v>
      </c>
      <c r="B609" s="26" t="str">
        <f>[1]PyramidData!K616</f>
        <v>Missing</v>
      </c>
    </row>
    <row r="610" spans="1:2" x14ac:dyDescent="0.25">
      <c r="A610" s="25">
        <v>33116</v>
      </c>
      <c r="B610" s="26" t="str">
        <f>[1]PyramidData!K617</f>
        <v>Missing</v>
      </c>
    </row>
    <row r="611" spans="1:2" x14ac:dyDescent="0.25">
      <c r="A611" s="25">
        <v>33117</v>
      </c>
      <c r="B611" s="26" t="str">
        <f>[1]PyramidData!K618</f>
        <v>Missing</v>
      </c>
    </row>
    <row r="612" spans="1:2" x14ac:dyDescent="0.25">
      <c r="A612" s="25">
        <v>33118</v>
      </c>
      <c r="B612" s="26" t="str">
        <f>[1]PyramidData!K619</f>
        <v>Missing</v>
      </c>
    </row>
    <row r="613" spans="1:2" x14ac:dyDescent="0.25">
      <c r="A613" s="25">
        <v>33119</v>
      </c>
      <c r="B613" s="26" t="str">
        <f>[1]PyramidData!K620</f>
        <v>Missing</v>
      </c>
    </row>
    <row r="614" spans="1:2" x14ac:dyDescent="0.25">
      <c r="A614" s="25">
        <v>33120</v>
      </c>
      <c r="B614" s="26" t="str">
        <f>[1]PyramidData!K621</f>
        <v>Missing</v>
      </c>
    </row>
    <row r="615" spans="1:2" x14ac:dyDescent="0.25">
      <c r="A615" s="25">
        <v>33121</v>
      </c>
      <c r="B615" s="26" t="str">
        <f>[1]PyramidData!K622</f>
        <v>Missing</v>
      </c>
    </row>
    <row r="616" spans="1:2" x14ac:dyDescent="0.25">
      <c r="A616" s="25">
        <v>33122</v>
      </c>
      <c r="B616" s="26" t="str">
        <f>[1]PyramidData!K623</f>
        <v>Missing</v>
      </c>
    </row>
    <row r="617" spans="1:2" x14ac:dyDescent="0.25">
      <c r="A617" s="25">
        <v>33123</v>
      </c>
      <c r="B617" s="26" t="str">
        <f>[1]PyramidData!K624</f>
        <v>Missing</v>
      </c>
    </row>
    <row r="618" spans="1:2" x14ac:dyDescent="0.25">
      <c r="A618" s="25">
        <v>33124</v>
      </c>
      <c r="B618" s="26" t="str">
        <f>[1]PyramidData!K625</f>
        <v>Missing</v>
      </c>
    </row>
    <row r="619" spans="1:2" x14ac:dyDescent="0.25">
      <c r="A619" s="25">
        <v>33125</v>
      </c>
      <c r="B619" s="26" t="str">
        <f>[1]PyramidData!K626</f>
        <v>Missing</v>
      </c>
    </row>
    <row r="620" spans="1:2" x14ac:dyDescent="0.25">
      <c r="A620" s="25">
        <v>33126</v>
      </c>
      <c r="B620" s="26" t="str">
        <f>[1]PyramidData!K627</f>
        <v>Missing</v>
      </c>
    </row>
    <row r="621" spans="1:2" x14ac:dyDescent="0.25">
      <c r="A621" s="25">
        <v>33127</v>
      </c>
      <c r="B621" s="26" t="str">
        <f>[1]PyramidData!K628</f>
        <v>Missing</v>
      </c>
    </row>
    <row r="622" spans="1:2" x14ac:dyDescent="0.25">
      <c r="A622" s="25">
        <v>33128</v>
      </c>
      <c r="B622" s="26" t="str">
        <f>[1]PyramidData!K629</f>
        <v>Missing</v>
      </c>
    </row>
    <row r="623" spans="1:2" x14ac:dyDescent="0.25">
      <c r="A623" s="25">
        <v>33129</v>
      </c>
      <c r="B623" s="26" t="str">
        <f>[1]PyramidData!K630</f>
        <v>Missing</v>
      </c>
    </row>
    <row r="624" spans="1:2" x14ac:dyDescent="0.25">
      <c r="A624" s="25">
        <v>33130</v>
      </c>
      <c r="B624" s="26" t="str">
        <f>[1]PyramidData!K631</f>
        <v>Missing</v>
      </c>
    </row>
    <row r="625" spans="1:2" x14ac:dyDescent="0.25">
      <c r="A625" s="25">
        <v>33131</v>
      </c>
      <c r="B625" s="26" t="str">
        <f>[1]PyramidData!K632</f>
        <v>Missing</v>
      </c>
    </row>
    <row r="626" spans="1:2" x14ac:dyDescent="0.25">
      <c r="A626" s="25">
        <v>33132</v>
      </c>
      <c r="B626" s="26" t="str">
        <f>[1]PyramidData!K633</f>
        <v>Missing</v>
      </c>
    </row>
    <row r="627" spans="1:2" x14ac:dyDescent="0.25">
      <c r="A627" s="25">
        <v>33133</v>
      </c>
      <c r="B627" s="26" t="str">
        <f>[1]PyramidData!K634</f>
        <v>Missing</v>
      </c>
    </row>
    <row r="628" spans="1:2" x14ac:dyDescent="0.25">
      <c r="A628" s="25">
        <v>33134</v>
      </c>
      <c r="B628" s="26" t="str">
        <f>[1]PyramidData!K635</f>
        <v>Missing</v>
      </c>
    </row>
    <row r="629" spans="1:2" x14ac:dyDescent="0.25">
      <c r="A629" s="25">
        <v>33135</v>
      </c>
      <c r="B629" s="26" t="str">
        <f>[1]PyramidData!K636</f>
        <v>Missing</v>
      </c>
    </row>
    <row r="630" spans="1:2" x14ac:dyDescent="0.25">
      <c r="A630" s="25">
        <v>33136</v>
      </c>
      <c r="B630" s="26" t="str">
        <f>[1]PyramidData!K637</f>
        <v>Missing</v>
      </c>
    </row>
    <row r="631" spans="1:2" x14ac:dyDescent="0.25">
      <c r="A631" s="25">
        <v>33137</v>
      </c>
      <c r="B631" s="26" t="str">
        <f>[1]PyramidData!K638</f>
        <v>Missing</v>
      </c>
    </row>
    <row r="632" spans="1:2" x14ac:dyDescent="0.25">
      <c r="A632" s="25">
        <v>33138</v>
      </c>
      <c r="B632" s="26" t="str">
        <f>[1]PyramidData!K639</f>
        <v>Missing</v>
      </c>
    </row>
    <row r="633" spans="1:2" x14ac:dyDescent="0.25">
      <c r="A633" s="25">
        <v>33139</v>
      </c>
      <c r="B633" s="26" t="str">
        <f>[1]PyramidData!K640</f>
        <v>Missing</v>
      </c>
    </row>
    <row r="634" spans="1:2" x14ac:dyDescent="0.25">
      <c r="A634" s="25">
        <v>33140</v>
      </c>
      <c r="B634" s="26" t="str">
        <f>[1]PyramidData!K641</f>
        <v>Missing</v>
      </c>
    </row>
    <row r="635" spans="1:2" x14ac:dyDescent="0.25">
      <c r="A635" s="25">
        <v>33141</v>
      </c>
      <c r="B635" s="26" t="str">
        <f>[1]PyramidData!K642</f>
        <v>Missing</v>
      </c>
    </row>
    <row r="636" spans="1:2" x14ac:dyDescent="0.25">
      <c r="A636" s="25">
        <v>33142</v>
      </c>
      <c r="B636" s="26" t="str">
        <f>[1]PyramidData!K643</f>
        <v>Missing</v>
      </c>
    </row>
    <row r="637" spans="1:2" x14ac:dyDescent="0.25">
      <c r="A637" s="25">
        <v>33143</v>
      </c>
      <c r="B637" s="26" t="str">
        <f>[1]PyramidData!K644</f>
        <v>Missing</v>
      </c>
    </row>
    <row r="638" spans="1:2" x14ac:dyDescent="0.25">
      <c r="A638" s="25">
        <v>33144</v>
      </c>
      <c r="B638" s="26" t="str">
        <f>[1]PyramidData!K645</f>
        <v>Missing</v>
      </c>
    </row>
    <row r="639" spans="1:2" x14ac:dyDescent="0.25">
      <c r="A639" s="25">
        <v>33145</v>
      </c>
      <c r="B639" s="26" t="str">
        <f>[1]PyramidData!K646</f>
        <v>Missing</v>
      </c>
    </row>
    <row r="640" spans="1:2" x14ac:dyDescent="0.25">
      <c r="A640" s="25">
        <v>33146</v>
      </c>
      <c r="B640" s="26" t="str">
        <f>[1]PyramidData!K647</f>
        <v>Missing</v>
      </c>
    </row>
    <row r="641" spans="1:2" x14ac:dyDescent="0.25">
      <c r="A641" s="25">
        <v>33147</v>
      </c>
      <c r="B641" s="26" t="str">
        <f>[1]PyramidData!K648</f>
        <v>Missing</v>
      </c>
    </row>
    <row r="642" spans="1:2" x14ac:dyDescent="0.25">
      <c r="A642" s="25">
        <v>33148</v>
      </c>
      <c r="B642" s="26" t="str">
        <f>[1]PyramidData!K649</f>
        <v>Missing</v>
      </c>
    </row>
    <row r="643" spans="1:2" x14ac:dyDescent="0.25">
      <c r="A643" s="25">
        <v>33149</v>
      </c>
      <c r="B643" s="26" t="str">
        <f>[1]PyramidData!K650</f>
        <v>Missing</v>
      </c>
    </row>
    <row r="644" spans="1:2" x14ac:dyDescent="0.25">
      <c r="A644" s="25">
        <v>33150</v>
      </c>
      <c r="B644" s="26" t="str">
        <f>[1]PyramidData!K651</f>
        <v>Missing</v>
      </c>
    </row>
    <row r="645" spans="1:2" x14ac:dyDescent="0.25">
      <c r="A645" s="25">
        <v>33151</v>
      </c>
      <c r="B645" s="26" t="str">
        <f>[1]PyramidData!K652</f>
        <v>Missing</v>
      </c>
    </row>
    <row r="646" spans="1:2" x14ac:dyDescent="0.25">
      <c r="A646" s="25">
        <v>33152</v>
      </c>
      <c r="B646" s="26" t="str">
        <f>[1]PyramidData!K653</f>
        <v>Missing</v>
      </c>
    </row>
    <row r="647" spans="1:2" x14ac:dyDescent="0.25">
      <c r="A647" s="25">
        <v>33153</v>
      </c>
      <c r="B647" s="26" t="str">
        <f>[1]PyramidData!K654</f>
        <v>Missing</v>
      </c>
    </row>
    <row r="648" spans="1:2" x14ac:dyDescent="0.25">
      <c r="A648" s="25">
        <v>33154</v>
      </c>
      <c r="B648" s="26" t="str">
        <f>[1]PyramidData!K655</f>
        <v>Missing</v>
      </c>
    </row>
    <row r="649" spans="1:2" x14ac:dyDescent="0.25">
      <c r="A649" s="25">
        <v>33155</v>
      </c>
      <c r="B649" s="26" t="str">
        <f>[1]PyramidData!K656</f>
        <v>Missing</v>
      </c>
    </row>
    <row r="650" spans="1:2" x14ac:dyDescent="0.25">
      <c r="A650" s="25">
        <v>33156</v>
      </c>
      <c r="B650" s="26" t="str">
        <f>[1]PyramidData!K657</f>
        <v>Missing</v>
      </c>
    </row>
    <row r="651" spans="1:2" x14ac:dyDescent="0.25">
      <c r="A651" s="25">
        <v>33157</v>
      </c>
      <c r="B651" s="26" t="str">
        <f>[1]PyramidData!K658</f>
        <v>Missing</v>
      </c>
    </row>
    <row r="652" spans="1:2" x14ac:dyDescent="0.25">
      <c r="A652" s="25">
        <v>33158</v>
      </c>
      <c r="B652" s="26" t="str">
        <f>[1]PyramidData!K659</f>
        <v>Missing</v>
      </c>
    </row>
    <row r="653" spans="1:2" x14ac:dyDescent="0.25">
      <c r="A653" s="25">
        <v>33159</v>
      </c>
      <c r="B653" s="26" t="str">
        <f>[1]PyramidData!K660</f>
        <v>Missing</v>
      </c>
    </row>
    <row r="654" spans="1:2" x14ac:dyDescent="0.25">
      <c r="A654" s="25">
        <v>33160</v>
      </c>
      <c r="B654" s="26" t="str">
        <f>[1]PyramidData!K661</f>
        <v>Missing</v>
      </c>
    </row>
    <row r="655" spans="1:2" x14ac:dyDescent="0.25">
      <c r="A655" s="25">
        <v>33161</v>
      </c>
      <c r="B655" s="26" t="str">
        <f>[1]PyramidData!K662</f>
        <v>Missing</v>
      </c>
    </row>
    <row r="656" spans="1:2" x14ac:dyDescent="0.25">
      <c r="A656" s="25">
        <v>33162</v>
      </c>
      <c r="B656" s="26" t="str">
        <f>[1]PyramidData!K663</f>
        <v>Missing</v>
      </c>
    </row>
    <row r="657" spans="1:2" x14ac:dyDescent="0.25">
      <c r="A657" s="25">
        <v>33163</v>
      </c>
      <c r="B657" s="26" t="str">
        <f>[1]PyramidData!K664</f>
        <v>Missing</v>
      </c>
    </row>
    <row r="658" spans="1:2" x14ac:dyDescent="0.25">
      <c r="A658" s="25">
        <v>33164</v>
      </c>
      <c r="B658" s="26" t="str">
        <f>[1]PyramidData!K665</f>
        <v>Missing</v>
      </c>
    </row>
    <row r="659" spans="1:2" x14ac:dyDescent="0.25">
      <c r="A659" s="25">
        <v>33165</v>
      </c>
      <c r="B659" s="26" t="str">
        <f>[1]PyramidData!K666</f>
        <v>Missing</v>
      </c>
    </row>
    <row r="660" spans="1:2" x14ac:dyDescent="0.25">
      <c r="A660" s="25">
        <v>33166</v>
      </c>
      <c r="B660" s="26" t="str">
        <f>[1]PyramidData!K667</f>
        <v>Missing</v>
      </c>
    </row>
    <row r="661" spans="1:2" x14ac:dyDescent="0.25">
      <c r="A661" s="25">
        <v>33167</v>
      </c>
      <c r="B661" s="26" t="str">
        <f>[1]PyramidData!K668</f>
        <v>Missing</v>
      </c>
    </row>
    <row r="662" spans="1:2" x14ac:dyDescent="0.25">
      <c r="A662" s="25">
        <v>33168</v>
      </c>
      <c r="B662" s="26" t="str">
        <f>[1]PyramidData!K669</f>
        <v>Missing</v>
      </c>
    </row>
    <row r="663" spans="1:2" x14ac:dyDescent="0.25">
      <c r="A663" s="25">
        <v>33169</v>
      </c>
      <c r="B663" s="26" t="str">
        <f>[1]PyramidData!K670</f>
        <v>Missing</v>
      </c>
    </row>
    <row r="664" spans="1:2" x14ac:dyDescent="0.25">
      <c r="A664" s="25">
        <v>33170</v>
      </c>
      <c r="B664" s="26" t="str">
        <f>[1]PyramidData!K671</f>
        <v>Missing</v>
      </c>
    </row>
    <row r="665" spans="1:2" x14ac:dyDescent="0.25">
      <c r="A665" s="25">
        <v>33171</v>
      </c>
      <c r="B665" s="26" t="str">
        <f>[1]PyramidData!K672</f>
        <v>Missing</v>
      </c>
    </row>
    <row r="666" spans="1:2" x14ac:dyDescent="0.25">
      <c r="A666" s="25">
        <v>33172</v>
      </c>
      <c r="B666" s="26" t="str">
        <f>[1]PyramidData!K673</f>
        <v>Missing</v>
      </c>
    </row>
    <row r="667" spans="1:2" x14ac:dyDescent="0.25">
      <c r="A667" s="25">
        <v>33173</v>
      </c>
      <c r="B667" s="26" t="str">
        <f>[1]PyramidData!K674</f>
        <v>Missing</v>
      </c>
    </row>
    <row r="668" spans="1:2" x14ac:dyDescent="0.25">
      <c r="A668" s="25">
        <v>33174</v>
      </c>
      <c r="B668" s="26" t="str">
        <f>[1]PyramidData!K675</f>
        <v>Missing</v>
      </c>
    </row>
    <row r="669" spans="1:2" x14ac:dyDescent="0.25">
      <c r="A669" s="25">
        <v>33175</v>
      </c>
      <c r="B669" s="26" t="str">
        <f>[1]PyramidData!K676</f>
        <v>Missing</v>
      </c>
    </row>
    <row r="670" spans="1:2" x14ac:dyDescent="0.25">
      <c r="A670" s="25">
        <v>33176</v>
      </c>
      <c r="B670" s="26" t="str">
        <f>[1]PyramidData!K677</f>
        <v>Missing</v>
      </c>
    </row>
    <row r="671" spans="1:2" x14ac:dyDescent="0.25">
      <c r="A671" s="25">
        <v>33177</v>
      </c>
      <c r="B671" s="26" t="str">
        <f>[1]PyramidData!K678</f>
        <v>Missing</v>
      </c>
    </row>
    <row r="672" spans="1:2" x14ac:dyDescent="0.25">
      <c r="A672" s="25">
        <v>33178</v>
      </c>
      <c r="B672" s="26" t="str">
        <f>[1]PyramidData!K679</f>
        <v>Missing</v>
      </c>
    </row>
    <row r="673" spans="1:2" x14ac:dyDescent="0.25">
      <c r="A673" s="25">
        <v>33179</v>
      </c>
      <c r="B673" s="26" t="str">
        <f>[1]PyramidData!K680</f>
        <v>Missing</v>
      </c>
    </row>
    <row r="674" spans="1:2" x14ac:dyDescent="0.25">
      <c r="A674" s="25">
        <v>33180</v>
      </c>
      <c r="B674" s="26" t="str">
        <f>[1]PyramidData!K681</f>
        <v>Missing</v>
      </c>
    </row>
    <row r="675" spans="1:2" x14ac:dyDescent="0.25">
      <c r="A675" s="25">
        <v>33181</v>
      </c>
      <c r="B675" s="26" t="str">
        <f>[1]PyramidData!K682</f>
        <v>Missing</v>
      </c>
    </row>
    <row r="676" spans="1:2" x14ac:dyDescent="0.25">
      <c r="A676" s="25">
        <v>33182</v>
      </c>
      <c r="B676" s="26" t="str">
        <f>[1]PyramidData!K683</f>
        <v>Missing</v>
      </c>
    </row>
    <row r="677" spans="1:2" x14ac:dyDescent="0.25">
      <c r="A677" s="25">
        <v>33183</v>
      </c>
      <c r="B677" s="26" t="str">
        <f>[1]PyramidData!K684</f>
        <v>Missing</v>
      </c>
    </row>
    <row r="678" spans="1:2" x14ac:dyDescent="0.25">
      <c r="A678" s="25">
        <v>33184</v>
      </c>
      <c r="B678" s="26" t="str">
        <f>[1]PyramidData!K685</f>
        <v>Missing</v>
      </c>
    </row>
    <row r="679" spans="1:2" x14ac:dyDescent="0.25">
      <c r="A679" s="25">
        <v>33185</v>
      </c>
      <c r="B679" s="26" t="str">
        <f>[1]PyramidData!K686</f>
        <v>Missing</v>
      </c>
    </row>
    <row r="680" spans="1:2" x14ac:dyDescent="0.25">
      <c r="A680" s="25">
        <v>33186</v>
      </c>
      <c r="B680" s="26" t="str">
        <f>[1]PyramidData!K687</f>
        <v>Missing</v>
      </c>
    </row>
    <row r="681" spans="1:2" x14ac:dyDescent="0.25">
      <c r="A681" s="25">
        <v>33187</v>
      </c>
      <c r="B681" s="26" t="str">
        <f>[1]PyramidData!K688</f>
        <v>Missing</v>
      </c>
    </row>
    <row r="682" spans="1:2" x14ac:dyDescent="0.25">
      <c r="A682" s="25">
        <v>33188</v>
      </c>
      <c r="B682" s="26" t="str">
        <f>[1]PyramidData!K689</f>
        <v>Missing</v>
      </c>
    </row>
    <row r="683" spans="1:2" x14ac:dyDescent="0.25">
      <c r="A683" s="25">
        <v>33189</v>
      </c>
      <c r="B683" s="26" t="str">
        <f>[1]PyramidData!K690</f>
        <v>Missing</v>
      </c>
    </row>
    <row r="684" spans="1:2" x14ac:dyDescent="0.25">
      <c r="A684" s="25">
        <v>33190</v>
      </c>
      <c r="B684" s="26" t="str">
        <f>[1]PyramidData!K691</f>
        <v>Missing</v>
      </c>
    </row>
    <row r="685" spans="1:2" x14ac:dyDescent="0.25">
      <c r="A685" s="25">
        <v>33191</v>
      </c>
      <c r="B685" s="26" t="str">
        <f>[1]PyramidData!K692</f>
        <v>Missing</v>
      </c>
    </row>
    <row r="686" spans="1:2" x14ac:dyDescent="0.25">
      <c r="A686" s="25">
        <v>33192</v>
      </c>
      <c r="B686" s="26" t="str">
        <f>[1]PyramidData!K693</f>
        <v>Missing</v>
      </c>
    </row>
    <row r="687" spans="1:2" x14ac:dyDescent="0.25">
      <c r="A687" s="25">
        <v>33193</v>
      </c>
      <c r="B687" s="26" t="str">
        <f>[1]PyramidData!K694</f>
        <v>Missing</v>
      </c>
    </row>
    <row r="688" spans="1:2" x14ac:dyDescent="0.25">
      <c r="A688" s="25">
        <v>33194</v>
      </c>
      <c r="B688" s="26" t="str">
        <f>[1]PyramidData!K695</f>
        <v>Missing</v>
      </c>
    </row>
    <row r="689" spans="1:2" x14ac:dyDescent="0.25">
      <c r="A689" s="25">
        <v>33195</v>
      </c>
      <c r="B689" s="26" t="str">
        <f>[1]PyramidData!K696</f>
        <v>Missing</v>
      </c>
    </row>
    <row r="690" spans="1:2" x14ac:dyDescent="0.25">
      <c r="A690" s="25">
        <v>33196</v>
      </c>
      <c r="B690" s="26" t="str">
        <f>[1]PyramidData!K697</f>
        <v>Missing</v>
      </c>
    </row>
    <row r="691" spans="1:2" x14ac:dyDescent="0.25">
      <c r="A691" s="25">
        <v>33197</v>
      </c>
      <c r="B691" s="26" t="str">
        <f>[1]PyramidData!K698</f>
        <v>Missing</v>
      </c>
    </row>
    <row r="692" spans="1:2" x14ac:dyDescent="0.25">
      <c r="A692" s="25">
        <v>33198</v>
      </c>
      <c r="B692" s="26" t="str">
        <f>[1]PyramidData!K699</f>
        <v>Missing</v>
      </c>
    </row>
    <row r="693" spans="1:2" x14ac:dyDescent="0.25">
      <c r="A693" s="25">
        <v>33199</v>
      </c>
      <c r="B693" s="26" t="str">
        <f>[1]PyramidData!K700</f>
        <v>Missing</v>
      </c>
    </row>
    <row r="694" spans="1:2" x14ac:dyDescent="0.25">
      <c r="A694" s="25">
        <v>33200</v>
      </c>
      <c r="B694" s="26" t="str">
        <f>[1]PyramidData!K701</f>
        <v>Missing</v>
      </c>
    </row>
    <row r="695" spans="1:2" x14ac:dyDescent="0.25">
      <c r="A695" s="25">
        <v>33201</v>
      </c>
      <c r="B695" s="26" t="str">
        <f>[1]PyramidData!K702</f>
        <v>Missing</v>
      </c>
    </row>
    <row r="696" spans="1:2" x14ac:dyDescent="0.25">
      <c r="A696" s="25">
        <v>33202</v>
      </c>
      <c r="B696" s="26" t="str">
        <f>[1]PyramidData!K703</f>
        <v>Missing</v>
      </c>
    </row>
    <row r="697" spans="1:2" x14ac:dyDescent="0.25">
      <c r="A697" s="25">
        <v>33203</v>
      </c>
      <c r="B697" s="26" t="str">
        <f>[1]PyramidData!K704</f>
        <v>Missing</v>
      </c>
    </row>
    <row r="698" spans="1:2" x14ac:dyDescent="0.25">
      <c r="A698" s="25">
        <v>33204</v>
      </c>
      <c r="B698" s="26" t="str">
        <f>[1]PyramidData!K705</f>
        <v>Missing</v>
      </c>
    </row>
    <row r="699" spans="1:2" x14ac:dyDescent="0.25">
      <c r="A699" s="25">
        <v>33205</v>
      </c>
      <c r="B699" s="26" t="str">
        <f>[1]PyramidData!K706</f>
        <v>Missing</v>
      </c>
    </row>
    <row r="700" spans="1:2" x14ac:dyDescent="0.25">
      <c r="A700" s="25">
        <v>33206</v>
      </c>
      <c r="B700" s="26" t="str">
        <f>[1]PyramidData!K707</f>
        <v>Missing</v>
      </c>
    </row>
    <row r="701" spans="1:2" x14ac:dyDescent="0.25">
      <c r="A701" s="25">
        <v>33207</v>
      </c>
      <c r="B701" s="26" t="str">
        <f>[1]PyramidData!K708</f>
        <v>Missing</v>
      </c>
    </row>
    <row r="702" spans="1:2" x14ac:dyDescent="0.25">
      <c r="A702" s="25">
        <v>33208</v>
      </c>
      <c r="B702" s="26" t="str">
        <f>[1]PyramidData!K709</f>
        <v>Missing</v>
      </c>
    </row>
    <row r="703" spans="1:2" x14ac:dyDescent="0.25">
      <c r="A703" s="25">
        <v>33209</v>
      </c>
      <c r="B703" s="26" t="str">
        <f>[1]PyramidData!K710</f>
        <v>Missing</v>
      </c>
    </row>
    <row r="704" spans="1:2" x14ac:dyDescent="0.25">
      <c r="A704" s="25">
        <v>33210</v>
      </c>
      <c r="B704" s="26" t="str">
        <f>[1]PyramidData!K711</f>
        <v>Missing</v>
      </c>
    </row>
    <row r="705" spans="1:2" x14ac:dyDescent="0.25">
      <c r="A705" s="25">
        <v>33211</v>
      </c>
      <c r="B705" s="26" t="str">
        <f>[1]PyramidData!K712</f>
        <v>Missing</v>
      </c>
    </row>
    <row r="706" spans="1:2" x14ac:dyDescent="0.25">
      <c r="A706" s="25">
        <v>33212</v>
      </c>
      <c r="B706" s="26" t="str">
        <f>[1]PyramidData!K713</f>
        <v>Missing</v>
      </c>
    </row>
    <row r="707" spans="1:2" x14ac:dyDescent="0.25">
      <c r="A707" s="25">
        <v>33213</v>
      </c>
      <c r="B707" s="26" t="str">
        <f>[1]PyramidData!K714</f>
        <v>Missing</v>
      </c>
    </row>
    <row r="708" spans="1:2" x14ac:dyDescent="0.25">
      <c r="A708" s="25">
        <v>33214</v>
      </c>
      <c r="B708" s="26" t="str">
        <f>[1]PyramidData!K715</f>
        <v>Missing</v>
      </c>
    </row>
    <row r="709" spans="1:2" x14ac:dyDescent="0.25">
      <c r="A709" s="25">
        <v>33215</v>
      </c>
      <c r="B709" s="26" t="str">
        <f>[1]PyramidData!K716</f>
        <v>Missing</v>
      </c>
    </row>
    <row r="710" spans="1:2" x14ac:dyDescent="0.25">
      <c r="A710" s="25">
        <v>33216</v>
      </c>
      <c r="B710" s="26" t="str">
        <f>[1]PyramidData!K717</f>
        <v>Missing</v>
      </c>
    </row>
    <row r="711" spans="1:2" x14ac:dyDescent="0.25">
      <c r="A711" s="25">
        <v>33217</v>
      </c>
      <c r="B711" s="26" t="str">
        <f>[1]PyramidData!K718</f>
        <v>Missing</v>
      </c>
    </row>
    <row r="712" spans="1:2" x14ac:dyDescent="0.25">
      <c r="A712" s="25">
        <v>33218</v>
      </c>
      <c r="B712" s="26" t="str">
        <f>[1]PyramidData!K719</f>
        <v>Missing</v>
      </c>
    </row>
    <row r="713" spans="1:2" x14ac:dyDescent="0.25">
      <c r="A713" s="25">
        <v>33219</v>
      </c>
      <c r="B713" s="26" t="str">
        <f>[1]PyramidData!K720</f>
        <v>Missing</v>
      </c>
    </row>
    <row r="714" spans="1:2" x14ac:dyDescent="0.25">
      <c r="A714" s="25">
        <v>33220</v>
      </c>
      <c r="B714" s="26" t="str">
        <f>[1]PyramidData!K721</f>
        <v>Missing</v>
      </c>
    </row>
    <row r="715" spans="1:2" x14ac:dyDescent="0.25">
      <c r="A715" s="25">
        <v>33221</v>
      </c>
      <c r="B715" s="26" t="str">
        <f>[1]PyramidData!K722</f>
        <v>Missing</v>
      </c>
    </row>
    <row r="716" spans="1:2" x14ac:dyDescent="0.25">
      <c r="A716" s="25">
        <v>33222</v>
      </c>
      <c r="B716" s="26" t="str">
        <f>[1]PyramidData!K723</f>
        <v>Missing</v>
      </c>
    </row>
    <row r="717" spans="1:2" x14ac:dyDescent="0.25">
      <c r="A717" s="25">
        <v>33223</v>
      </c>
      <c r="B717" s="26" t="str">
        <f>[1]PyramidData!K724</f>
        <v>Missing</v>
      </c>
    </row>
    <row r="718" spans="1:2" x14ac:dyDescent="0.25">
      <c r="A718" s="25">
        <v>33224</v>
      </c>
      <c r="B718" s="26" t="str">
        <f>[1]PyramidData!K725</f>
        <v>Missing</v>
      </c>
    </row>
    <row r="719" spans="1:2" x14ac:dyDescent="0.25">
      <c r="A719" s="25">
        <v>33225</v>
      </c>
      <c r="B719" s="26" t="str">
        <f>[1]PyramidData!K726</f>
        <v>Missing</v>
      </c>
    </row>
    <row r="720" spans="1:2" x14ac:dyDescent="0.25">
      <c r="A720" s="25">
        <v>33226</v>
      </c>
      <c r="B720" s="26" t="str">
        <f>[1]PyramidData!K727</f>
        <v>Missing</v>
      </c>
    </row>
    <row r="721" spans="1:2" x14ac:dyDescent="0.25">
      <c r="A721" s="25">
        <v>33227</v>
      </c>
      <c r="B721" s="26" t="str">
        <f>[1]PyramidData!K728</f>
        <v>Missing</v>
      </c>
    </row>
    <row r="722" spans="1:2" x14ac:dyDescent="0.25">
      <c r="A722" s="25">
        <v>33228</v>
      </c>
      <c r="B722" s="26" t="str">
        <f>[1]PyramidData!K729</f>
        <v>Missing</v>
      </c>
    </row>
    <row r="723" spans="1:2" x14ac:dyDescent="0.25">
      <c r="A723" s="25">
        <v>33229</v>
      </c>
      <c r="B723" s="26" t="str">
        <f>[1]PyramidData!K730</f>
        <v>Missing</v>
      </c>
    </row>
    <row r="724" spans="1:2" x14ac:dyDescent="0.25">
      <c r="A724" s="25">
        <v>33230</v>
      </c>
      <c r="B724" s="26" t="str">
        <f>[1]PyramidData!K731</f>
        <v>Missing</v>
      </c>
    </row>
    <row r="725" spans="1:2" x14ac:dyDescent="0.25">
      <c r="A725" s="25">
        <v>33231</v>
      </c>
      <c r="B725" s="26" t="str">
        <f>[1]PyramidData!K732</f>
        <v>Missing</v>
      </c>
    </row>
    <row r="726" spans="1:2" x14ac:dyDescent="0.25">
      <c r="A726" s="25">
        <v>33232</v>
      </c>
      <c r="B726" s="26" t="str">
        <f>[1]PyramidData!K733</f>
        <v>Missing</v>
      </c>
    </row>
    <row r="727" spans="1:2" x14ac:dyDescent="0.25">
      <c r="A727" s="25">
        <v>33233</v>
      </c>
      <c r="B727" s="26" t="str">
        <f>[1]PyramidData!K734</f>
        <v>Missing</v>
      </c>
    </row>
    <row r="728" spans="1:2" x14ac:dyDescent="0.25">
      <c r="A728" s="25">
        <v>33234</v>
      </c>
      <c r="B728" s="26" t="str">
        <f>[1]PyramidData!K735</f>
        <v>Missing</v>
      </c>
    </row>
    <row r="729" spans="1:2" x14ac:dyDescent="0.25">
      <c r="A729" s="25">
        <v>33235</v>
      </c>
      <c r="B729" s="26" t="str">
        <f>[1]PyramidData!K736</f>
        <v>Missing</v>
      </c>
    </row>
    <row r="730" spans="1:2" x14ac:dyDescent="0.25">
      <c r="A730" s="25">
        <v>33236</v>
      </c>
      <c r="B730" s="26" t="str">
        <f>[1]PyramidData!K737</f>
        <v>Missing</v>
      </c>
    </row>
    <row r="731" spans="1:2" x14ac:dyDescent="0.25">
      <c r="A731" s="25">
        <v>33237</v>
      </c>
      <c r="B731" s="26" t="str">
        <f>[1]PyramidData!K738</f>
        <v>Missing</v>
      </c>
    </row>
    <row r="732" spans="1:2" x14ac:dyDescent="0.25">
      <c r="A732" s="25">
        <v>33238</v>
      </c>
      <c r="B732" s="26" t="str">
        <f>[1]PyramidData!K739</f>
        <v>Missing</v>
      </c>
    </row>
    <row r="733" spans="1:2" x14ac:dyDescent="0.25">
      <c r="A733" s="25">
        <v>33239</v>
      </c>
      <c r="B733" s="26">
        <f>[1]PyramidData!K740</f>
        <v>1383</v>
      </c>
    </row>
    <row r="734" spans="1:2" x14ac:dyDescent="0.25">
      <c r="A734" s="25">
        <v>33240</v>
      </c>
      <c r="B734" s="26">
        <f>[1]PyramidData!K741</f>
        <v>4839</v>
      </c>
    </row>
    <row r="735" spans="1:2" x14ac:dyDescent="0.25">
      <c r="A735" s="25">
        <v>33241</v>
      </c>
      <c r="B735" s="26">
        <f>[1]PyramidData!K742</f>
        <v>5762</v>
      </c>
    </row>
    <row r="736" spans="1:2" x14ac:dyDescent="0.25">
      <c r="A736" s="25">
        <v>33242</v>
      </c>
      <c r="B736" s="26">
        <f>[1]PyramidData!K743</f>
        <v>3674</v>
      </c>
    </row>
    <row r="737" spans="1:2" x14ac:dyDescent="0.25">
      <c r="A737" s="25">
        <v>33243</v>
      </c>
      <c r="B737" s="26">
        <f>[1]PyramidData!K744</f>
        <v>1346</v>
      </c>
    </row>
    <row r="738" spans="1:2" x14ac:dyDescent="0.25">
      <c r="A738" s="25">
        <v>33244</v>
      </c>
      <c r="B738" s="26">
        <f>[1]PyramidData!K745</f>
        <v>2261</v>
      </c>
    </row>
    <row r="739" spans="1:2" x14ac:dyDescent="0.25">
      <c r="A739" s="25">
        <v>33245</v>
      </c>
      <c r="B739" s="26">
        <f>[1]PyramidData!K746</f>
        <v>5830</v>
      </c>
    </row>
    <row r="740" spans="1:2" x14ac:dyDescent="0.25">
      <c r="A740" s="25">
        <v>33246</v>
      </c>
      <c r="B740" s="26">
        <f>[1]PyramidData!K747</f>
        <v>3258</v>
      </c>
    </row>
    <row r="741" spans="1:2" x14ac:dyDescent="0.25">
      <c r="A741" s="25">
        <v>33247</v>
      </c>
      <c r="B741" s="26">
        <f>[1]PyramidData!K748</f>
        <v>4641</v>
      </c>
    </row>
    <row r="742" spans="1:2" x14ac:dyDescent="0.25">
      <c r="A742" s="25">
        <v>33248</v>
      </c>
      <c r="B742" s="26">
        <f>[1]PyramidData!K749</f>
        <v>3949</v>
      </c>
    </row>
    <row r="743" spans="1:2" x14ac:dyDescent="0.25">
      <c r="A743" s="25">
        <v>33249</v>
      </c>
      <c r="B743" s="26">
        <f>[1]PyramidData!K750</f>
        <v>4367</v>
      </c>
    </row>
    <row r="744" spans="1:2" x14ac:dyDescent="0.25">
      <c r="A744" s="25">
        <v>33250</v>
      </c>
      <c r="B744" s="26">
        <f>[1]PyramidData!K751</f>
        <v>3747</v>
      </c>
    </row>
    <row r="745" spans="1:2" x14ac:dyDescent="0.25">
      <c r="A745" s="25">
        <v>33251</v>
      </c>
      <c r="B745" s="26">
        <f>[1]PyramidData!K752</f>
        <v>1682</v>
      </c>
    </row>
    <row r="746" spans="1:2" x14ac:dyDescent="0.25">
      <c r="A746" s="25">
        <v>33252</v>
      </c>
      <c r="B746" s="26">
        <f>[1]PyramidData!K753</f>
        <v>4258</v>
      </c>
    </row>
    <row r="747" spans="1:2" x14ac:dyDescent="0.25">
      <c r="A747" s="25">
        <v>33253</v>
      </c>
      <c r="B747" s="26">
        <f>[1]PyramidData!K754</f>
        <v>3414</v>
      </c>
    </row>
    <row r="748" spans="1:2" x14ac:dyDescent="0.25">
      <c r="A748" s="25">
        <v>33254</v>
      </c>
      <c r="B748" s="26">
        <f>[1]PyramidData!K755</f>
        <v>3141</v>
      </c>
    </row>
    <row r="749" spans="1:2" x14ac:dyDescent="0.25">
      <c r="A749" s="25">
        <v>33255</v>
      </c>
      <c r="B749" s="26">
        <f>[1]PyramidData!K756</f>
        <v>3291</v>
      </c>
    </row>
    <row r="750" spans="1:2" x14ac:dyDescent="0.25">
      <c r="A750" s="25">
        <v>33256</v>
      </c>
      <c r="B750" s="26">
        <f>[1]PyramidData!K757</f>
        <v>5072</v>
      </c>
    </row>
    <row r="751" spans="1:2" x14ac:dyDescent="0.25">
      <c r="A751" s="25">
        <v>33257</v>
      </c>
      <c r="B751" s="26">
        <f>[1]PyramidData!K758</f>
        <v>1417</v>
      </c>
    </row>
    <row r="752" spans="1:2" x14ac:dyDescent="0.25">
      <c r="A752" s="25">
        <v>33258</v>
      </c>
      <c r="B752" s="26">
        <f>[1]PyramidData!K759</f>
        <v>919</v>
      </c>
    </row>
    <row r="753" spans="1:2" x14ac:dyDescent="0.25">
      <c r="A753" s="25">
        <v>33259</v>
      </c>
      <c r="B753" s="26">
        <f>[1]PyramidData!K760</f>
        <v>1491</v>
      </c>
    </row>
    <row r="754" spans="1:2" x14ac:dyDescent="0.25">
      <c r="A754" s="25">
        <v>33260</v>
      </c>
      <c r="B754" s="26">
        <f>[1]PyramidData!K761</f>
        <v>3895</v>
      </c>
    </row>
    <row r="755" spans="1:2" x14ac:dyDescent="0.25">
      <c r="A755" s="25">
        <v>33261</v>
      </c>
      <c r="B755" s="26">
        <f>[1]PyramidData!K762</f>
        <v>4140</v>
      </c>
    </row>
    <row r="756" spans="1:2" x14ac:dyDescent="0.25">
      <c r="A756" s="25">
        <v>33262</v>
      </c>
      <c r="B756" s="26">
        <f>[1]PyramidData!K763</f>
        <v>4927</v>
      </c>
    </row>
    <row r="757" spans="1:2" x14ac:dyDescent="0.25">
      <c r="A757" s="25">
        <v>33263</v>
      </c>
      <c r="B757" s="26">
        <f>[1]PyramidData!K764</f>
        <v>5318</v>
      </c>
    </row>
    <row r="758" spans="1:2" x14ac:dyDescent="0.25">
      <c r="A758" s="25">
        <v>33264</v>
      </c>
      <c r="B758" s="26">
        <f>[1]PyramidData!K765</f>
        <v>639</v>
      </c>
    </row>
    <row r="759" spans="1:2" x14ac:dyDescent="0.25">
      <c r="A759" s="25">
        <v>33265</v>
      </c>
      <c r="B759" s="26">
        <f>[1]PyramidData!K766</f>
        <v>249</v>
      </c>
    </row>
    <row r="760" spans="1:2" x14ac:dyDescent="0.25">
      <c r="A760" s="25">
        <v>33266</v>
      </c>
      <c r="B760" s="26">
        <f>[1]PyramidData!K767</f>
        <v>2560</v>
      </c>
    </row>
    <row r="761" spans="1:2" x14ac:dyDescent="0.25">
      <c r="A761" s="25">
        <v>33267</v>
      </c>
      <c r="B761" s="26">
        <f>[1]PyramidData!K768</f>
        <v>3335</v>
      </c>
    </row>
    <row r="762" spans="1:2" x14ac:dyDescent="0.25">
      <c r="A762" s="25">
        <v>33268</v>
      </c>
      <c r="B762" s="26">
        <f>[1]PyramidData!K769</f>
        <v>2035</v>
      </c>
    </row>
    <row r="763" spans="1:2" x14ac:dyDescent="0.25">
      <c r="A763" s="25">
        <v>33269</v>
      </c>
      <c r="B763" s="26">
        <f>[1]PyramidData!K770</f>
        <v>2197</v>
      </c>
    </row>
    <row r="764" spans="1:2" x14ac:dyDescent="0.25">
      <c r="A764" s="25">
        <v>33270</v>
      </c>
      <c r="B764" s="26">
        <f>[1]PyramidData!K771</f>
        <v>0</v>
      </c>
    </row>
    <row r="765" spans="1:2" x14ac:dyDescent="0.25">
      <c r="A765" s="25">
        <v>33271</v>
      </c>
      <c r="B765" s="26">
        <f>[1]PyramidData!K772</f>
        <v>1582</v>
      </c>
    </row>
    <row r="766" spans="1:2" x14ac:dyDescent="0.25">
      <c r="A766" s="25">
        <v>33272</v>
      </c>
      <c r="B766" s="26">
        <f>[1]PyramidData!K773</f>
        <v>1872</v>
      </c>
    </row>
    <row r="767" spans="1:2" x14ac:dyDescent="0.25">
      <c r="A767" s="25">
        <v>33273</v>
      </c>
      <c r="B767" s="26">
        <f>[1]PyramidData!K774</f>
        <v>4248</v>
      </c>
    </row>
    <row r="768" spans="1:2" x14ac:dyDescent="0.25">
      <c r="A768" s="25">
        <v>33274</v>
      </c>
      <c r="B768" s="26">
        <f>[1]PyramidData!K775</f>
        <v>3125</v>
      </c>
    </row>
    <row r="769" spans="1:2" x14ac:dyDescent="0.25">
      <c r="A769" s="25">
        <v>33275</v>
      </c>
      <c r="B769" s="26">
        <f>[1]PyramidData!K776</f>
        <v>4298</v>
      </c>
    </row>
    <row r="770" spans="1:2" x14ac:dyDescent="0.25">
      <c r="A770" s="25">
        <v>33276</v>
      </c>
      <c r="B770" s="26">
        <f>[1]PyramidData!K777</f>
        <v>2346</v>
      </c>
    </row>
    <row r="771" spans="1:2" x14ac:dyDescent="0.25">
      <c r="A771" s="25">
        <v>33277</v>
      </c>
      <c r="B771" s="26">
        <f>[1]PyramidData!K778</f>
        <v>3960</v>
      </c>
    </row>
    <row r="772" spans="1:2" x14ac:dyDescent="0.25">
      <c r="A772" s="25">
        <v>33278</v>
      </c>
      <c r="B772" s="26">
        <f>[1]PyramidData!K779</f>
        <v>903</v>
      </c>
    </row>
    <row r="773" spans="1:2" x14ac:dyDescent="0.25">
      <c r="A773" s="25">
        <v>33279</v>
      </c>
      <c r="B773" s="26">
        <f>[1]PyramidData!K780</f>
        <v>50</v>
      </c>
    </row>
    <row r="774" spans="1:2" x14ac:dyDescent="0.25">
      <c r="A774" s="25">
        <v>33280</v>
      </c>
      <c r="B774" s="26">
        <f>[1]PyramidData!K781</f>
        <v>2222</v>
      </c>
    </row>
    <row r="775" spans="1:2" x14ac:dyDescent="0.25">
      <c r="A775" s="25">
        <v>33281</v>
      </c>
      <c r="B775" s="26">
        <f>[1]PyramidData!K782</f>
        <v>476</v>
      </c>
    </row>
    <row r="776" spans="1:2" x14ac:dyDescent="0.25">
      <c r="A776" s="25">
        <v>33282</v>
      </c>
      <c r="B776" s="26">
        <f>[1]PyramidData!K783</f>
        <v>768</v>
      </c>
    </row>
    <row r="777" spans="1:2" x14ac:dyDescent="0.25">
      <c r="A777" s="25">
        <v>33283</v>
      </c>
      <c r="B777" s="26">
        <f>[1]PyramidData!K784</f>
        <v>400</v>
      </c>
    </row>
    <row r="778" spans="1:2" x14ac:dyDescent="0.25">
      <c r="A778" s="25">
        <v>33284</v>
      </c>
      <c r="B778" s="26">
        <f>[1]PyramidData!K785</f>
        <v>0</v>
      </c>
    </row>
    <row r="779" spans="1:2" x14ac:dyDescent="0.25">
      <c r="A779" s="25">
        <v>33285</v>
      </c>
      <c r="B779" s="26">
        <f>[1]PyramidData!K786</f>
        <v>395</v>
      </c>
    </row>
    <row r="780" spans="1:2" x14ac:dyDescent="0.25">
      <c r="A780" s="25">
        <v>33286</v>
      </c>
      <c r="B780" s="26">
        <f>[1]PyramidData!K787</f>
        <v>542</v>
      </c>
    </row>
    <row r="781" spans="1:2" x14ac:dyDescent="0.25">
      <c r="A781" s="25">
        <v>33287</v>
      </c>
      <c r="B781" s="26">
        <f>[1]PyramidData!K788</f>
        <v>864</v>
      </c>
    </row>
    <row r="782" spans="1:2" x14ac:dyDescent="0.25">
      <c r="A782" s="25">
        <v>33288</v>
      </c>
      <c r="B782" s="26">
        <f>[1]PyramidData!K789</f>
        <v>2748</v>
      </c>
    </row>
    <row r="783" spans="1:2" x14ac:dyDescent="0.25">
      <c r="A783" s="25">
        <v>33289</v>
      </c>
      <c r="B783" s="26">
        <f>[1]PyramidData!K790</f>
        <v>2313</v>
      </c>
    </row>
    <row r="784" spans="1:2" x14ac:dyDescent="0.25">
      <c r="A784" s="25">
        <v>33290</v>
      </c>
      <c r="B784" s="26">
        <f>[1]PyramidData!K791</f>
        <v>247</v>
      </c>
    </row>
    <row r="785" spans="1:2" x14ac:dyDescent="0.25">
      <c r="A785" s="25">
        <v>33291</v>
      </c>
      <c r="B785" s="26">
        <f>[1]PyramidData!K792</f>
        <v>537</v>
      </c>
    </row>
    <row r="786" spans="1:2" x14ac:dyDescent="0.25">
      <c r="A786" s="25">
        <v>33292</v>
      </c>
      <c r="B786" s="26">
        <f>[1]PyramidData!K793</f>
        <v>423</v>
      </c>
    </row>
    <row r="787" spans="1:2" x14ac:dyDescent="0.25">
      <c r="A787" s="25">
        <v>33293</v>
      </c>
      <c r="B787" s="26">
        <f>[1]PyramidData!K794</f>
        <v>261</v>
      </c>
    </row>
    <row r="788" spans="1:2" x14ac:dyDescent="0.25">
      <c r="A788" s="25">
        <v>33294</v>
      </c>
      <c r="B788" s="26">
        <f>[1]PyramidData!K795</f>
        <v>1264</v>
      </c>
    </row>
    <row r="789" spans="1:2" x14ac:dyDescent="0.25">
      <c r="A789" s="25">
        <v>33295</v>
      </c>
      <c r="B789" s="26">
        <f>[1]PyramidData!K796</f>
        <v>0</v>
      </c>
    </row>
    <row r="790" spans="1:2" x14ac:dyDescent="0.25">
      <c r="A790" s="25">
        <v>33296</v>
      </c>
      <c r="B790" s="26">
        <f>[1]PyramidData!K797</f>
        <v>90</v>
      </c>
    </row>
    <row r="791" spans="1:2" x14ac:dyDescent="0.25">
      <c r="A791" s="25">
        <v>33297</v>
      </c>
      <c r="B791" s="26">
        <f>[1]PyramidData!K798</f>
        <v>794</v>
      </c>
    </row>
    <row r="792" spans="1:2" x14ac:dyDescent="0.25">
      <c r="A792" s="25">
        <v>33298</v>
      </c>
      <c r="B792" s="26">
        <f>[1]PyramidData!K799</f>
        <v>27</v>
      </c>
    </row>
    <row r="793" spans="1:2" x14ac:dyDescent="0.25">
      <c r="A793" s="25">
        <v>33299</v>
      </c>
      <c r="B793" s="26">
        <f>[1]PyramidData!K800</f>
        <v>531</v>
      </c>
    </row>
    <row r="794" spans="1:2" x14ac:dyDescent="0.25">
      <c r="A794" s="25">
        <v>33300</v>
      </c>
      <c r="B794" s="26">
        <f>[1]PyramidData!K801</f>
        <v>125</v>
      </c>
    </row>
    <row r="795" spans="1:2" x14ac:dyDescent="0.25">
      <c r="A795" s="25">
        <v>33301</v>
      </c>
      <c r="B795" s="26">
        <f>[1]PyramidData!K802</f>
        <v>1647</v>
      </c>
    </row>
    <row r="796" spans="1:2" x14ac:dyDescent="0.25">
      <c r="A796" s="25">
        <v>33302</v>
      </c>
      <c r="B796" s="26">
        <f>[1]PyramidData!K803</f>
        <v>460</v>
      </c>
    </row>
    <row r="797" spans="1:2" x14ac:dyDescent="0.25">
      <c r="A797" s="25">
        <v>33303</v>
      </c>
      <c r="B797" s="26">
        <f>[1]PyramidData!K804</f>
        <v>801</v>
      </c>
    </row>
    <row r="798" spans="1:2" x14ac:dyDescent="0.25">
      <c r="A798" s="25">
        <v>33304</v>
      </c>
      <c r="B798" s="26">
        <f>[1]PyramidData!K805</f>
        <v>191</v>
      </c>
    </row>
    <row r="799" spans="1:2" x14ac:dyDescent="0.25">
      <c r="A799" s="25">
        <v>33305</v>
      </c>
      <c r="B799" s="26">
        <f>[1]PyramidData!K806</f>
        <v>0</v>
      </c>
    </row>
    <row r="800" spans="1:2" x14ac:dyDescent="0.25">
      <c r="A800" s="25">
        <v>33306</v>
      </c>
      <c r="B800" s="26">
        <f>[1]PyramidData!K807</f>
        <v>550</v>
      </c>
    </row>
    <row r="801" spans="1:2" x14ac:dyDescent="0.25">
      <c r="A801" s="25">
        <v>33307</v>
      </c>
      <c r="B801" s="26">
        <f>[1]PyramidData!K808</f>
        <v>489</v>
      </c>
    </row>
    <row r="802" spans="1:2" x14ac:dyDescent="0.25">
      <c r="A802" s="25">
        <v>33308</v>
      </c>
      <c r="B802" s="26">
        <f>[1]PyramidData!K809</f>
        <v>64</v>
      </c>
    </row>
    <row r="803" spans="1:2" x14ac:dyDescent="0.25">
      <c r="A803" s="25">
        <v>33309</v>
      </c>
      <c r="B803" s="26">
        <f>[1]PyramidData!K810</f>
        <v>310</v>
      </c>
    </row>
    <row r="804" spans="1:2" x14ac:dyDescent="0.25">
      <c r="A804" s="25">
        <v>33310</v>
      </c>
      <c r="B804" s="26">
        <f>[1]PyramidData!K811</f>
        <v>2770</v>
      </c>
    </row>
    <row r="805" spans="1:2" x14ac:dyDescent="0.25">
      <c r="A805" s="25">
        <v>33311</v>
      </c>
      <c r="B805" s="26">
        <f>[1]PyramidData!K812</f>
        <v>26</v>
      </c>
    </row>
    <row r="806" spans="1:2" x14ac:dyDescent="0.25">
      <c r="A806" s="25">
        <v>33312</v>
      </c>
      <c r="B806" s="26">
        <f>[1]PyramidData!K813</f>
        <v>0</v>
      </c>
    </row>
    <row r="807" spans="1:2" x14ac:dyDescent="0.25">
      <c r="A807" s="25">
        <v>33313</v>
      </c>
      <c r="B807" s="26">
        <f>[1]PyramidData!K814</f>
        <v>120</v>
      </c>
    </row>
    <row r="808" spans="1:2" x14ac:dyDescent="0.25">
      <c r="A808" s="25">
        <v>33314</v>
      </c>
      <c r="B808" s="26">
        <f>[1]PyramidData!K815</f>
        <v>216</v>
      </c>
    </row>
    <row r="809" spans="1:2" x14ac:dyDescent="0.25">
      <c r="A809" s="25">
        <v>33315</v>
      </c>
      <c r="B809" s="26">
        <f>[1]PyramidData!K816</f>
        <v>1039</v>
      </c>
    </row>
    <row r="810" spans="1:2" x14ac:dyDescent="0.25">
      <c r="A810" s="25">
        <v>33316</v>
      </c>
      <c r="B810" s="26">
        <f>[1]PyramidData!K817</f>
        <v>1036</v>
      </c>
    </row>
    <row r="811" spans="1:2" x14ac:dyDescent="0.25">
      <c r="A811" s="25">
        <v>33317</v>
      </c>
      <c r="B811" s="26">
        <f>[1]PyramidData!K818</f>
        <v>495</v>
      </c>
    </row>
    <row r="812" spans="1:2" x14ac:dyDescent="0.25">
      <c r="A812" s="25">
        <v>33318</v>
      </c>
      <c r="B812" s="26">
        <f>[1]PyramidData!K819</f>
        <v>1200</v>
      </c>
    </row>
    <row r="813" spans="1:2" x14ac:dyDescent="0.25">
      <c r="A813" s="25">
        <v>33319</v>
      </c>
      <c r="B813" s="26">
        <f>[1]PyramidData!K820</f>
        <v>505</v>
      </c>
    </row>
    <row r="814" spans="1:2" x14ac:dyDescent="0.25">
      <c r="A814" s="25">
        <v>33320</v>
      </c>
      <c r="B814" s="26">
        <f>[1]PyramidData!K821</f>
        <v>3524</v>
      </c>
    </row>
    <row r="815" spans="1:2" x14ac:dyDescent="0.25">
      <c r="A815" s="25">
        <v>33321</v>
      </c>
      <c r="B815" s="26">
        <f>[1]PyramidData!K822</f>
        <v>69</v>
      </c>
    </row>
    <row r="816" spans="1:2" x14ac:dyDescent="0.25">
      <c r="A816" s="25">
        <v>33322</v>
      </c>
      <c r="B816" s="26">
        <f>[1]PyramidData!K823</f>
        <v>364</v>
      </c>
    </row>
    <row r="817" spans="1:2" x14ac:dyDescent="0.25">
      <c r="A817" s="25">
        <v>33323</v>
      </c>
      <c r="B817" s="26">
        <f>[1]PyramidData!K824</f>
        <v>101</v>
      </c>
    </row>
    <row r="818" spans="1:2" x14ac:dyDescent="0.25">
      <c r="A818" s="25">
        <v>33324</v>
      </c>
      <c r="B818" s="26">
        <f>[1]PyramidData!K825</f>
        <v>2968</v>
      </c>
    </row>
    <row r="819" spans="1:2" x14ac:dyDescent="0.25">
      <c r="A819" s="25">
        <v>33325</v>
      </c>
      <c r="B819" s="26">
        <f>[1]PyramidData!K826</f>
        <v>435</v>
      </c>
    </row>
    <row r="820" spans="1:2" x14ac:dyDescent="0.25">
      <c r="A820" s="25">
        <v>33326</v>
      </c>
      <c r="B820" s="26">
        <f>[1]PyramidData!K827</f>
        <v>0</v>
      </c>
    </row>
    <row r="821" spans="1:2" x14ac:dyDescent="0.25">
      <c r="A821" s="25">
        <v>33327</v>
      </c>
      <c r="B821" s="26">
        <f>[1]PyramidData!K828</f>
        <v>267</v>
      </c>
    </row>
    <row r="822" spans="1:2" x14ac:dyDescent="0.25">
      <c r="A822" s="25">
        <v>33328</v>
      </c>
      <c r="B822" s="26">
        <f>[1]PyramidData!K829</f>
        <v>1429</v>
      </c>
    </row>
    <row r="823" spans="1:2" x14ac:dyDescent="0.25">
      <c r="A823" s="25">
        <v>33329</v>
      </c>
      <c r="B823" s="26">
        <f>[1]PyramidData!K830</f>
        <v>2901</v>
      </c>
    </row>
    <row r="824" spans="1:2" x14ac:dyDescent="0.25">
      <c r="A824" s="25">
        <v>33330</v>
      </c>
      <c r="B824" s="26">
        <f>[1]PyramidData!K831</f>
        <v>2908</v>
      </c>
    </row>
    <row r="825" spans="1:2" x14ac:dyDescent="0.25">
      <c r="A825" s="25">
        <v>33331</v>
      </c>
      <c r="B825" s="26">
        <f>[1]PyramidData!K832</f>
        <v>3117</v>
      </c>
    </row>
    <row r="826" spans="1:2" x14ac:dyDescent="0.25">
      <c r="A826" s="25">
        <v>33332</v>
      </c>
      <c r="B826" s="26">
        <f>[1]PyramidData!K833</f>
        <v>2976</v>
      </c>
    </row>
    <row r="827" spans="1:2" x14ac:dyDescent="0.25">
      <c r="A827" s="25">
        <v>33333</v>
      </c>
      <c r="B827" s="26">
        <f>[1]PyramidData!K834</f>
        <v>4197</v>
      </c>
    </row>
    <row r="828" spans="1:2" x14ac:dyDescent="0.25">
      <c r="A828" s="25">
        <v>33334</v>
      </c>
      <c r="B828" s="26">
        <f>[1]PyramidData!K835</f>
        <v>546</v>
      </c>
    </row>
    <row r="829" spans="1:2" x14ac:dyDescent="0.25">
      <c r="A829" s="25">
        <v>33335</v>
      </c>
      <c r="B829" s="26">
        <f>[1]PyramidData!K836</f>
        <v>156</v>
      </c>
    </row>
    <row r="830" spans="1:2" x14ac:dyDescent="0.25">
      <c r="A830" s="25">
        <v>33336</v>
      </c>
      <c r="B830" s="26">
        <f>[1]PyramidData!K837</f>
        <v>4262</v>
      </c>
    </row>
    <row r="831" spans="1:2" x14ac:dyDescent="0.25">
      <c r="A831" s="25">
        <v>33337</v>
      </c>
      <c r="B831" s="26">
        <f>[1]PyramidData!K838</f>
        <v>2637</v>
      </c>
    </row>
    <row r="832" spans="1:2" x14ac:dyDescent="0.25">
      <c r="A832" s="25">
        <v>33338</v>
      </c>
      <c r="B832" s="26">
        <f>[1]PyramidData!K839</f>
        <v>2007</v>
      </c>
    </row>
    <row r="833" spans="1:2" x14ac:dyDescent="0.25">
      <c r="A833" s="25">
        <v>33339</v>
      </c>
      <c r="B833" s="26">
        <f>[1]PyramidData!K840</f>
        <v>2621</v>
      </c>
    </row>
    <row r="834" spans="1:2" x14ac:dyDescent="0.25">
      <c r="A834" s="25">
        <v>33340</v>
      </c>
      <c r="B834" s="26">
        <f>[1]PyramidData!K841</f>
        <v>2493</v>
      </c>
    </row>
    <row r="835" spans="1:2" x14ac:dyDescent="0.25">
      <c r="A835" s="25">
        <v>33341</v>
      </c>
      <c r="B835" s="26">
        <f>[1]PyramidData!K842</f>
        <v>165</v>
      </c>
    </row>
    <row r="836" spans="1:2" x14ac:dyDescent="0.25">
      <c r="A836" s="25">
        <v>33342</v>
      </c>
      <c r="B836" s="26">
        <f>[1]PyramidData!K843</f>
        <v>263</v>
      </c>
    </row>
    <row r="837" spans="1:2" x14ac:dyDescent="0.25">
      <c r="A837" s="25">
        <v>33343</v>
      </c>
      <c r="B837" s="26">
        <f>[1]PyramidData!K844</f>
        <v>2326</v>
      </c>
    </row>
    <row r="838" spans="1:2" x14ac:dyDescent="0.25">
      <c r="A838" s="25">
        <v>33344</v>
      </c>
      <c r="B838" s="26">
        <f>[1]PyramidData!K845</f>
        <v>1234</v>
      </c>
    </row>
    <row r="839" spans="1:2" x14ac:dyDescent="0.25">
      <c r="A839" s="25">
        <v>33345</v>
      </c>
      <c r="B839" s="26">
        <f>[1]PyramidData!K846</f>
        <v>0</v>
      </c>
    </row>
    <row r="840" spans="1:2" x14ac:dyDescent="0.25">
      <c r="A840" s="25">
        <v>33346</v>
      </c>
      <c r="B840" s="26">
        <f>[1]PyramidData!K847</f>
        <v>0</v>
      </c>
    </row>
    <row r="841" spans="1:2" x14ac:dyDescent="0.25">
      <c r="A841" s="25">
        <v>33347</v>
      </c>
      <c r="B841" s="26">
        <f>[1]PyramidData!K848</f>
        <v>20</v>
      </c>
    </row>
    <row r="842" spans="1:2" x14ac:dyDescent="0.25">
      <c r="A842" s="25">
        <v>33348</v>
      </c>
      <c r="B842" s="26">
        <f>[1]PyramidData!K849</f>
        <v>175</v>
      </c>
    </row>
    <row r="843" spans="1:2" x14ac:dyDescent="0.25">
      <c r="A843" s="25">
        <v>33349</v>
      </c>
      <c r="B843" s="26">
        <f>[1]PyramidData!K850</f>
        <v>701</v>
      </c>
    </row>
    <row r="844" spans="1:2" x14ac:dyDescent="0.25">
      <c r="A844" s="25">
        <v>33350</v>
      </c>
      <c r="B844" s="26">
        <f>[1]PyramidData!K851</f>
        <v>1481</v>
      </c>
    </row>
    <row r="845" spans="1:2" x14ac:dyDescent="0.25">
      <c r="A845" s="25">
        <v>33351</v>
      </c>
      <c r="B845" s="26">
        <f>[1]PyramidData!K852</f>
        <v>153</v>
      </c>
    </row>
    <row r="846" spans="1:2" x14ac:dyDescent="0.25">
      <c r="A846" s="25">
        <v>33352</v>
      </c>
      <c r="B846" s="26">
        <f>[1]PyramidData!K853</f>
        <v>135</v>
      </c>
    </row>
    <row r="847" spans="1:2" x14ac:dyDescent="0.25">
      <c r="A847" s="25">
        <v>33353</v>
      </c>
      <c r="B847" s="26">
        <f>[1]PyramidData!K854</f>
        <v>1152</v>
      </c>
    </row>
    <row r="848" spans="1:2" x14ac:dyDescent="0.25">
      <c r="A848" s="25">
        <v>33354</v>
      </c>
      <c r="B848" s="26">
        <f>[1]PyramidData!K855</f>
        <v>880</v>
      </c>
    </row>
    <row r="849" spans="1:2" x14ac:dyDescent="0.25">
      <c r="A849" s="25">
        <v>33355</v>
      </c>
      <c r="B849" s="26">
        <f>[1]PyramidData!K856</f>
        <v>95</v>
      </c>
    </row>
    <row r="850" spans="1:2" x14ac:dyDescent="0.25">
      <c r="A850" s="25">
        <v>33356</v>
      </c>
      <c r="B850" s="26">
        <f>[1]PyramidData!K857</f>
        <v>319</v>
      </c>
    </row>
    <row r="851" spans="1:2" x14ac:dyDescent="0.25">
      <c r="A851" s="25">
        <v>33357</v>
      </c>
      <c r="B851" s="26">
        <f>[1]PyramidData!K858</f>
        <v>1914</v>
      </c>
    </row>
    <row r="852" spans="1:2" x14ac:dyDescent="0.25">
      <c r="A852" s="25">
        <v>33358</v>
      </c>
      <c r="B852" s="26">
        <f>[1]PyramidData!K859</f>
        <v>746</v>
      </c>
    </row>
    <row r="853" spans="1:2" x14ac:dyDescent="0.25">
      <c r="A853" s="25">
        <v>33359</v>
      </c>
      <c r="B853" s="26">
        <f>[1]PyramidData!K860</f>
        <v>0</v>
      </c>
    </row>
    <row r="854" spans="1:2" x14ac:dyDescent="0.25">
      <c r="A854" s="25">
        <v>33360</v>
      </c>
      <c r="B854" s="26">
        <f>[1]PyramidData!K861</f>
        <v>0</v>
      </c>
    </row>
    <row r="855" spans="1:2" x14ac:dyDescent="0.25">
      <c r="A855" s="25">
        <v>33361</v>
      </c>
      <c r="B855" s="26">
        <f>[1]PyramidData!K862</f>
        <v>0</v>
      </c>
    </row>
    <row r="856" spans="1:2" x14ac:dyDescent="0.25">
      <c r="A856" s="25">
        <v>33362</v>
      </c>
      <c r="B856" s="26">
        <f>[1]PyramidData!K863</f>
        <v>0</v>
      </c>
    </row>
    <row r="857" spans="1:2" x14ac:dyDescent="0.25">
      <c r="A857" s="25">
        <v>33363</v>
      </c>
      <c r="B857" s="26">
        <f>[1]PyramidData!K864</f>
        <v>0</v>
      </c>
    </row>
    <row r="858" spans="1:2" x14ac:dyDescent="0.25">
      <c r="A858" s="25">
        <v>33364</v>
      </c>
      <c r="B858" s="26">
        <f>[1]PyramidData!K865</f>
        <v>3330</v>
      </c>
    </row>
    <row r="859" spans="1:2" x14ac:dyDescent="0.25">
      <c r="A859" s="25">
        <v>33365</v>
      </c>
      <c r="B859" s="26">
        <f>[1]PyramidData!K866</f>
        <v>1991</v>
      </c>
    </row>
    <row r="860" spans="1:2" x14ac:dyDescent="0.25">
      <c r="A860" s="25">
        <v>33366</v>
      </c>
      <c r="B860" s="26">
        <f>[1]PyramidData!K867</f>
        <v>0</v>
      </c>
    </row>
    <row r="861" spans="1:2" x14ac:dyDescent="0.25">
      <c r="A861" s="25">
        <v>33367</v>
      </c>
      <c r="B861" s="26">
        <f>[1]PyramidData!K868</f>
        <v>0</v>
      </c>
    </row>
    <row r="862" spans="1:2" x14ac:dyDescent="0.25">
      <c r="A862" s="25">
        <v>33368</v>
      </c>
      <c r="B862" s="26">
        <f>[1]PyramidData!K869</f>
        <v>0</v>
      </c>
    </row>
    <row r="863" spans="1:2" x14ac:dyDescent="0.25">
      <c r="A863" s="25">
        <v>33369</v>
      </c>
      <c r="B863" s="26">
        <f>[1]PyramidData!K870</f>
        <v>0</v>
      </c>
    </row>
    <row r="864" spans="1:2" x14ac:dyDescent="0.25">
      <c r="A864" s="25">
        <v>33370</v>
      </c>
      <c r="B864" s="26">
        <f>[1]PyramidData!K871</f>
        <v>0</v>
      </c>
    </row>
    <row r="865" spans="1:2" x14ac:dyDescent="0.25">
      <c r="A865" s="25">
        <v>33371</v>
      </c>
      <c r="B865" s="26">
        <f>[1]PyramidData!K872</f>
        <v>2597</v>
      </c>
    </row>
    <row r="866" spans="1:2" x14ac:dyDescent="0.25">
      <c r="A866" s="25">
        <v>33372</v>
      </c>
      <c r="B866" s="26">
        <f>[1]PyramidData!K873</f>
        <v>3719</v>
      </c>
    </row>
    <row r="867" spans="1:2" x14ac:dyDescent="0.25">
      <c r="A867" s="25">
        <v>33373</v>
      </c>
      <c r="B867" s="26">
        <f>[1]PyramidData!K874</f>
        <v>3540</v>
      </c>
    </row>
    <row r="868" spans="1:2" x14ac:dyDescent="0.25">
      <c r="A868" s="25">
        <v>33374</v>
      </c>
      <c r="B868" s="26">
        <f>[1]PyramidData!K875</f>
        <v>5723</v>
      </c>
    </row>
    <row r="869" spans="1:2" x14ac:dyDescent="0.25">
      <c r="A869" s="25">
        <v>33375</v>
      </c>
      <c r="B869" s="26">
        <f>[1]PyramidData!K876</f>
        <v>4992</v>
      </c>
    </row>
    <row r="870" spans="1:2" x14ac:dyDescent="0.25">
      <c r="A870" s="25">
        <v>33376</v>
      </c>
      <c r="B870" s="26">
        <f>[1]PyramidData!K877</f>
        <v>1132</v>
      </c>
    </row>
    <row r="871" spans="1:2" x14ac:dyDescent="0.25">
      <c r="A871" s="25">
        <v>33377</v>
      </c>
      <c r="B871" s="26">
        <f>[1]PyramidData!K878</f>
        <v>26</v>
      </c>
    </row>
    <row r="872" spans="1:2" x14ac:dyDescent="0.25">
      <c r="A872" s="25">
        <v>33378</v>
      </c>
      <c r="B872" s="26">
        <f>[1]PyramidData!K879</f>
        <v>2838</v>
      </c>
    </row>
    <row r="873" spans="1:2" x14ac:dyDescent="0.25">
      <c r="A873" s="25">
        <v>33379</v>
      </c>
      <c r="B873" s="26">
        <f>[1]PyramidData!K880</f>
        <v>4749</v>
      </c>
    </row>
    <row r="874" spans="1:2" x14ac:dyDescent="0.25">
      <c r="A874" s="25">
        <v>33380</v>
      </c>
      <c r="B874" s="26">
        <f>[1]PyramidData!K881</f>
        <v>3261</v>
      </c>
    </row>
    <row r="875" spans="1:2" x14ac:dyDescent="0.25">
      <c r="A875" s="25">
        <v>33381</v>
      </c>
      <c r="B875" s="26">
        <f>[1]PyramidData!K882</f>
        <v>3072</v>
      </c>
    </row>
    <row r="876" spans="1:2" x14ac:dyDescent="0.25">
      <c r="A876" s="25">
        <v>33382</v>
      </c>
      <c r="B876" s="26">
        <f>[1]PyramidData!K883</f>
        <v>2171</v>
      </c>
    </row>
    <row r="877" spans="1:2" x14ac:dyDescent="0.25">
      <c r="A877" s="25">
        <v>33383</v>
      </c>
      <c r="B877" s="26">
        <f>[1]PyramidData!K884</f>
        <v>0</v>
      </c>
    </row>
    <row r="878" spans="1:2" x14ac:dyDescent="0.25">
      <c r="A878" s="25">
        <v>33384</v>
      </c>
      <c r="B878" s="26">
        <f>[1]PyramidData!K885</f>
        <v>49</v>
      </c>
    </row>
    <row r="879" spans="1:2" x14ac:dyDescent="0.25">
      <c r="A879" s="25">
        <v>33385</v>
      </c>
      <c r="B879" s="26">
        <f>[1]PyramidData!K886</f>
        <v>0</v>
      </c>
    </row>
    <row r="880" spans="1:2" x14ac:dyDescent="0.25">
      <c r="A880" s="25">
        <v>33386</v>
      </c>
      <c r="B880" s="26">
        <f>[1]PyramidData!K887</f>
        <v>1804</v>
      </c>
    </row>
    <row r="881" spans="1:2" x14ac:dyDescent="0.25">
      <c r="A881" s="25">
        <v>33387</v>
      </c>
      <c r="B881" s="26">
        <f>[1]PyramidData!K888</f>
        <v>9560</v>
      </c>
    </row>
    <row r="882" spans="1:2" x14ac:dyDescent="0.25">
      <c r="A882" s="25">
        <v>33388</v>
      </c>
      <c r="B882" s="26">
        <f>[1]PyramidData!K889</f>
        <v>4946</v>
      </c>
    </row>
    <row r="883" spans="1:2" x14ac:dyDescent="0.25">
      <c r="A883" s="25">
        <v>33389</v>
      </c>
      <c r="B883" s="26">
        <f>[1]PyramidData!K890</f>
        <v>2151</v>
      </c>
    </row>
    <row r="884" spans="1:2" x14ac:dyDescent="0.25">
      <c r="A884" s="25">
        <v>33390</v>
      </c>
      <c r="B884" s="26" t="str">
        <f>[1]PyramidData!K891</f>
        <v>Missing</v>
      </c>
    </row>
    <row r="885" spans="1:2" x14ac:dyDescent="0.25">
      <c r="A885" s="25">
        <v>33391</v>
      </c>
      <c r="B885" s="26" t="str">
        <f>[1]PyramidData!K892</f>
        <v>Missing</v>
      </c>
    </row>
    <row r="886" spans="1:2" x14ac:dyDescent="0.25">
      <c r="A886" s="25">
        <v>33392</v>
      </c>
      <c r="B886" s="26" t="str">
        <f>[1]PyramidData!K893</f>
        <v>Missing</v>
      </c>
    </row>
    <row r="887" spans="1:2" x14ac:dyDescent="0.25">
      <c r="A887" s="25">
        <v>33393</v>
      </c>
      <c r="B887" s="26" t="str">
        <f>[1]PyramidData!K894</f>
        <v>Missing</v>
      </c>
    </row>
    <row r="888" spans="1:2" x14ac:dyDescent="0.25">
      <c r="A888" s="25">
        <v>33394</v>
      </c>
      <c r="B888" s="26" t="str">
        <f>[1]PyramidData!K895</f>
        <v>Missing</v>
      </c>
    </row>
    <row r="889" spans="1:2" x14ac:dyDescent="0.25">
      <c r="A889" s="25">
        <v>33395</v>
      </c>
      <c r="B889" s="26" t="str">
        <f>[1]PyramidData!K896</f>
        <v>Missing</v>
      </c>
    </row>
    <row r="890" spans="1:2" x14ac:dyDescent="0.25">
      <c r="A890" s="25">
        <v>33396</v>
      </c>
      <c r="B890" s="26" t="str">
        <f>[1]PyramidData!K897</f>
        <v>Missing</v>
      </c>
    </row>
    <row r="891" spans="1:2" x14ac:dyDescent="0.25">
      <c r="A891" s="25">
        <v>33397</v>
      </c>
      <c r="B891" s="26" t="str">
        <f>[1]PyramidData!K898</f>
        <v>Missing</v>
      </c>
    </row>
    <row r="892" spans="1:2" x14ac:dyDescent="0.25">
      <c r="A892" s="25">
        <v>33398</v>
      </c>
      <c r="B892" s="26" t="str">
        <f>[1]PyramidData!K899</f>
        <v>Missing</v>
      </c>
    </row>
    <row r="893" spans="1:2" x14ac:dyDescent="0.25">
      <c r="A893" s="25">
        <v>33399</v>
      </c>
      <c r="B893" s="26" t="str">
        <f>[1]PyramidData!K900</f>
        <v>Missing</v>
      </c>
    </row>
    <row r="894" spans="1:2" x14ac:dyDescent="0.25">
      <c r="A894" s="25">
        <v>33400</v>
      </c>
      <c r="B894" s="26" t="str">
        <f>[1]PyramidData!K901</f>
        <v>Missing</v>
      </c>
    </row>
    <row r="895" spans="1:2" x14ac:dyDescent="0.25">
      <c r="A895" s="25">
        <v>33401</v>
      </c>
      <c r="B895" s="26" t="str">
        <f>[1]PyramidData!K902</f>
        <v>Missing</v>
      </c>
    </row>
    <row r="896" spans="1:2" x14ac:dyDescent="0.25">
      <c r="A896" s="25">
        <v>33402</v>
      </c>
      <c r="B896" s="26" t="str">
        <f>[1]PyramidData!K903</f>
        <v>Missing</v>
      </c>
    </row>
    <row r="897" spans="1:2" x14ac:dyDescent="0.25">
      <c r="A897" s="25">
        <v>33403</v>
      </c>
      <c r="B897" s="26" t="str">
        <f>[1]PyramidData!K904</f>
        <v>Missing</v>
      </c>
    </row>
    <row r="898" spans="1:2" x14ac:dyDescent="0.25">
      <c r="A898" s="25">
        <v>33404</v>
      </c>
      <c r="B898" s="26" t="str">
        <f>[1]PyramidData!K905</f>
        <v>Missing</v>
      </c>
    </row>
    <row r="899" spans="1:2" x14ac:dyDescent="0.25">
      <c r="A899" s="25">
        <v>33405</v>
      </c>
      <c r="B899" s="26" t="str">
        <f>[1]PyramidData!K906</f>
        <v>Missing</v>
      </c>
    </row>
    <row r="900" spans="1:2" x14ac:dyDescent="0.25">
      <c r="A900" s="25">
        <v>33406</v>
      </c>
      <c r="B900" s="26" t="str">
        <f>[1]PyramidData!K907</f>
        <v>Missing</v>
      </c>
    </row>
    <row r="901" spans="1:2" x14ac:dyDescent="0.25">
      <c r="A901" s="25">
        <v>33407</v>
      </c>
      <c r="B901" s="26" t="str">
        <f>[1]PyramidData!K908</f>
        <v>Missing</v>
      </c>
    </row>
    <row r="902" spans="1:2" x14ac:dyDescent="0.25">
      <c r="A902" s="25">
        <v>33408</v>
      </c>
      <c r="B902" s="26" t="str">
        <f>[1]PyramidData!K909</f>
        <v>Missing</v>
      </c>
    </row>
    <row r="903" spans="1:2" x14ac:dyDescent="0.25">
      <c r="A903" s="25">
        <v>33409</v>
      </c>
      <c r="B903" s="26" t="str">
        <f>[1]PyramidData!K910</f>
        <v>Missing</v>
      </c>
    </row>
    <row r="904" spans="1:2" x14ac:dyDescent="0.25">
      <c r="A904" s="25">
        <v>33410</v>
      </c>
      <c r="B904" s="26" t="str">
        <f>[1]PyramidData!K911</f>
        <v>Missing</v>
      </c>
    </row>
    <row r="905" spans="1:2" x14ac:dyDescent="0.25">
      <c r="A905" s="25">
        <v>33411</v>
      </c>
      <c r="B905" s="26" t="str">
        <f>[1]PyramidData!K912</f>
        <v>Missing</v>
      </c>
    </row>
    <row r="906" spans="1:2" x14ac:dyDescent="0.25">
      <c r="A906" s="25">
        <v>33412</v>
      </c>
      <c r="B906" s="26" t="str">
        <f>[1]PyramidData!K913</f>
        <v>Missing</v>
      </c>
    </row>
    <row r="907" spans="1:2" x14ac:dyDescent="0.25">
      <c r="A907" s="25">
        <v>33413</v>
      </c>
      <c r="B907" s="26" t="str">
        <f>[1]PyramidData!K914</f>
        <v>Missing</v>
      </c>
    </row>
    <row r="908" spans="1:2" x14ac:dyDescent="0.25">
      <c r="A908" s="25">
        <v>33414</v>
      </c>
      <c r="B908" s="26" t="str">
        <f>[1]PyramidData!K915</f>
        <v>Missing</v>
      </c>
    </row>
    <row r="909" spans="1:2" x14ac:dyDescent="0.25">
      <c r="A909" s="25">
        <v>33415</v>
      </c>
      <c r="B909" s="26" t="str">
        <f>[1]PyramidData!K916</f>
        <v>Missing</v>
      </c>
    </row>
    <row r="910" spans="1:2" x14ac:dyDescent="0.25">
      <c r="A910" s="25">
        <v>33416</v>
      </c>
      <c r="B910" s="26" t="str">
        <f>[1]PyramidData!K917</f>
        <v>Missing</v>
      </c>
    </row>
    <row r="911" spans="1:2" x14ac:dyDescent="0.25">
      <c r="A911" s="25">
        <v>33417</v>
      </c>
      <c r="B911" s="26" t="str">
        <f>[1]PyramidData!K918</f>
        <v>Missing</v>
      </c>
    </row>
    <row r="912" spans="1:2" x14ac:dyDescent="0.25">
      <c r="A912" s="25">
        <v>33418</v>
      </c>
      <c r="B912" s="26" t="str">
        <f>[1]PyramidData!K919</f>
        <v>Missing</v>
      </c>
    </row>
    <row r="913" spans="1:2" x14ac:dyDescent="0.25">
      <c r="A913" s="25">
        <v>33419</v>
      </c>
      <c r="B913" s="26" t="str">
        <f>[1]PyramidData!K920</f>
        <v>Missing</v>
      </c>
    </row>
    <row r="914" spans="1:2" x14ac:dyDescent="0.25">
      <c r="A914" s="25">
        <v>33420</v>
      </c>
      <c r="B914" s="26">
        <f>[1]PyramidData!K921</f>
        <v>5758</v>
      </c>
    </row>
    <row r="915" spans="1:2" x14ac:dyDescent="0.25">
      <c r="A915" s="25">
        <v>33421</v>
      </c>
      <c r="B915" s="26">
        <f>[1]PyramidData!K922</f>
        <v>5020</v>
      </c>
    </row>
    <row r="916" spans="1:2" x14ac:dyDescent="0.25">
      <c r="A916" s="25">
        <v>33422</v>
      </c>
      <c r="B916" s="26">
        <f>[1]PyramidData!K923</f>
        <v>4523</v>
      </c>
    </row>
    <row r="917" spans="1:2" x14ac:dyDescent="0.25">
      <c r="A917" s="25">
        <v>33423</v>
      </c>
      <c r="B917" s="26">
        <f>[1]PyramidData!K924</f>
        <v>102</v>
      </c>
    </row>
    <row r="918" spans="1:2" x14ac:dyDescent="0.25">
      <c r="A918" s="25">
        <v>33424</v>
      </c>
      <c r="B918" s="26">
        <f>[1]PyramidData!K925</f>
        <v>8534</v>
      </c>
    </row>
    <row r="919" spans="1:2" x14ac:dyDescent="0.25">
      <c r="A919" s="25">
        <v>33425</v>
      </c>
      <c r="B919" s="26">
        <f>[1]PyramidData!K926</f>
        <v>340</v>
      </c>
    </row>
    <row r="920" spans="1:2" x14ac:dyDescent="0.25">
      <c r="A920" s="25">
        <v>33426</v>
      </c>
      <c r="B920" s="26">
        <f>[1]PyramidData!K927</f>
        <v>154</v>
      </c>
    </row>
    <row r="921" spans="1:2" x14ac:dyDescent="0.25">
      <c r="A921" s="25">
        <v>33427</v>
      </c>
      <c r="B921" s="26">
        <f>[1]PyramidData!K928</f>
        <v>4581</v>
      </c>
    </row>
    <row r="922" spans="1:2" x14ac:dyDescent="0.25">
      <c r="A922" s="25">
        <v>33428</v>
      </c>
      <c r="B922" s="26">
        <f>[1]PyramidData!K929</f>
        <v>5629</v>
      </c>
    </row>
    <row r="923" spans="1:2" x14ac:dyDescent="0.25">
      <c r="A923" s="25">
        <v>33429</v>
      </c>
      <c r="B923" s="26">
        <f>[1]PyramidData!K930</f>
        <v>4981</v>
      </c>
    </row>
    <row r="924" spans="1:2" x14ac:dyDescent="0.25">
      <c r="A924" s="25">
        <v>33430</v>
      </c>
      <c r="B924" s="26">
        <f>[1]PyramidData!K931</f>
        <v>5148</v>
      </c>
    </row>
    <row r="925" spans="1:2" x14ac:dyDescent="0.25">
      <c r="A925" s="25">
        <v>33431</v>
      </c>
      <c r="B925" s="26">
        <f>[1]PyramidData!K932</f>
        <v>5507</v>
      </c>
    </row>
    <row r="926" spans="1:2" x14ac:dyDescent="0.25">
      <c r="A926" s="25">
        <v>33432</v>
      </c>
      <c r="B926" s="26">
        <f>[1]PyramidData!K933</f>
        <v>1605</v>
      </c>
    </row>
    <row r="927" spans="1:2" x14ac:dyDescent="0.25">
      <c r="A927" s="25">
        <v>33433</v>
      </c>
      <c r="B927" s="26">
        <f>[1]PyramidData!K934</f>
        <v>1538</v>
      </c>
    </row>
    <row r="928" spans="1:2" x14ac:dyDescent="0.25">
      <c r="A928" s="25">
        <v>33434</v>
      </c>
      <c r="B928" s="26">
        <f>[1]PyramidData!K935</f>
        <v>6452</v>
      </c>
    </row>
    <row r="929" spans="1:2" x14ac:dyDescent="0.25">
      <c r="A929" s="25">
        <v>33435</v>
      </c>
      <c r="B929" s="26">
        <f>[1]PyramidData!K936</f>
        <v>2811</v>
      </c>
    </row>
    <row r="930" spans="1:2" x14ac:dyDescent="0.25">
      <c r="A930" s="25">
        <v>33436</v>
      </c>
      <c r="B930" s="26">
        <f>[1]PyramidData!K937</f>
        <v>663</v>
      </c>
    </row>
    <row r="931" spans="1:2" x14ac:dyDescent="0.25">
      <c r="A931" s="25">
        <v>33437</v>
      </c>
      <c r="B931" s="26">
        <f>[1]PyramidData!K938</f>
        <v>636</v>
      </c>
    </row>
    <row r="932" spans="1:2" x14ac:dyDescent="0.25">
      <c r="A932" s="25">
        <v>33438</v>
      </c>
      <c r="B932" s="26">
        <f>[1]PyramidData!K939</f>
        <v>414</v>
      </c>
    </row>
    <row r="933" spans="1:2" x14ac:dyDescent="0.25">
      <c r="A933" s="25">
        <v>33439</v>
      </c>
      <c r="B933" s="26">
        <f>[1]PyramidData!K940</f>
        <v>343</v>
      </c>
    </row>
    <row r="934" spans="1:2" x14ac:dyDescent="0.25">
      <c r="A934" s="25">
        <v>33440</v>
      </c>
      <c r="B934" s="26">
        <f>[1]PyramidData!K941</f>
        <v>381</v>
      </c>
    </row>
    <row r="935" spans="1:2" x14ac:dyDescent="0.25">
      <c r="A935" s="25">
        <v>33441</v>
      </c>
      <c r="B935" s="26">
        <f>[1]PyramidData!K942</f>
        <v>2982</v>
      </c>
    </row>
    <row r="936" spans="1:2" x14ac:dyDescent="0.25">
      <c r="A936" s="25">
        <v>33442</v>
      </c>
      <c r="B936" s="26">
        <f>[1]PyramidData!K943</f>
        <v>2794</v>
      </c>
    </row>
    <row r="937" spans="1:2" x14ac:dyDescent="0.25">
      <c r="A937" s="25">
        <v>33443</v>
      </c>
      <c r="B937" s="26">
        <f>[1]PyramidData!K944</f>
        <v>2839</v>
      </c>
    </row>
    <row r="938" spans="1:2" x14ac:dyDescent="0.25">
      <c r="A938" s="25">
        <v>33444</v>
      </c>
      <c r="B938" s="26">
        <f>[1]PyramidData!K945</f>
        <v>2783</v>
      </c>
    </row>
    <row r="939" spans="1:2" x14ac:dyDescent="0.25">
      <c r="A939" s="25">
        <v>33445</v>
      </c>
      <c r="B939" s="26">
        <f>[1]PyramidData!K946</f>
        <v>2588</v>
      </c>
    </row>
    <row r="940" spans="1:2" x14ac:dyDescent="0.25">
      <c r="A940" s="25">
        <v>33446</v>
      </c>
      <c r="B940" s="26">
        <f>[1]PyramidData!K947</f>
        <v>0</v>
      </c>
    </row>
    <row r="941" spans="1:2" x14ac:dyDescent="0.25">
      <c r="A941" s="25">
        <v>33447</v>
      </c>
      <c r="B941" s="26">
        <f>[1]PyramidData!K948</f>
        <v>326</v>
      </c>
    </row>
    <row r="942" spans="1:2" x14ac:dyDescent="0.25">
      <c r="A942" s="25">
        <v>33448</v>
      </c>
      <c r="B942" s="26">
        <f>[1]PyramidData!K949</f>
        <v>1855</v>
      </c>
    </row>
    <row r="943" spans="1:2" x14ac:dyDescent="0.25">
      <c r="A943" s="25">
        <v>33449</v>
      </c>
      <c r="B943" s="26">
        <f>[1]PyramidData!K950</f>
        <v>2403</v>
      </c>
    </row>
    <row r="944" spans="1:2" x14ac:dyDescent="0.25">
      <c r="A944" s="25">
        <v>33450</v>
      </c>
      <c r="B944" s="26">
        <f>[1]PyramidData!K951</f>
        <v>4015</v>
      </c>
    </row>
    <row r="945" spans="1:2" x14ac:dyDescent="0.25">
      <c r="A945" s="25">
        <v>33451</v>
      </c>
      <c r="B945" s="26">
        <f>[1]PyramidData!K952</f>
        <v>3447</v>
      </c>
    </row>
    <row r="946" spans="1:2" x14ac:dyDescent="0.25">
      <c r="A946" s="25">
        <v>33452</v>
      </c>
      <c r="B946" s="26">
        <f>[1]PyramidData!K953</f>
        <v>3033</v>
      </c>
    </row>
    <row r="947" spans="1:2" x14ac:dyDescent="0.25">
      <c r="A947" s="25">
        <v>33453</v>
      </c>
      <c r="B947" s="26">
        <f>[1]PyramidData!K954</f>
        <v>509</v>
      </c>
    </row>
    <row r="948" spans="1:2" x14ac:dyDescent="0.25">
      <c r="A948" s="25">
        <v>33454</v>
      </c>
      <c r="B948" s="26">
        <f>[1]PyramidData!K955</f>
        <v>1289</v>
      </c>
    </row>
    <row r="949" spans="1:2" x14ac:dyDescent="0.25">
      <c r="A949" s="25">
        <v>33455</v>
      </c>
      <c r="B949" s="26">
        <f>[1]PyramidData!K956</f>
        <v>6533</v>
      </c>
    </row>
    <row r="950" spans="1:2" x14ac:dyDescent="0.25">
      <c r="A950" s="25">
        <v>33456</v>
      </c>
      <c r="B950" s="26">
        <f>[1]PyramidData!K957</f>
        <v>5558</v>
      </c>
    </row>
    <row r="951" spans="1:2" x14ac:dyDescent="0.25">
      <c r="A951" s="25">
        <v>33457</v>
      </c>
      <c r="B951" s="26">
        <f>[1]PyramidData!K958</f>
        <v>5548</v>
      </c>
    </row>
    <row r="952" spans="1:2" x14ac:dyDescent="0.25">
      <c r="A952" s="25">
        <v>33458</v>
      </c>
      <c r="B952" s="26">
        <f>[1]PyramidData!K959</f>
        <v>10092</v>
      </c>
    </row>
    <row r="953" spans="1:2" x14ac:dyDescent="0.25">
      <c r="A953" s="25">
        <v>33459</v>
      </c>
      <c r="B953" s="26">
        <f>[1]PyramidData!K960</f>
        <v>7282</v>
      </c>
    </row>
    <row r="954" spans="1:2" x14ac:dyDescent="0.25">
      <c r="A954" s="25">
        <v>33460</v>
      </c>
      <c r="B954" s="26">
        <f>[1]PyramidData!K961</f>
        <v>191</v>
      </c>
    </row>
    <row r="955" spans="1:2" x14ac:dyDescent="0.25">
      <c r="A955" s="25">
        <v>33461</v>
      </c>
      <c r="B955" s="26">
        <f>[1]PyramidData!K962</f>
        <v>528</v>
      </c>
    </row>
    <row r="956" spans="1:2" x14ac:dyDescent="0.25">
      <c r="A956" s="25">
        <v>33462</v>
      </c>
      <c r="B956" s="26">
        <f>[1]PyramidData!K963</f>
        <v>6413</v>
      </c>
    </row>
    <row r="957" spans="1:2" x14ac:dyDescent="0.25">
      <c r="A957" s="25">
        <v>33463</v>
      </c>
      <c r="B957" s="26">
        <f>[1]PyramidData!K964</f>
        <v>9561</v>
      </c>
    </row>
    <row r="958" spans="1:2" x14ac:dyDescent="0.25">
      <c r="A958" s="25">
        <v>33464</v>
      </c>
      <c r="B958" s="26">
        <f>[1]PyramidData!K965</f>
        <v>2663</v>
      </c>
    </row>
    <row r="959" spans="1:2" x14ac:dyDescent="0.25">
      <c r="A959" s="25">
        <v>33465</v>
      </c>
      <c r="B959" s="26">
        <f>[1]PyramidData!K966</f>
        <v>5767</v>
      </c>
    </row>
    <row r="960" spans="1:2" x14ac:dyDescent="0.25">
      <c r="A960" s="25">
        <v>33466</v>
      </c>
      <c r="B960" s="26">
        <f>[1]PyramidData!K967</f>
        <v>5055</v>
      </c>
    </row>
    <row r="961" spans="1:2" x14ac:dyDescent="0.25">
      <c r="A961" s="25">
        <v>33467</v>
      </c>
      <c r="B961" s="26">
        <f>[1]PyramidData!K968</f>
        <v>232</v>
      </c>
    </row>
    <row r="962" spans="1:2" x14ac:dyDescent="0.25">
      <c r="A962" s="25">
        <v>33468</v>
      </c>
      <c r="B962" s="26">
        <f>[1]PyramidData!K969</f>
        <v>0</v>
      </c>
    </row>
    <row r="963" spans="1:2" x14ac:dyDescent="0.25">
      <c r="A963" s="25">
        <v>33469</v>
      </c>
      <c r="B963" s="26">
        <f>[1]PyramidData!K970</f>
        <v>3866</v>
      </c>
    </row>
    <row r="964" spans="1:2" x14ac:dyDescent="0.25">
      <c r="A964" s="25">
        <v>33470</v>
      </c>
      <c r="B964" s="26">
        <f>[1]PyramidData!K971</f>
        <v>5238</v>
      </c>
    </row>
    <row r="965" spans="1:2" x14ac:dyDescent="0.25">
      <c r="A965" s="25">
        <v>33471</v>
      </c>
      <c r="B965" s="26">
        <f>[1]PyramidData!K972</f>
        <v>4863</v>
      </c>
    </row>
    <row r="966" spans="1:2" x14ac:dyDescent="0.25">
      <c r="A966" s="25">
        <v>33472</v>
      </c>
      <c r="B966" s="26">
        <f>[1]PyramidData!K973</f>
        <v>5350</v>
      </c>
    </row>
    <row r="967" spans="1:2" x14ac:dyDescent="0.25">
      <c r="A967" s="25">
        <v>33473</v>
      </c>
      <c r="B967" s="26">
        <f>[1]PyramidData!K974</f>
        <v>7013</v>
      </c>
    </row>
    <row r="968" spans="1:2" x14ac:dyDescent="0.25">
      <c r="A968" s="25">
        <v>33474</v>
      </c>
      <c r="B968" s="26">
        <f>[1]PyramidData!K975</f>
        <v>437</v>
      </c>
    </row>
    <row r="969" spans="1:2" x14ac:dyDescent="0.25">
      <c r="A969" s="25">
        <v>33475</v>
      </c>
      <c r="B969" s="26">
        <f>[1]PyramidData!K976</f>
        <v>160</v>
      </c>
    </row>
    <row r="970" spans="1:2" x14ac:dyDescent="0.25">
      <c r="A970" s="25">
        <v>33476</v>
      </c>
      <c r="B970" s="26">
        <f>[1]PyramidData!K977</f>
        <v>2712</v>
      </c>
    </row>
    <row r="971" spans="1:2" x14ac:dyDescent="0.25">
      <c r="A971" s="25">
        <v>33477</v>
      </c>
      <c r="B971" s="26">
        <f>[1]PyramidData!K978</f>
        <v>1991</v>
      </c>
    </row>
    <row r="972" spans="1:2" x14ac:dyDescent="0.25">
      <c r="A972" s="25">
        <v>33478</v>
      </c>
      <c r="B972" s="26">
        <f>[1]PyramidData!K979</f>
        <v>2789</v>
      </c>
    </row>
    <row r="973" spans="1:2" x14ac:dyDescent="0.25">
      <c r="A973" s="25">
        <v>33479</v>
      </c>
      <c r="B973" s="26">
        <f>[1]PyramidData!K980</f>
        <v>3958</v>
      </c>
    </row>
    <row r="974" spans="1:2" x14ac:dyDescent="0.25">
      <c r="A974" s="25">
        <v>33480</v>
      </c>
      <c r="B974" s="26">
        <f>[1]PyramidData!K981</f>
        <v>3308</v>
      </c>
    </row>
    <row r="975" spans="1:2" x14ac:dyDescent="0.25">
      <c r="A975" s="25">
        <v>33481</v>
      </c>
      <c r="B975" s="26">
        <f>[1]PyramidData!K982</f>
        <v>100</v>
      </c>
    </row>
    <row r="976" spans="1:2" x14ac:dyDescent="0.25">
      <c r="A976" s="25">
        <v>33482</v>
      </c>
      <c r="B976" s="26">
        <f>[1]PyramidData!K983</f>
        <v>486</v>
      </c>
    </row>
    <row r="977" spans="1:2" x14ac:dyDescent="0.25">
      <c r="A977" s="25">
        <v>33483</v>
      </c>
      <c r="B977" s="26">
        <f>[1]PyramidData!K984</f>
        <v>1282</v>
      </c>
    </row>
    <row r="978" spans="1:2" x14ac:dyDescent="0.25">
      <c r="A978" s="25">
        <v>33484</v>
      </c>
      <c r="B978" s="26">
        <f>[1]PyramidData!K985</f>
        <v>4856</v>
      </c>
    </row>
    <row r="979" spans="1:2" x14ac:dyDescent="0.25">
      <c r="A979" s="25">
        <v>33485</v>
      </c>
      <c r="B979" s="26">
        <f>[1]PyramidData!K986</f>
        <v>3227</v>
      </c>
    </row>
    <row r="980" spans="1:2" x14ac:dyDescent="0.25">
      <c r="A980" s="25">
        <v>33486</v>
      </c>
      <c r="B980" s="26">
        <f>[1]PyramidData!K987</f>
        <v>2397</v>
      </c>
    </row>
    <row r="981" spans="1:2" x14ac:dyDescent="0.25">
      <c r="A981" s="25">
        <v>33487</v>
      </c>
      <c r="B981" s="26">
        <f>[1]PyramidData!K988</f>
        <v>3991</v>
      </c>
    </row>
    <row r="982" spans="1:2" x14ac:dyDescent="0.25">
      <c r="A982" s="25">
        <v>33488</v>
      </c>
      <c r="B982" s="26">
        <f>[1]PyramidData!K989</f>
        <v>151</v>
      </c>
    </row>
    <row r="983" spans="1:2" x14ac:dyDescent="0.25">
      <c r="A983" s="25">
        <v>33489</v>
      </c>
      <c r="B983" s="26">
        <f>[1]PyramidData!K990</f>
        <v>269</v>
      </c>
    </row>
    <row r="984" spans="1:2" x14ac:dyDescent="0.25">
      <c r="A984" s="25">
        <v>33490</v>
      </c>
      <c r="B984" s="26">
        <f>[1]PyramidData!K991</f>
        <v>1251</v>
      </c>
    </row>
    <row r="985" spans="1:2" x14ac:dyDescent="0.25">
      <c r="A985" s="25">
        <v>33491</v>
      </c>
      <c r="B985" s="26">
        <f>[1]PyramidData!K992</f>
        <v>1642</v>
      </c>
    </row>
    <row r="986" spans="1:2" x14ac:dyDescent="0.25">
      <c r="A986" s="25">
        <v>33492</v>
      </c>
      <c r="B986" s="26">
        <f>[1]PyramidData!K993</f>
        <v>1884</v>
      </c>
    </row>
    <row r="987" spans="1:2" x14ac:dyDescent="0.25">
      <c r="A987" s="25">
        <v>33493</v>
      </c>
      <c r="B987" s="26">
        <f>[1]PyramidData!K994</f>
        <v>1163</v>
      </c>
    </row>
    <row r="988" spans="1:2" x14ac:dyDescent="0.25">
      <c r="A988" s="25">
        <v>33494</v>
      </c>
      <c r="B988" s="26">
        <f>[1]PyramidData!K995</f>
        <v>2190</v>
      </c>
    </row>
    <row r="989" spans="1:2" x14ac:dyDescent="0.25">
      <c r="A989" s="25">
        <v>33495</v>
      </c>
      <c r="B989" s="26">
        <f>[1]PyramidData!K996</f>
        <v>4152</v>
      </c>
    </row>
    <row r="990" spans="1:2" x14ac:dyDescent="0.25">
      <c r="A990" s="25">
        <v>33496</v>
      </c>
      <c r="B990" s="26">
        <f>[1]PyramidData!K997</f>
        <v>59</v>
      </c>
    </row>
    <row r="991" spans="1:2" x14ac:dyDescent="0.25">
      <c r="A991" s="25">
        <v>33497</v>
      </c>
      <c r="B991" s="26">
        <f>[1]PyramidData!K998</f>
        <v>2998</v>
      </c>
    </row>
    <row r="992" spans="1:2" x14ac:dyDescent="0.25">
      <c r="A992" s="25">
        <v>33498</v>
      </c>
      <c r="B992" s="26">
        <f>[1]PyramidData!K999</f>
        <v>3621</v>
      </c>
    </row>
    <row r="993" spans="1:2" x14ac:dyDescent="0.25">
      <c r="A993" s="25">
        <v>33499</v>
      </c>
      <c r="B993" s="26">
        <f>[1]PyramidData!K1000</f>
        <v>2841</v>
      </c>
    </row>
    <row r="994" spans="1:2" x14ac:dyDescent="0.25">
      <c r="A994" s="25">
        <v>33500</v>
      </c>
      <c r="B994" s="26">
        <f>[1]PyramidData!K1001</f>
        <v>4206</v>
      </c>
    </row>
    <row r="995" spans="1:2" x14ac:dyDescent="0.25">
      <c r="A995" s="25">
        <v>33501</v>
      </c>
      <c r="B995" s="26">
        <f>[1]PyramidData!K1002</f>
        <v>6792</v>
      </c>
    </row>
    <row r="996" spans="1:2" x14ac:dyDescent="0.25">
      <c r="A996" s="25">
        <v>33502</v>
      </c>
      <c r="B996" s="26">
        <f>[1]PyramidData!K1003</f>
        <v>903</v>
      </c>
    </row>
    <row r="997" spans="1:2" x14ac:dyDescent="0.25">
      <c r="A997" s="25">
        <v>33503</v>
      </c>
      <c r="B997" s="26">
        <f>[1]PyramidData!K1004</f>
        <v>147</v>
      </c>
    </row>
    <row r="998" spans="1:2" x14ac:dyDescent="0.25">
      <c r="A998" s="25">
        <v>33504</v>
      </c>
      <c r="B998" s="26">
        <f>[1]PyramidData!K1005</f>
        <v>9290</v>
      </c>
    </row>
    <row r="999" spans="1:2" x14ac:dyDescent="0.25">
      <c r="A999" s="25">
        <v>33505</v>
      </c>
      <c r="B999" s="26">
        <f>[1]PyramidData!K1006</f>
        <v>5553</v>
      </c>
    </row>
    <row r="1000" spans="1:2" x14ac:dyDescent="0.25">
      <c r="A1000" s="25">
        <v>33506</v>
      </c>
      <c r="B1000" s="26">
        <f>[1]PyramidData!K1007</f>
        <v>762</v>
      </c>
    </row>
    <row r="1001" spans="1:2" x14ac:dyDescent="0.25">
      <c r="A1001" s="25">
        <v>33507</v>
      </c>
      <c r="B1001" s="26">
        <f>[1]PyramidData!K1008</f>
        <v>3572</v>
      </c>
    </row>
    <row r="1002" spans="1:2" x14ac:dyDescent="0.25">
      <c r="A1002" s="25">
        <v>33508</v>
      </c>
      <c r="B1002" s="26">
        <f>[1]PyramidData!K1009</f>
        <v>2601</v>
      </c>
    </row>
    <row r="1003" spans="1:2" x14ac:dyDescent="0.25">
      <c r="A1003" s="25">
        <v>33509</v>
      </c>
      <c r="B1003" s="26">
        <f>[1]PyramidData!K1010</f>
        <v>357</v>
      </c>
    </row>
    <row r="1004" spans="1:2" x14ac:dyDescent="0.25">
      <c r="A1004" s="25">
        <v>33510</v>
      </c>
      <c r="B1004" s="26">
        <f>[1]PyramidData!K1011</f>
        <v>516</v>
      </c>
    </row>
    <row r="1005" spans="1:2" x14ac:dyDescent="0.25">
      <c r="A1005" s="25">
        <v>33511</v>
      </c>
      <c r="B1005" s="26">
        <f>[1]PyramidData!K1012</f>
        <v>3117</v>
      </c>
    </row>
    <row r="1006" spans="1:2" x14ac:dyDescent="0.25">
      <c r="A1006" s="25">
        <v>33512</v>
      </c>
      <c r="B1006" s="26">
        <f>[1]PyramidData!K1013</f>
        <v>7828</v>
      </c>
    </row>
    <row r="1007" spans="1:2" x14ac:dyDescent="0.25">
      <c r="A1007" s="25">
        <v>33513</v>
      </c>
      <c r="B1007" s="26">
        <f>[1]PyramidData!K1014</f>
        <v>3368</v>
      </c>
    </row>
    <row r="1008" spans="1:2" x14ac:dyDescent="0.25">
      <c r="A1008" s="25">
        <v>33514</v>
      </c>
      <c r="B1008" s="26">
        <f>[1]PyramidData!K1015</f>
        <v>5198</v>
      </c>
    </row>
    <row r="1009" spans="1:2" x14ac:dyDescent="0.25">
      <c r="A1009" s="25">
        <v>33515</v>
      </c>
      <c r="B1009" s="26">
        <f>[1]PyramidData!K1016</f>
        <v>3456</v>
      </c>
    </row>
    <row r="1010" spans="1:2" x14ac:dyDescent="0.25">
      <c r="A1010" s="25">
        <v>33516</v>
      </c>
      <c r="B1010" s="26">
        <f>[1]PyramidData!K1017</f>
        <v>181</v>
      </c>
    </row>
    <row r="1011" spans="1:2" x14ac:dyDescent="0.25">
      <c r="A1011" s="25">
        <v>33517</v>
      </c>
      <c r="B1011" s="26">
        <f>[1]PyramidData!K1018</f>
        <v>257</v>
      </c>
    </row>
    <row r="1012" spans="1:2" x14ac:dyDescent="0.25">
      <c r="A1012" s="25">
        <v>33518</v>
      </c>
      <c r="B1012" s="26">
        <f>[1]PyramidData!K1019</f>
        <v>4985</v>
      </c>
    </row>
    <row r="1013" spans="1:2" x14ac:dyDescent="0.25">
      <c r="A1013" s="25">
        <v>33519</v>
      </c>
      <c r="B1013" s="26">
        <f>[1]PyramidData!K1020</f>
        <v>5723</v>
      </c>
    </row>
    <row r="1014" spans="1:2" x14ac:dyDescent="0.25">
      <c r="A1014" s="25">
        <v>33520</v>
      </c>
      <c r="B1014" s="26">
        <f>[1]PyramidData!K1021</f>
        <v>5428</v>
      </c>
    </row>
    <row r="1015" spans="1:2" x14ac:dyDescent="0.25">
      <c r="A1015" s="25">
        <v>33521</v>
      </c>
      <c r="B1015" s="26">
        <f>[1]PyramidData!K1022</f>
        <v>6427</v>
      </c>
    </row>
    <row r="1016" spans="1:2" x14ac:dyDescent="0.25">
      <c r="A1016" s="25">
        <v>33522</v>
      </c>
      <c r="B1016" s="26">
        <f>[1]PyramidData!K1023</f>
        <v>573</v>
      </c>
    </row>
    <row r="1017" spans="1:2" x14ac:dyDescent="0.25">
      <c r="A1017" s="25">
        <v>33523</v>
      </c>
      <c r="B1017" s="26">
        <f>[1]PyramidData!K1024</f>
        <v>0</v>
      </c>
    </row>
    <row r="1018" spans="1:2" x14ac:dyDescent="0.25">
      <c r="A1018" s="25">
        <v>33524</v>
      </c>
      <c r="B1018" s="26">
        <f>[1]PyramidData!K1025</f>
        <v>413</v>
      </c>
    </row>
    <row r="1019" spans="1:2" x14ac:dyDescent="0.25">
      <c r="A1019" s="25">
        <v>33525</v>
      </c>
      <c r="B1019" s="26">
        <f>[1]PyramidData!K1026</f>
        <v>2091</v>
      </c>
    </row>
    <row r="1020" spans="1:2" x14ac:dyDescent="0.25">
      <c r="A1020" s="25">
        <v>33526</v>
      </c>
      <c r="B1020" s="26">
        <f>[1]PyramidData!K1027</f>
        <v>2029</v>
      </c>
    </row>
    <row r="1021" spans="1:2" x14ac:dyDescent="0.25">
      <c r="A1021" s="25">
        <v>33527</v>
      </c>
      <c r="B1021" s="26">
        <f>[1]PyramidData!K1028</f>
        <v>3813</v>
      </c>
    </row>
    <row r="1022" spans="1:2" x14ac:dyDescent="0.25">
      <c r="A1022" s="25">
        <v>33528</v>
      </c>
      <c r="B1022" s="26">
        <f>[1]PyramidData!K1029</f>
        <v>5085</v>
      </c>
    </row>
    <row r="1023" spans="1:2" x14ac:dyDescent="0.25">
      <c r="A1023" s="25">
        <v>33529</v>
      </c>
      <c r="B1023" s="26">
        <f>[1]PyramidData!K1030</f>
        <v>6283</v>
      </c>
    </row>
    <row r="1024" spans="1:2" x14ac:dyDescent="0.25">
      <c r="A1024" s="25">
        <v>33530</v>
      </c>
      <c r="B1024" s="26">
        <f>[1]PyramidData!K1031</f>
        <v>4892</v>
      </c>
    </row>
    <row r="1025" spans="1:2" x14ac:dyDescent="0.25">
      <c r="A1025" s="25">
        <v>33531</v>
      </c>
      <c r="B1025" s="26">
        <f>[1]PyramidData!K1032</f>
        <v>456</v>
      </c>
    </row>
    <row r="1026" spans="1:2" x14ac:dyDescent="0.25">
      <c r="A1026" s="25">
        <v>33532</v>
      </c>
      <c r="B1026" s="26">
        <f>[1]PyramidData!K1033</f>
        <v>2502</v>
      </c>
    </row>
    <row r="1027" spans="1:2" x14ac:dyDescent="0.25">
      <c r="A1027" s="25">
        <v>33533</v>
      </c>
      <c r="B1027" s="26">
        <f>[1]PyramidData!K1034</f>
        <v>1954</v>
      </c>
    </row>
    <row r="1028" spans="1:2" x14ac:dyDescent="0.25">
      <c r="A1028" s="25">
        <v>33534</v>
      </c>
      <c r="B1028" s="26">
        <f>[1]PyramidData!K1035</f>
        <v>1639</v>
      </c>
    </row>
    <row r="1029" spans="1:2" x14ac:dyDescent="0.25">
      <c r="A1029" s="25">
        <v>33535</v>
      </c>
      <c r="B1029" s="26">
        <f>[1]PyramidData!K1036</f>
        <v>1643</v>
      </c>
    </row>
    <row r="1030" spans="1:2" x14ac:dyDescent="0.25">
      <c r="A1030" s="25">
        <v>33536</v>
      </c>
      <c r="B1030" s="26">
        <f>[1]PyramidData!K1037</f>
        <v>900</v>
      </c>
    </row>
    <row r="1031" spans="1:2" x14ac:dyDescent="0.25">
      <c r="A1031" s="25">
        <v>33537</v>
      </c>
      <c r="B1031" s="26">
        <f>[1]PyramidData!K1038</f>
        <v>2748</v>
      </c>
    </row>
    <row r="1032" spans="1:2" x14ac:dyDescent="0.25">
      <c r="A1032" s="25">
        <v>33538</v>
      </c>
      <c r="B1032" s="26">
        <f>[1]PyramidData!K1039</f>
        <v>180</v>
      </c>
    </row>
    <row r="1033" spans="1:2" x14ac:dyDescent="0.25">
      <c r="A1033" s="25">
        <v>33539</v>
      </c>
      <c r="B1033" s="26">
        <f>[1]PyramidData!K1040</f>
        <v>2371</v>
      </c>
    </row>
    <row r="1034" spans="1:2" x14ac:dyDescent="0.25">
      <c r="A1034" s="25">
        <v>33540</v>
      </c>
      <c r="B1034" s="26">
        <f>[1]PyramidData!K1041</f>
        <v>2239</v>
      </c>
    </row>
    <row r="1035" spans="1:2" x14ac:dyDescent="0.25">
      <c r="A1035" s="25">
        <v>33541</v>
      </c>
      <c r="B1035" s="26">
        <f>[1]PyramidData!K1042</f>
        <v>930</v>
      </c>
    </row>
    <row r="1036" spans="1:2" x14ac:dyDescent="0.25">
      <c r="A1036" s="25">
        <v>33542</v>
      </c>
      <c r="B1036" s="26">
        <f>[1]PyramidData!K1043</f>
        <v>2465</v>
      </c>
    </row>
    <row r="1037" spans="1:2" x14ac:dyDescent="0.25">
      <c r="A1037" s="25">
        <v>33543</v>
      </c>
      <c r="B1037" s="26">
        <f>[1]PyramidData!K1044</f>
        <v>4076</v>
      </c>
    </row>
    <row r="1038" spans="1:2" x14ac:dyDescent="0.25">
      <c r="A1038" s="25">
        <v>33544</v>
      </c>
      <c r="B1038" s="26">
        <f>[1]PyramidData!K1045</f>
        <v>2235</v>
      </c>
    </row>
    <row r="1039" spans="1:2" x14ac:dyDescent="0.25">
      <c r="A1039" s="25">
        <v>33545</v>
      </c>
      <c r="B1039" s="26">
        <f>[1]PyramidData!K1046</f>
        <v>3216</v>
      </c>
    </row>
    <row r="1040" spans="1:2" x14ac:dyDescent="0.25">
      <c r="A1040" s="25">
        <v>33546</v>
      </c>
      <c r="B1040" s="26">
        <f>[1]PyramidData!K1047</f>
        <v>2897</v>
      </c>
    </row>
    <row r="1041" spans="1:2" x14ac:dyDescent="0.25">
      <c r="A1041" s="25">
        <v>33547</v>
      </c>
      <c r="B1041" s="26">
        <f>[1]PyramidData!K1048</f>
        <v>3933</v>
      </c>
    </row>
    <row r="1042" spans="1:2" x14ac:dyDescent="0.25">
      <c r="A1042" s="25">
        <v>33548</v>
      </c>
      <c r="B1042" s="26">
        <f>[1]PyramidData!K1049</f>
        <v>4673</v>
      </c>
    </row>
    <row r="1043" spans="1:2" x14ac:dyDescent="0.25">
      <c r="A1043" s="25">
        <v>33549</v>
      </c>
      <c r="B1043" s="26">
        <f>[1]PyramidData!K1050</f>
        <v>5679</v>
      </c>
    </row>
    <row r="1044" spans="1:2" x14ac:dyDescent="0.25">
      <c r="A1044" s="25">
        <v>33550</v>
      </c>
      <c r="B1044" s="26">
        <f>[1]PyramidData!K1051</f>
        <v>5928</v>
      </c>
    </row>
    <row r="1045" spans="1:2" x14ac:dyDescent="0.25">
      <c r="A1045" s="25">
        <v>33551</v>
      </c>
      <c r="B1045" s="26">
        <f>[1]PyramidData!K1052</f>
        <v>2781</v>
      </c>
    </row>
    <row r="1046" spans="1:2" x14ac:dyDescent="0.25">
      <c r="A1046" s="25">
        <v>33552</v>
      </c>
      <c r="B1046" s="26">
        <f>[1]PyramidData!K1053</f>
        <v>2244</v>
      </c>
    </row>
    <row r="1047" spans="1:2" x14ac:dyDescent="0.25">
      <c r="A1047" s="25">
        <v>33553</v>
      </c>
      <c r="B1047" s="26">
        <f>[1]PyramidData!K1054</f>
        <v>10684</v>
      </c>
    </row>
    <row r="1048" spans="1:2" x14ac:dyDescent="0.25">
      <c r="A1048" s="25">
        <v>33554</v>
      </c>
      <c r="B1048" s="26">
        <f>[1]PyramidData!K1055</f>
        <v>10240</v>
      </c>
    </row>
    <row r="1049" spans="1:2" x14ac:dyDescent="0.25">
      <c r="A1049" s="25">
        <v>33555</v>
      </c>
      <c r="B1049" s="26">
        <f>[1]PyramidData!K1056</f>
        <v>8251</v>
      </c>
    </row>
    <row r="1050" spans="1:2" x14ac:dyDescent="0.25">
      <c r="A1050" s="25">
        <v>33556</v>
      </c>
      <c r="B1050" s="26">
        <f>[1]PyramidData!K1057</f>
        <v>8637</v>
      </c>
    </row>
    <row r="1051" spans="1:2" x14ac:dyDescent="0.25">
      <c r="A1051" s="25">
        <v>33557</v>
      </c>
      <c r="B1051" s="26">
        <f>[1]PyramidData!K1058</f>
        <v>9110</v>
      </c>
    </row>
    <row r="1052" spans="1:2" x14ac:dyDescent="0.25">
      <c r="A1052" s="25">
        <v>33558</v>
      </c>
      <c r="B1052" s="26">
        <f>[1]PyramidData!K1059</f>
        <v>1114</v>
      </c>
    </row>
    <row r="1053" spans="1:2" x14ac:dyDescent="0.25">
      <c r="A1053" s="25">
        <v>33559</v>
      </c>
      <c r="B1053" s="26">
        <f>[1]PyramidData!K1060</f>
        <v>744</v>
      </c>
    </row>
    <row r="1054" spans="1:2" x14ac:dyDescent="0.25">
      <c r="A1054" s="25">
        <v>33560</v>
      </c>
      <c r="B1054" s="26">
        <f>[1]PyramidData!K1061</f>
        <v>7159</v>
      </c>
    </row>
    <row r="1055" spans="1:2" x14ac:dyDescent="0.25">
      <c r="A1055" s="25">
        <v>33561</v>
      </c>
      <c r="B1055" s="26">
        <f>[1]PyramidData!K1062</f>
        <v>8914</v>
      </c>
    </row>
    <row r="1056" spans="1:2" x14ac:dyDescent="0.25">
      <c r="A1056" s="25">
        <v>33562</v>
      </c>
      <c r="B1056" s="26">
        <f>[1]PyramidData!K1063</f>
        <v>2958</v>
      </c>
    </row>
    <row r="1057" spans="1:2" x14ac:dyDescent="0.25">
      <c r="A1057" s="25">
        <v>33563</v>
      </c>
      <c r="B1057" s="26">
        <f>[1]PyramidData!K1064</f>
        <v>4089</v>
      </c>
    </row>
    <row r="1058" spans="1:2" x14ac:dyDescent="0.25">
      <c r="A1058" s="25">
        <v>33564</v>
      </c>
      <c r="B1058" s="26">
        <f>[1]PyramidData!K1065</f>
        <v>2327</v>
      </c>
    </row>
    <row r="1059" spans="1:2" x14ac:dyDescent="0.25">
      <c r="A1059" s="25">
        <v>33565</v>
      </c>
      <c r="B1059" s="26">
        <f>[1]PyramidData!K1066</f>
        <v>497</v>
      </c>
    </row>
    <row r="1060" spans="1:2" x14ac:dyDescent="0.25">
      <c r="A1060" s="25">
        <v>33566</v>
      </c>
      <c r="B1060" s="26">
        <f>[1]PyramidData!K1067</f>
        <v>372</v>
      </c>
    </row>
    <row r="1061" spans="1:2" x14ac:dyDescent="0.25">
      <c r="A1061" s="25">
        <v>33567</v>
      </c>
      <c r="B1061" s="26">
        <f>[1]PyramidData!K1068</f>
        <v>5387</v>
      </c>
    </row>
    <row r="1062" spans="1:2" x14ac:dyDescent="0.25">
      <c r="A1062" s="25">
        <v>33568</v>
      </c>
      <c r="B1062" s="26">
        <f>[1]PyramidData!K1069</f>
        <v>10825</v>
      </c>
    </row>
    <row r="1063" spans="1:2" x14ac:dyDescent="0.25">
      <c r="A1063" s="25">
        <v>33569</v>
      </c>
      <c r="B1063" s="26">
        <f>[1]PyramidData!K1070</f>
        <v>2328</v>
      </c>
    </row>
    <row r="1064" spans="1:2" x14ac:dyDescent="0.25">
      <c r="A1064" s="25">
        <v>33570</v>
      </c>
      <c r="B1064" s="26">
        <f>[1]PyramidData!K1071</f>
        <v>1646</v>
      </c>
    </row>
    <row r="1065" spans="1:2" x14ac:dyDescent="0.25">
      <c r="A1065" s="25">
        <v>33571</v>
      </c>
      <c r="B1065" s="26">
        <f>[1]PyramidData!K1072</f>
        <v>4352</v>
      </c>
    </row>
    <row r="1066" spans="1:2" x14ac:dyDescent="0.25">
      <c r="A1066" s="25">
        <v>33572</v>
      </c>
      <c r="B1066" s="26">
        <f>[1]PyramidData!K1073</f>
        <v>1405</v>
      </c>
    </row>
    <row r="1067" spans="1:2" x14ac:dyDescent="0.25">
      <c r="A1067" s="25">
        <v>33573</v>
      </c>
      <c r="B1067" s="26">
        <f>[1]PyramidData!K1074</f>
        <v>3634</v>
      </c>
    </row>
    <row r="1068" spans="1:2" x14ac:dyDescent="0.25">
      <c r="A1068" s="25">
        <v>33574</v>
      </c>
      <c r="B1068" s="26">
        <f>[1]PyramidData!K1075</f>
        <v>6304</v>
      </c>
    </row>
    <row r="1069" spans="1:2" x14ac:dyDescent="0.25">
      <c r="A1069" s="25">
        <v>33575</v>
      </c>
      <c r="B1069" s="26">
        <f>[1]PyramidData!K1076</f>
        <v>5784</v>
      </c>
    </row>
    <row r="1070" spans="1:2" x14ac:dyDescent="0.25">
      <c r="A1070" s="25">
        <v>33576</v>
      </c>
      <c r="B1070" s="26">
        <f>[1]PyramidData!K1077</f>
        <v>3562</v>
      </c>
    </row>
    <row r="1071" spans="1:2" x14ac:dyDescent="0.25">
      <c r="A1071" s="25">
        <v>33577</v>
      </c>
      <c r="B1071" s="26">
        <f>[1]PyramidData!K1078</f>
        <v>5025</v>
      </c>
    </row>
    <row r="1072" spans="1:2" x14ac:dyDescent="0.25">
      <c r="A1072" s="25">
        <v>33578</v>
      </c>
      <c r="B1072" s="26">
        <f>[1]PyramidData!K1079</f>
        <v>5092</v>
      </c>
    </row>
    <row r="1073" spans="1:2" x14ac:dyDescent="0.25">
      <c r="A1073" s="25">
        <v>33579</v>
      </c>
      <c r="B1073" s="26">
        <f>[1]PyramidData!K1080</f>
        <v>3367</v>
      </c>
    </row>
    <row r="1074" spans="1:2" x14ac:dyDescent="0.25">
      <c r="A1074" s="25">
        <v>33580</v>
      </c>
      <c r="B1074" s="26">
        <f>[1]PyramidData!K1081</f>
        <v>4300</v>
      </c>
    </row>
    <row r="1075" spans="1:2" x14ac:dyDescent="0.25">
      <c r="A1075" s="25">
        <v>33581</v>
      </c>
      <c r="B1075" s="26">
        <f>[1]PyramidData!K1082</f>
        <v>5660</v>
      </c>
    </row>
    <row r="1076" spans="1:2" x14ac:dyDescent="0.25">
      <c r="A1076" s="25">
        <v>33582</v>
      </c>
      <c r="B1076" s="26">
        <f>[1]PyramidData!K1083</f>
        <v>6522</v>
      </c>
    </row>
    <row r="1077" spans="1:2" x14ac:dyDescent="0.25">
      <c r="A1077" s="25">
        <v>33583</v>
      </c>
      <c r="B1077" s="26">
        <f>[1]PyramidData!K1084</f>
        <v>5987</v>
      </c>
    </row>
    <row r="1078" spans="1:2" x14ac:dyDescent="0.25">
      <c r="A1078" s="25">
        <v>33584</v>
      </c>
      <c r="B1078" s="26">
        <f>[1]PyramidData!K1085</f>
        <v>5564</v>
      </c>
    </row>
    <row r="1079" spans="1:2" x14ac:dyDescent="0.25">
      <c r="A1079" s="25">
        <v>33585</v>
      </c>
      <c r="B1079" s="26">
        <f>[1]PyramidData!K1086</f>
        <v>7020</v>
      </c>
    </row>
    <row r="1080" spans="1:2" x14ac:dyDescent="0.25">
      <c r="A1080" s="25">
        <v>33586</v>
      </c>
      <c r="B1080" s="26">
        <f>[1]PyramidData!K1087</f>
        <v>2358</v>
      </c>
    </row>
    <row r="1081" spans="1:2" x14ac:dyDescent="0.25">
      <c r="A1081" s="25">
        <v>33587</v>
      </c>
      <c r="B1081" s="26">
        <f>[1]PyramidData!K1088</f>
        <v>4450</v>
      </c>
    </row>
    <row r="1082" spans="1:2" x14ac:dyDescent="0.25">
      <c r="A1082" s="25">
        <v>33588</v>
      </c>
      <c r="B1082" s="26">
        <f>[1]PyramidData!K1089</f>
        <v>4850</v>
      </c>
    </row>
    <row r="1083" spans="1:2" x14ac:dyDescent="0.25">
      <c r="A1083" s="25">
        <v>33589</v>
      </c>
      <c r="B1083" s="26">
        <f>[1]PyramidData!K1090</f>
        <v>4875</v>
      </c>
    </row>
    <row r="1084" spans="1:2" x14ac:dyDescent="0.25">
      <c r="A1084" s="25">
        <v>33590</v>
      </c>
      <c r="B1084" s="26">
        <f>[1]PyramidData!K1091</f>
        <v>4218</v>
      </c>
    </row>
    <row r="1085" spans="1:2" x14ac:dyDescent="0.25">
      <c r="A1085" s="25">
        <v>33591</v>
      </c>
      <c r="B1085" s="26">
        <f>[1]PyramidData!K1092</f>
        <v>7516</v>
      </c>
    </row>
    <row r="1086" spans="1:2" x14ac:dyDescent="0.25">
      <c r="A1086" s="25">
        <v>33592</v>
      </c>
      <c r="B1086" s="26">
        <f>[1]PyramidData!K1093</f>
        <v>7026</v>
      </c>
    </row>
    <row r="1087" spans="1:2" x14ac:dyDescent="0.25">
      <c r="A1087" s="25">
        <v>33593</v>
      </c>
      <c r="B1087" s="26">
        <f>[1]PyramidData!K1094</f>
        <v>2578</v>
      </c>
    </row>
    <row r="1088" spans="1:2" x14ac:dyDescent="0.25">
      <c r="A1088" s="25">
        <v>33594</v>
      </c>
      <c r="B1088" s="26">
        <f>[1]PyramidData!K1095</f>
        <v>2798</v>
      </c>
    </row>
    <row r="1089" spans="1:2" x14ac:dyDescent="0.25">
      <c r="A1089" s="25">
        <v>33595</v>
      </c>
      <c r="B1089" s="26">
        <f>[1]PyramidData!K1096</f>
        <v>5942</v>
      </c>
    </row>
    <row r="1090" spans="1:2" x14ac:dyDescent="0.25">
      <c r="A1090" s="25">
        <v>33596</v>
      </c>
      <c r="B1090" s="26">
        <f>[1]PyramidData!K1097</f>
        <v>4107</v>
      </c>
    </row>
    <row r="1091" spans="1:2" x14ac:dyDescent="0.25">
      <c r="A1091" s="25">
        <v>33597</v>
      </c>
      <c r="B1091" s="26">
        <f>[1]PyramidData!K1098</f>
        <v>220</v>
      </c>
    </row>
    <row r="1092" spans="1:2" x14ac:dyDescent="0.25">
      <c r="A1092" s="25">
        <v>33598</v>
      </c>
      <c r="B1092" s="26">
        <f>[1]PyramidData!K1099</f>
        <v>4928</v>
      </c>
    </row>
    <row r="1093" spans="1:2" x14ac:dyDescent="0.25">
      <c r="A1093" s="25">
        <v>33599</v>
      </c>
      <c r="B1093" s="26">
        <f>[1]PyramidData!K1100</f>
        <v>6293</v>
      </c>
    </row>
    <row r="1094" spans="1:2" x14ac:dyDescent="0.25">
      <c r="A1094" s="25">
        <v>33600</v>
      </c>
      <c r="B1094" s="26">
        <f>[1]PyramidData!K1101</f>
        <v>866</v>
      </c>
    </row>
    <row r="1095" spans="1:2" x14ac:dyDescent="0.25">
      <c r="A1095" s="25">
        <v>33601</v>
      </c>
      <c r="B1095" s="26">
        <f>[1]PyramidData!K1102</f>
        <v>2037</v>
      </c>
    </row>
    <row r="1096" spans="1:2" x14ac:dyDescent="0.25">
      <c r="A1096" s="25">
        <v>33602</v>
      </c>
      <c r="B1096" s="26">
        <f>[1]PyramidData!K1103</f>
        <v>5998</v>
      </c>
    </row>
    <row r="1097" spans="1:2" x14ac:dyDescent="0.25">
      <c r="A1097" s="25">
        <v>33603</v>
      </c>
      <c r="B1097" s="26">
        <f>[1]PyramidData!K1104</f>
        <v>4274</v>
      </c>
    </row>
    <row r="1098" spans="1:2" x14ac:dyDescent="0.25">
      <c r="A1098" s="25">
        <v>33604</v>
      </c>
      <c r="B1098" s="26">
        <f>[1]PyramidData!K1105</f>
        <v>823</v>
      </c>
    </row>
    <row r="1099" spans="1:2" x14ac:dyDescent="0.25">
      <c r="A1099" s="25">
        <v>33605</v>
      </c>
      <c r="B1099" s="26">
        <f>[1]PyramidData!K1106</f>
        <v>9407</v>
      </c>
    </row>
    <row r="1100" spans="1:2" x14ac:dyDescent="0.25">
      <c r="A1100" s="25">
        <v>33606</v>
      </c>
      <c r="B1100" s="26">
        <f>[1]PyramidData!K1107</f>
        <v>7156</v>
      </c>
    </row>
    <row r="1101" spans="1:2" x14ac:dyDescent="0.25">
      <c r="A1101" s="25">
        <v>33607</v>
      </c>
      <c r="B1101" s="26">
        <f>[1]PyramidData!K1108</f>
        <v>1730</v>
      </c>
    </row>
    <row r="1102" spans="1:2" x14ac:dyDescent="0.25">
      <c r="A1102" s="25">
        <v>33608</v>
      </c>
      <c r="B1102" s="26">
        <f>[1]PyramidData!K1109</f>
        <v>2506</v>
      </c>
    </row>
    <row r="1103" spans="1:2" x14ac:dyDescent="0.25">
      <c r="A1103" s="25">
        <v>33609</v>
      </c>
      <c r="B1103" s="26">
        <f>[1]PyramidData!K1110</f>
        <v>6924</v>
      </c>
    </row>
    <row r="1104" spans="1:2" x14ac:dyDescent="0.25">
      <c r="A1104" s="25">
        <v>33610</v>
      </c>
      <c r="B1104" s="26">
        <f>[1]PyramidData!K1111</f>
        <v>5786</v>
      </c>
    </row>
    <row r="1105" spans="1:2" x14ac:dyDescent="0.25">
      <c r="A1105" s="25">
        <v>33611</v>
      </c>
      <c r="B1105" s="26">
        <f>[1]PyramidData!K1112</f>
        <v>6183</v>
      </c>
    </row>
    <row r="1106" spans="1:2" x14ac:dyDescent="0.25">
      <c r="A1106" s="25">
        <v>33612</v>
      </c>
      <c r="B1106" s="26">
        <f>[1]PyramidData!K1113</f>
        <v>5346</v>
      </c>
    </row>
    <row r="1107" spans="1:2" x14ac:dyDescent="0.25">
      <c r="A1107" s="25">
        <v>33613</v>
      </c>
      <c r="B1107" s="26">
        <f>[1]PyramidData!K1114</f>
        <v>5288</v>
      </c>
    </row>
    <row r="1108" spans="1:2" x14ac:dyDescent="0.25">
      <c r="A1108" s="25">
        <v>33614</v>
      </c>
      <c r="B1108" s="26">
        <f>[1]PyramidData!K1115</f>
        <v>3392</v>
      </c>
    </row>
    <row r="1109" spans="1:2" x14ac:dyDescent="0.25">
      <c r="A1109" s="25">
        <v>33615</v>
      </c>
      <c r="B1109" s="26">
        <f>[1]PyramidData!K1116</f>
        <v>2931</v>
      </c>
    </row>
    <row r="1110" spans="1:2" x14ac:dyDescent="0.25">
      <c r="A1110" s="25">
        <v>33616</v>
      </c>
      <c r="B1110" s="26">
        <f>[1]PyramidData!K1117</f>
        <v>3775</v>
      </c>
    </row>
    <row r="1111" spans="1:2" x14ac:dyDescent="0.25">
      <c r="A1111" s="25">
        <v>33617</v>
      </c>
      <c r="B1111" s="26">
        <f>[1]PyramidData!K1118</f>
        <v>2963</v>
      </c>
    </row>
    <row r="1112" spans="1:2" x14ac:dyDescent="0.25">
      <c r="A1112" s="25">
        <v>33618</v>
      </c>
      <c r="B1112" s="26">
        <f>[1]PyramidData!K1119</f>
        <v>3763</v>
      </c>
    </row>
    <row r="1113" spans="1:2" x14ac:dyDescent="0.25">
      <c r="A1113" s="25">
        <v>33619</v>
      </c>
      <c r="B1113" s="26">
        <f>[1]PyramidData!K1120</f>
        <v>5216</v>
      </c>
    </row>
    <row r="1114" spans="1:2" x14ac:dyDescent="0.25">
      <c r="A1114" s="25">
        <v>33620</v>
      </c>
      <c r="B1114" s="26">
        <f>[1]PyramidData!K1121</f>
        <v>3719</v>
      </c>
    </row>
    <row r="1115" spans="1:2" x14ac:dyDescent="0.25">
      <c r="A1115" s="25">
        <v>33621</v>
      </c>
      <c r="B1115" s="26">
        <f>[1]PyramidData!K1122</f>
        <v>3439</v>
      </c>
    </row>
    <row r="1116" spans="1:2" x14ac:dyDescent="0.25">
      <c r="A1116" s="25">
        <v>33622</v>
      </c>
      <c r="B1116" s="26">
        <f>[1]PyramidData!K1123</f>
        <v>2020</v>
      </c>
    </row>
    <row r="1117" spans="1:2" x14ac:dyDescent="0.25">
      <c r="A1117" s="25">
        <v>33623</v>
      </c>
      <c r="B1117" s="26">
        <f>[1]PyramidData!K1124</f>
        <v>6598</v>
      </c>
    </row>
    <row r="1118" spans="1:2" x14ac:dyDescent="0.25">
      <c r="A1118" s="25">
        <v>33624</v>
      </c>
      <c r="B1118" s="26">
        <f>[1]PyramidData!K1125</f>
        <v>5111</v>
      </c>
    </row>
    <row r="1119" spans="1:2" x14ac:dyDescent="0.25">
      <c r="A1119" s="25">
        <v>33625</v>
      </c>
      <c r="B1119" s="26">
        <f>[1]PyramidData!K1126</f>
        <v>6013</v>
      </c>
    </row>
    <row r="1120" spans="1:2" x14ac:dyDescent="0.25">
      <c r="A1120" s="25">
        <v>33626</v>
      </c>
      <c r="B1120" s="26">
        <f>[1]PyramidData!K1127</f>
        <v>6240</v>
      </c>
    </row>
    <row r="1121" spans="1:2" x14ac:dyDescent="0.25">
      <c r="A1121" s="25">
        <v>33627</v>
      </c>
      <c r="B1121" s="26">
        <f>[1]PyramidData!K1128</f>
        <v>7270</v>
      </c>
    </row>
    <row r="1122" spans="1:2" x14ac:dyDescent="0.25">
      <c r="A1122" s="25">
        <v>33628</v>
      </c>
      <c r="B1122" s="26">
        <f>[1]PyramidData!K1129</f>
        <v>2582</v>
      </c>
    </row>
    <row r="1123" spans="1:2" x14ac:dyDescent="0.25">
      <c r="A1123" s="25">
        <v>33629</v>
      </c>
      <c r="B1123" s="26">
        <f>[1]PyramidData!K1130</f>
        <v>892</v>
      </c>
    </row>
    <row r="1124" spans="1:2" x14ac:dyDescent="0.25">
      <c r="A1124" s="25">
        <v>33630</v>
      </c>
      <c r="B1124" s="26">
        <f>[1]PyramidData!K1131</f>
        <v>3427</v>
      </c>
    </row>
    <row r="1125" spans="1:2" x14ac:dyDescent="0.25">
      <c r="A1125" s="25">
        <v>33631</v>
      </c>
      <c r="B1125" s="26">
        <f>[1]PyramidData!K1132</f>
        <v>3706</v>
      </c>
    </row>
    <row r="1126" spans="1:2" x14ac:dyDescent="0.25">
      <c r="A1126" s="25">
        <v>33632</v>
      </c>
      <c r="B1126" s="26">
        <f>[1]PyramidData!K1133</f>
        <v>3855</v>
      </c>
    </row>
    <row r="1127" spans="1:2" x14ac:dyDescent="0.25">
      <c r="A1127" s="25">
        <v>33633</v>
      </c>
      <c r="B1127" s="26">
        <f>[1]PyramidData!K1134</f>
        <v>4347</v>
      </c>
    </row>
    <row r="1128" spans="1:2" x14ac:dyDescent="0.25">
      <c r="A1128" s="25">
        <v>33634</v>
      </c>
      <c r="B1128" s="26">
        <f>[1]PyramidData!K1135</f>
        <v>3336</v>
      </c>
    </row>
    <row r="1129" spans="1:2" x14ac:dyDescent="0.25">
      <c r="A1129" s="25">
        <v>33635</v>
      </c>
      <c r="B1129" s="26">
        <f>[1]PyramidData!K1136</f>
        <v>1943</v>
      </c>
    </row>
    <row r="1130" spans="1:2" x14ac:dyDescent="0.25">
      <c r="A1130" s="25">
        <v>33636</v>
      </c>
      <c r="B1130" s="26">
        <f>[1]PyramidData!K1137</f>
        <v>2361</v>
      </c>
    </row>
    <row r="1131" spans="1:2" x14ac:dyDescent="0.25">
      <c r="A1131" s="25">
        <v>33637</v>
      </c>
      <c r="B1131" s="26">
        <f>[1]PyramidData!K1138</f>
        <v>6090</v>
      </c>
    </row>
    <row r="1132" spans="1:2" x14ac:dyDescent="0.25">
      <c r="A1132" s="25">
        <v>33638</v>
      </c>
      <c r="B1132" s="26">
        <f>[1]PyramidData!K1139</f>
        <v>1630</v>
      </c>
    </row>
    <row r="1133" spans="1:2" x14ac:dyDescent="0.25">
      <c r="A1133" s="25">
        <v>33639</v>
      </c>
      <c r="B1133" s="26">
        <f>[1]PyramidData!K1140</f>
        <v>2706</v>
      </c>
    </row>
    <row r="1134" spans="1:2" x14ac:dyDescent="0.25">
      <c r="A1134" s="25">
        <v>33640</v>
      </c>
      <c r="B1134" s="26">
        <f>[1]PyramidData!K1141</f>
        <v>2669</v>
      </c>
    </row>
    <row r="1135" spans="1:2" x14ac:dyDescent="0.25">
      <c r="A1135" s="25">
        <v>33641</v>
      </c>
      <c r="B1135" s="26">
        <f>[1]PyramidData!K1142</f>
        <v>2392</v>
      </c>
    </row>
    <row r="1136" spans="1:2" x14ac:dyDescent="0.25">
      <c r="A1136" s="25">
        <v>33642</v>
      </c>
      <c r="B1136" s="26">
        <f>[1]PyramidData!K1143</f>
        <v>1205</v>
      </c>
    </row>
    <row r="1137" spans="1:2" x14ac:dyDescent="0.25">
      <c r="A1137" s="25">
        <v>33643</v>
      </c>
      <c r="B1137" s="26">
        <f>[1]PyramidData!K1144</f>
        <v>2207</v>
      </c>
    </row>
    <row r="1138" spans="1:2" x14ac:dyDescent="0.25">
      <c r="A1138" s="25">
        <v>33644</v>
      </c>
      <c r="B1138" s="26">
        <f>[1]PyramidData!K1145</f>
        <v>2235</v>
      </c>
    </row>
    <row r="1139" spans="1:2" x14ac:dyDescent="0.25">
      <c r="A1139" s="25">
        <v>33645</v>
      </c>
      <c r="B1139" s="26">
        <f>[1]PyramidData!K1146</f>
        <v>2217</v>
      </c>
    </row>
    <row r="1140" spans="1:2" x14ac:dyDescent="0.25">
      <c r="A1140" s="25">
        <v>33646</v>
      </c>
      <c r="B1140" s="26">
        <f>[1]PyramidData!K1147</f>
        <v>4124</v>
      </c>
    </row>
    <row r="1141" spans="1:2" x14ac:dyDescent="0.25">
      <c r="A1141" s="25">
        <v>33647</v>
      </c>
      <c r="B1141" s="26">
        <f>[1]PyramidData!K1148</f>
        <v>2102</v>
      </c>
    </row>
    <row r="1142" spans="1:2" x14ac:dyDescent="0.25">
      <c r="A1142" s="25">
        <v>33648</v>
      </c>
      <c r="B1142" s="26">
        <f>[1]PyramidData!K1149</f>
        <v>1074</v>
      </c>
    </row>
    <row r="1143" spans="1:2" x14ac:dyDescent="0.25">
      <c r="A1143" s="25">
        <v>33649</v>
      </c>
      <c r="B1143" s="26">
        <f>[1]PyramidData!K1150</f>
        <v>612</v>
      </c>
    </row>
    <row r="1144" spans="1:2" x14ac:dyDescent="0.25">
      <c r="A1144" s="25">
        <v>33650</v>
      </c>
      <c r="B1144" s="26">
        <f>[1]PyramidData!K1151</f>
        <v>572</v>
      </c>
    </row>
    <row r="1145" spans="1:2" x14ac:dyDescent="0.25">
      <c r="A1145" s="25">
        <v>33651</v>
      </c>
      <c r="B1145" s="26">
        <f>[1]PyramidData!K1152</f>
        <v>1911</v>
      </c>
    </row>
    <row r="1146" spans="1:2" x14ac:dyDescent="0.25">
      <c r="A1146" s="25">
        <v>33652</v>
      </c>
      <c r="B1146" s="26">
        <f>[1]PyramidData!K1153</f>
        <v>2023</v>
      </c>
    </row>
    <row r="1147" spans="1:2" x14ac:dyDescent="0.25">
      <c r="A1147" s="25">
        <v>33653</v>
      </c>
      <c r="B1147" s="26">
        <f>[1]PyramidData!K1154</f>
        <v>1801</v>
      </c>
    </row>
    <row r="1148" spans="1:2" x14ac:dyDescent="0.25">
      <c r="A1148" s="25">
        <v>33654</v>
      </c>
      <c r="B1148" s="26">
        <f>[1]PyramidData!K1155</f>
        <v>1690</v>
      </c>
    </row>
    <row r="1149" spans="1:2" x14ac:dyDescent="0.25">
      <c r="A1149" s="25">
        <v>33655</v>
      </c>
      <c r="B1149" s="26">
        <f>[1]PyramidData!K1156</f>
        <v>2348</v>
      </c>
    </row>
    <row r="1150" spans="1:2" x14ac:dyDescent="0.25">
      <c r="A1150" s="25">
        <v>33656</v>
      </c>
      <c r="B1150" s="26">
        <f>[1]PyramidData!K1157</f>
        <v>2025</v>
      </c>
    </row>
    <row r="1151" spans="1:2" x14ac:dyDescent="0.25">
      <c r="A1151" s="25">
        <v>33657</v>
      </c>
      <c r="B1151" s="26">
        <f>[1]PyramidData!K1158</f>
        <v>1446</v>
      </c>
    </row>
    <row r="1152" spans="1:2" x14ac:dyDescent="0.25">
      <c r="A1152" s="25">
        <v>33658</v>
      </c>
      <c r="B1152" s="26">
        <f>[1]PyramidData!K1159</f>
        <v>1593</v>
      </c>
    </row>
    <row r="1153" spans="1:2" x14ac:dyDescent="0.25">
      <c r="A1153" s="25">
        <v>33659</v>
      </c>
      <c r="B1153" s="26">
        <f>[1]PyramidData!K1160</f>
        <v>2186</v>
      </c>
    </row>
    <row r="1154" spans="1:2" x14ac:dyDescent="0.25">
      <c r="A1154" s="25">
        <v>33660</v>
      </c>
      <c r="B1154" s="26">
        <f>[1]PyramidData!K1161</f>
        <v>1874</v>
      </c>
    </row>
    <row r="1155" spans="1:2" x14ac:dyDescent="0.25">
      <c r="A1155" s="25">
        <v>33661</v>
      </c>
      <c r="B1155" s="26">
        <f>[1]PyramidData!K1162</f>
        <v>1424</v>
      </c>
    </row>
    <row r="1156" spans="1:2" x14ac:dyDescent="0.25">
      <c r="A1156" s="25">
        <v>33662</v>
      </c>
      <c r="B1156" s="26">
        <f>[1]PyramidData!K1163</f>
        <v>1487</v>
      </c>
    </row>
    <row r="1157" spans="1:2" x14ac:dyDescent="0.25">
      <c r="A1157" s="25">
        <v>33663</v>
      </c>
      <c r="B1157" s="26">
        <f>[1]PyramidData!K1164</f>
        <v>558</v>
      </c>
    </row>
    <row r="1158" spans="1:2" x14ac:dyDescent="0.25">
      <c r="A1158" s="25">
        <v>33664</v>
      </c>
      <c r="B1158" s="26">
        <f>[1]PyramidData!K1165</f>
        <v>1553</v>
      </c>
    </row>
    <row r="1159" spans="1:2" x14ac:dyDescent="0.25">
      <c r="A1159" s="25">
        <v>33665</v>
      </c>
      <c r="B1159" s="26">
        <f>[1]PyramidData!K1166</f>
        <v>1699</v>
      </c>
    </row>
    <row r="1160" spans="1:2" x14ac:dyDescent="0.25">
      <c r="A1160" s="25">
        <v>33666</v>
      </c>
      <c r="B1160" s="26">
        <f>[1]PyramidData!K1167</f>
        <v>1602</v>
      </c>
    </row>
    <row r="1161" spans="1:2" x14ac:dyDescent="0.25">
      <c r="A1161" s="25">
        <v>33667</v>
      </c>
      <c r="B1161" s="26">
        <f>[1]PyramidData!K1168</f>
        <v>1984</v>
      </c>
    </row>
    <row r="1162" spans="1:2" x14ac:dyDescent="0.25">
      <c r="A1162" s="25">
        <v>33668</v>
      </c>
      <c r="B1162" s="26">
        <f>[1]PyramidData!K1169</f>
        <v>2182</v>
      </c>
    </row>
    <row r="1163" spans="1:2" x14ac:dyDescent="0.25">
      <c r="A1163" s="25">
        <v>33669</v>
      </c>
      <c r="B1163" s="26">
        <f>[1]PyramidData!K1170</f>
        <v>2741</v>
      </c>
    </row>
    <row r="1164" spans="1:2" x14ac:dyDescent="0.25">
      <c r="A1164" s="25">
        <v>33670</v>
      </c>
      <c r="B1164" s="26">
        <f>[1]PyramidData!K1171</f>
        <v>1292</v>
      </c>
    </row>
    <row r="1165" spans="1:2" x14ac:dyDescent="0.25">
      <c r="A1165" s="25">
        <v>33671</v>
      </c>
      <c r="B1165" s="26">
        <f>[1]PyramidData!K1172</f>
        <v>997</v>
      </c>
    </row>
    <row r="1166" spans="1:2" x14ac:dyDescent="0.25">
      <c r="A1166" s="25">
        <v>33672</v>
      </c>
      <c r="B1166" s="26">
        <f>[1]PyramidData!K1173</f>
        <v>1624</v>
      </c>
    </row>
    <row r="1167" spans="1:2" x14ac:dyDescent="0.25">
      <c r="A1167" s="25">
        <v>33673</v>
      </c>
      <c r="B1167" s="26">
        <f>[1]PyramidData!K1174</f>
        <v>2406</v>
      </c>
    </row>
    <row r="1168" spans="1:2" x14ac:dyDescent="0.25">
      <c r="A1168" s="25">
        <v>33674</v>
      </c>
      <c r="B1168" s="26">
        <f>[1]PyramidData!K1175</f>
        <v>2027</v>
      </c>
    </row>
    <row r="1169" spans="1:2" x14ac:dyDescent="0.25">
      <c r="A1169" s="25">
        <v>33675</v>
      </c>
      <c r="B1169" s="26">
        <f>[1]PyramidData!K1176</f>
        <v>2737</v>
      </c>
    </row>
    <row r="1170" spans="1:2" x14ac:dyDescent="0.25">
      <c r="A1170" s="25">
        <v>33676</v>
      </c>
      <c r="B1170" s="26">
        <f>[1]PyramidData!K1177</f>
        <v>2657</v>
      </c>
    </row>
    <row r="1171" spans="1:2" x14ac:dyDescent="0.25">
      <c r="A1171" s="25">
        <v>33677</v>
      </c>
      <c r="B1171" s="26">
        <f>[1]PyramidData!K1178</f>
        <v>1455</v>
      </c>
    </row>
    <row r="1172" spans="1:2" x14ac:dyDescent="0.25">
      <c r="A1172" s="25">
        <v>33678</v>
      </c>
      <c r="B1172" s="26">
        <f>[1]PyramidData!K1179</f>
        <v>1190</v>
      </c>
    </row>
    <row r="1173" spans="1:2" x14ac:dyDescent="0.25">
      <c r="A1173" s="25">
        <v>33679</v>
      </c>
      <c r="B1173" s="26">
        <f>[1]PyramidData!K1180</f>
        <v>3493</v>
      </c>
    </row>
    <row r="1174" spans="1:2" x14ac:dyDescent="0.25">
      <c r="A1174" s="25">
        <v>33680</v>
      </c>
      <c r="B1174" s="26">
        <f>[1]PyramidData!K1181</f>
        <v>1968</v>
      </c>
    </row>
    <row r="1175" spans="1:2" x14ac:dyDescent="0.25">
      <c r="A1175" s="25">
        <v>33681</v>
      </c>
      <c r="B1175" s="26">
        <f>[1]PyramidData!K1182</f>
        <v>2239</v>
      </c>
    </row>
    <row r="1176" spans="1:2" x14ac:dyDescent="0.25">
      <c r="A1176" s="25">
        <v>33682</v>
      </c>
      <c r="B1176" s="26">
        <f>[1]PyramidData!K1183</f>
        <v>1954</v>
      </c>
    </row>
    <row r="1177" spans="1:2" x14ac:dyDescent="0.25">
      <c r="A1177" s="25">
        <v>33683</v>
      </c>
      <c r="B1177" s="26">
        <f>[1]PyramidData!K1184</f>
        <v>1984</v>
      </c>
    </row>
    <row r="1178" spans="1:2" x14ac:dyDescent="0.25">
      <c r="A1178" s="25">
        <v>33684</v>
      </c>
      <c r="B1178" s="26">
        <f>[1]PyramidData!K1185</f>
        <v>1551</v>
      </c>
    </row>
    <row r="1179" spans="1:2" x14ac:dyDescent="0.25">
      <c r="A1179" s="25">
        <v>33685</v>
      </c>
      <c r="B1179" s="26">
        <f>[1]PyramidData!K1186</f>
        <v>1232</v>
      </c>
    </row>
    <row r="1180" spans="1:2" x14ac:dyDescent="0.25">
      <c r="A1180" s="25">
        <v>33686</v>
      </c>
      <c r="B1180" s="26">
        <f>[1]PyramidData!K1187</f>
        <v>3012</v>
      </c>
    </row>
    <row r="1181" spans="1:2" x14ac:dyDescent="0.25">
      <c r="A1181" s="25">
        <v>33687</v>
      </c>
      <c r="B1181" s="26">
        <f>[1]PyramidData!K1188</f>
        <v>1683</v>
      </c>
    </row>
    <row r="1182" spans="1:2" x14ac:dyDescent="0.25">
      <c r="A1182" s="25">
        <v>33688</v>
      </c>
      <c r="B1182" s="26">
        <f>[1]PyramidData!K1189</f>
        <v>1617</v>
      </c>
    </row>
    <row r="1183" spans="1:2" x14ac:dyDescent="0.25">
      <c r="A1183" s="25">
        <v>33689</v>
      </c>
      <c r="B1183" s="26">
        <f>[1]PyramidData!K1190</f>
        <v>1457</v>
      </c>
    </row>
    <row r="1184" spans="1:2" x14ac:dyDescent="0.25">
      <c r="A1184" s="25">
        <v>33690</v>
      </c>
      <c r="B1184" s="26">
        <f>[1]PyramidData!K1191</f>
        <v>1742</v>
      </c>
    </row>
    <row r="1185" spans="1:2" x14ac:dyDescent="0.25">
      <c r="A1185" s="25">
        <v>33691</v>
      </c>
      <c r="B1185" s="26">
        <f>[1]PyramidData!K1192</f>
        <v>1371</v>
      </c>
    </row>
    <row r="1186" spans="1:2" x14ac:dyDescent="0.25">
      <c r="A1186" s="25">
        <v>33692</v>
      </c>
      <c r="B1186" s="26">
        <f>[1]PyramidData!K1193</f>
        <v>1834</v>
      </c>
    </row>
    <row r="1187" spans="1:2" x14ac:dyDescent="0.25">
      <c r="A1187" s="25">
        <v>33693</v>
      </c>
      <c r="B1187" s="26">
        <f>[1]PyramidData!K1194</f>
        <v>3200</v>
      </c>
    </row>
    <row r="1188" spans="1:2" x14ac:dyDescent="0.25">
      <c r="A1188" s="25">
        <v>33694</v>
      </c>
      <c r="B1188" s="26">
        <f>[1]PyramidData!K1195</f>
        <v>4217</v>
      </c>
    </row>
    <row r="1189" spans="1:2" x14ac:dyDescent="0.25">
      <c r="A1189" s="25">
        <v>33695</v>
      </c>
      <c r="B1189" s="26">
        <f>[1]PyramidData!K1196</f>
        <v>2465</v>
      </c>
    </row>
    <row r="1190" spans="1:2" x14ac:dyDescent="0.25">
      <c r="A1190" s="25">
        <v>33696</v>
      </c>
      <c r="B1190" s="26">
        <f>[1]PyramidData!K1197</f>
        <v>2386</v>
      </c>
    </row>
    <row r="1191" spans="1:2" x14ac:dyDescent="0.25">
      <c r="A1191" s="25">
        <v>33697</v>
      </c>
      <c r="B1191" s="26">
        <f>[1]PyramidData!K1198</f>
        <v>2915</v>
      </c>
    </row>
    <row r="1192" spans="1:2" x14ac:dyDescent="0.25">
      <c r="A1192" s="25">
        <v>33698</v>
      </c>
      <c r="B1192" s="26">
        <f>[1]PyramidData!K1199</f>
        <v>1375</v>
      </c>
    </row>
    <row r="1193" spans="1:2" x14ac:dyDescent="0.25">
      <c r="A1193" s="25">
        <v>33699</v>
      </c>
      <c r="B1193" s="26">
        <f>[1]PyramidData!K1200</f>
        <v>1377</v>
      </c>
    </row>
    <row r="1194" spans="1:2" x14ac:dyDescent="0.25">
      <c r="A1194" s="25">
        <v>33700</v>
      </c>
      <c r="B1194" s="26">
        <f>[1]PyramidData!K1201</f>
        <v>2747</v>
      </c>
    </row>
    <row r="1195" spans="1:2" x14ac:dyDescent="0.25">
      <c r="A1195" s="25">
        <v>33701</v>
      </c>
      <c r="B1195" s="26">
        <f>[1]PyramidData!K1202</f>
        <v>2348</v>
      </c>
    </row>
    <row r="1196" spans="1:2" x14ac:dyDescent="0.25">
      <c r="A1196" s="25">
        <v>33702</v>
      </c>
      <c r="B1196" s="26">
        <f>[1]PyramidData!K1203</f>
        <v>2407</v>
      </c>
    </row>
    <row r="1197" spans="1:2" x14ac:dyDescent="0.25">
      <c r="A1197" s="25">
        <v>33703</v>
      </c>
      <c r="B1197" s="26">
        <f>[1]PyramidData!K1204</f>
        <v>1773</v>
      </c>
    </row>
    <row r="1198" spans="1:2" x14ac:dyDescent="0.25">
      <c r="A1198" s="25">
        <v>33704</v>
      </c>
      <c r="B1198" s="26">
        <f>[1]PyramidData!K1205</f>
        <v>1893</v>
      </c>
    </row>
    <row r="1199" spans="1:2" x14ac:dyDescent="0.25">
      <c r="A1199" s="25">
        <v>33705</v>
      </c>
      <c r="B1199" s="26">
        <f>[1]PyramidData!K1206</f>
        <v>2060</v>
      </c>
    </row>
    <row r="1200" spans="1:2" x14ac:dyDescent="0.25">
      <c r="A1200" s="25">
        <v>33706</v>
      </c>
      <c r="B1200" s="26">
        <f>[1]PyramidData!K1207</f>
        <v>1104</v>
      </c>
    </row>
    <row r="1201" spans="1:2" x14ac:dyDescent="0.25">
      <c r="A1201" s="25">
        <v>33707</v>
      </c>
      <c r="B1201" s="26">
        <f>[1]PyramidData!K1208</f>
        <v>2430</v>
      </c>
    </row>
    <row r="1202" spans="1:2" x14ac:dyDescent="0.25">
      <c r="A1202" s="25">
        <v>33708</v>
      </c>
      <c r="B1202" s="26">
        <f>[1]PyramidData!K1209</f>
        <v>2774</v>
      </c>
    </row>
    <row r="1203" spans="1:2" x14ac:dyDescent="0.25">
      <c r="A1203" s="25">
        <v>33709</v>
      </c>
      <c r="B1203" s="26">
        <f>[1]PyramidData!K1210</f>
        <v>2875</v>
      </c>
    </row>
    <row r="1204" spans="1:2" x14ac:dyDescent="0.25">
      <c r="A1204" s="25">
        <v>33710</v>
      </c>
      <c r="B1204" s="26">
        <f>[1]PyramidData!K1211</f>
        <v>2960</v>
      </c>
    </row>
    <row r="1205" spans="1:2" x14ac:dyDescent="0.25">
      <c r="A1205" s="25">
        <v>33711</v>
      </c>
      <c r="B1205" s="26">
        <f>[1]PyramidData!K1212</f>
        <v>2301</v>
      </c>
    </row>
    <row r="1206" spans="1:2" x14ac:dyDescent="0.25">
      <c r="A1206" s="25">
        <v>33712</v>
      </c>
      <c r="B1206" s="26">
        <f>[1]PyramidData!K1213</f>
        <v>2751</v>
      </c>
    </row>
    <row r="1207" spans="1:2" x14ac:dyDescent="0.25">
      <c r="A1207" s="25">
        <v>33713</v>
      </c>
      <c r="B1207" s="26">
        <f>[1]PyramidData!K1214</f>
        <v>1256</v>
      </c>
    </row>
    <row r="1208" spans="1:2" x14ac:dyDescent="0.25">
      <c r="A1208" s="25">
        <v>33714</v>
      </c>
      <c r="B1208" s="26">
        <f>[1]PyramidData!K1215</f>
        <v>2286</v>
      </c>
    </row>
    <row r="1209" spans="1:2" x14ac:dyDescent="0.25">
      <c r="A1209" s="25">
        <v>33715</v>
      </c>
      <c r="B1209" s="26">
        <f>[1]PyramidData!K1216</f>
        <v>2056</v>
      </c>
    </row>
    <row r="1210" spans="1:2" x14ac:dyDescent="0.25">
      <c r="A1210" s="25">
        <v>33716</v>
      </c>
      <c r="B1210" s="26">
        <f>[1]PyramidData!K1217</f>
        <v>3809</v>
      </c>
    </row>
    <row r="1211" spans="1:2" x14ac:dyDescent="0.25">
      <c r="A1211" s="25">
        <v>33717</v>
      </c>
      <c r="B1211" s="26">
        <f>[1]PyramidData!K1218</f>
        <v>3593</v>
      </c>
    </row>
    <row r="1212" spans="1:2" x14ac:dyDescent="0.25">
      <c r="A1212" s="25">
        <v>33718</v>
      </c>
      <c r="B1212" s="26">
        <f>[1]PyramidData!K1219</f>
        <v>4494</v>
      </c>
    </row>
    <row r="1213" spans="1:2" x14ac:dyDescent="0.25">
      <c r="A1213" s="25">
        <v>33719</v>
      </c>
      <c r="B1213" s="26">
        <f>[1]PyramidData!K1220</f>
        <v>1882</v>
      </c>
    </row>
    <row r="1214" spans="1:2" x14ac:dyDescent="0.25">
      <c r="A1214" s="25">
        <v>33720</v>
      </c>
      <c r="B1214" s="26">
        <f>[1]PyramidData!K1221</f>
        <v>1004</v>
      </c>
    </row>
    <row r="1215" spans="1:2" x14ac:dyDescent="0.25">
      <c r="A1215" s="25">
        <v>33721</v>
      </c>
      <c r="B1215" s="26">
        <f>[1]PyramidData!K1222</f>
        <v>4811</v>
      </c>
    </row>
    <row r="1216" spans="1:2" x14ac:dyDescent="0.25">
      <c r="A1216" s="25">
        <v>33722</v>
      </c>
      <c r="B1216" s="26">
        <f>[1]PyramidData!K1223</f>
        <v>4413</v>
      </c>
    </row>
    <row r="1217" spans="1:2" x14ac:dyDescent="0.25">
      <c r="A1217" s="25">
        <v>33723</v>
      </c>
      <c r="B1217" s="26">
        <f>[1]PyramidData!K1224</f>
        <v>4942</v>
      </c>
    </row>
    <row r="1218" spans="1:2" x14ac:dyDescent="0.25">
      <c r="A1218" s="25">
        <v>33724</v>
      </c>
      <c r="B1218" s="26">
        <f>[1]PyramidData!K1225</f>
        <v>3097</v>
      </c>
    </row>
    <row r="1219" spans="1:2" x14ac:dyDescent="0.25">
      <c r="A1219" s="25">
        <v>33725</v>
      </c>
      <c r="B1219" s="26">
        <f>[1]PyramidData!K1226</f>
        <v>3548</v>
      </c>
    </row>
    <row r="1220" spans="1:2" x14ac:dyDescent="0.25">
      <c r="A1220" s="25">
        <v>33726</v>
      </c>
      <c r="B1220" s="26">
        <f>[1]PyramidData!K1227</f>
        <v>882</v>
      </c>
    </row>
    <row r="1221" spans="1:2" x14ac:dyDescent="0.25">
      <c r="A1221" s="25">
        <v>33727</v>
      </c>
      <c r="B1221" s="26">
        <f>[1]PyramidData!K1228</f>
        <v>1037</v>
      </c>
    </row>
    <row r="1222" spans="1:2" x14ac:dyDescent="0.25">
      <c r="A1222" s="25">
        <v>33728</v>
      </c>
      <c r="B1222" s="26">
        <f>[1]PyramidData!K1229</f>
        <v>3956</v>
      </c>
    </row>
    <row r="1223" spans="1:2" x14ac:dyDescent="0.25">
      <c r="A1223" s="25">
        <v>33729</v>
      </c>
      <c r="B1223" s="26">
        <f>[1]PyramidData!K1230</f>
        <v>2101</v>
      </c>
    </row>
    <row r="1224" spans="1:2" x14ac:dyDescent="0.25">
      <c r="A1224" s="25">
        <v>33730</v>
      </c>
      <c r="B1224" s="26">
        <f>[1]PyramidData!K1231</f>
        <v>2608</v>
      </c>
    </row>
    <row r="1225" spans="1:2" x14ac:dyDescent="0.25">
      <c r="A1225" s="25">
        <v>33731</v>
      </c>
      <c r="B1225" s="26">
        <f>[1]PyramidData!K1232</f>
        <v>2712</v>
      </c>
    </row>
    <row r="1226" spans="1:2" x14ac:dyDescent="0.25">
      <c r="A1226" s="25">
        <v>33732</v>
      </c>
      <c r="B1226" s="26">
        <f>[1]PyramidData!K1233</f>
        <v>3041</v>
      </c>
    </row>
    <row r="1227" spans="1:2" x14ac:dyDescent="0.25">
      <c r="A1227" s="25">
        <v>33733</v>
      </c>
      <c r="B1227" s="26">
        <f>[1]PyramidData!K1234</f>
        <v>664</v>
      </c>
    </row>
    <row r="1228" spans="1:2" x14ac:dyDescent="0.25">
      <c r="A1228" s="25">
        <v>33734</v>
      </c>
      <c r="B1228" s="26">
        <f>[1]PyramidData!K1235</f>
        <v>1434</v>
      </c>
    </row>
    <row r="1229" spans="1:2" x14ac:dyDescent="0.25">
      <c r="A1229" s="25">
        <v>33735</v>
      </c>
      <c r="B1229" s="26">
        <f>[1]PyramidData!K1236</f>
        <v>2252</v>
      </c>
    </row>
    <row r="1230" spans="1:2" x14ac:dyDescent="0.25">
      <c r="A1230" s="25">
        <v>33736</v>
      </c>
      <c r="B1230" s="26">
        <f>[1]PyramidData!K1237</f>
        <v>2201</v>
      </c>
    </row>
    <row r="1231" spans="1:2" x14ac:dyDescent="0.25">
      <c r="A1231" s="25">
        <v>33737</v>
      </c>
      <c r="B1231" s="26">
        <f>[1]PyramidData!K1238</f>
        <v>2677</v>
      </c>
    </row>
    <row r="1232" spans="1:2" x14ac:dyDescent="0.25">
      <c r="A1232" s="25">
        <v>33738</v>
      </c>
      <c r="B1232" s="26">
        <f>[1]PyramidData!K1239</f>
        <v>2193</v>
      </c>
    </row>
    <row r="1233" spans="1:2" x14ac:dyDescent="0.25">
      <c r="A1233" s="25">
        <v>33739</v>
      </c>
      <c r="B1233" s="26">
        <f>[1]PyramidData!K1240</f>
        <v>2530</v>
      </c>
    </row>
    <row r="1234" spans="1:2" x14ac:dyDescent="0.25">
      <c r="A1234" s="25">
        <v>33740</v>
      </c>
      <c r="B1234" s="26">
        <f>[1]PyramidData!K1241</f>
        <v>1288</v>
      </c>
    </row>
    <row r="1235" spans="1:2" x14ac:dyDescent="0.25">
      <c r="A1235" s="25">
        <v>33741</v>
      </c>
      <c r="B1235" s="26">
        <f>[1]PyramidData!K1242</f>
        <v>1082</v>
      </c>
    </row>
    <row r="1236" spans="1:2" x14ac:dyDescent="0.25">
      <c r="A1236" s="25">
        <v>33742</v>
      </c>
      <c r="B1236" s="26">
        <f>[1]PyramidData!K1243</f>
        <v>3424</v>
      </c>
    </row>
    <row r="1237" spans="1:2" x14ac:dyDescent="0.25">
      <c r="A1237" s="25">
        <v>33743</v>
      </c>
      <c r="B1237" s="26">
        <f>[1]PyramidData!K1244</f>
        <v>2315</v>
      </c>
    </row>
    <row r="1238" spans="1:2" x14ac:dyDescent="0.25">
      <c r="A1238" s="25">
        <v>33744</v>
      </c>
      <c r="B1238" s="26">
        <f>[1]PyramidData!K1245</f>
        <v>2580</v>
      </c>
    </row>
    <row r="1239" spans="1:2" x14ac:dyDescent="0.25">
      <c r="A1239" s="25">
        <v>33745</v>
      </c>
      <c r="B1239" s="26">
        <f>[1]PyramidData!K1246</f>
        <v>3004</v>
      </c>
    </row>
    <row r="1240" spans="1:2" x14ac:dyDescent="0.25">
      <c r="A1240" s="25">
        <v>33746</v>
      </c>
      <c r="B1240" s="26">
        <f>[1]PyramidData!K1247</f>
        <v>2892</v>
      </c>
    </row>
    <row r="1241" spans="1:2" x14ac:dyDescent="0.25">
      <c r="A1241" s="25">
        <v>33747</v>
      </c>
      <c r="B1241" s="26">
        <f>[1]PyramidData!K1248</f>
        <v>0</v>
      </c>
    </row>
    <row r="1242" spans="1:2" x14ac:dyDescent="0.25">
      <c r="A1242" s="25">
        <v>33748</v>
      </c>
      <c r="B1242" s="26">
        <f>[1]PyramidData!K1249</f>
        <v>273</v>
      </c>
    </row>
    <row r="1243" spans="1:2" x14ac:dyDescent="0.25">
      <c r="A1243" s="25">
        <v>33749</v>
      </c>
      <c r="B1243" s="26">
        <f>[1]PyramidData!K1250</f>
        <v>298</v>
      </c>
    </row>
    <row r="1244" spans="1:2" x14ac:dyDescent="0.25">
      <c r="A1244" s="25">
        <v>33750</v>
      </c>
      <c r="B1244" s="26">
        <f>[1]PyramidData!K1251</f>
        <v>2646</v>
      </c>
    </row>
    <row r="1245" spans="1:2" x14ac:dyDescent="0.25">
      <c r="A1245" s="25">
        <v>33751</v>
      </c>
      <c r="B1245" s="26">
        <f>[1]PyramidData!K1252</f>
        <v>2563</v>
      </c>
    </row>
    <row r="1246" spans="1:2" x14ac:dyDescent="0.25">
      <c r="A1246" s="25">
        <v>33752</v>
      </c>
      <c r="B1246" s="26">
        <f>[1]PyramidData!K1253</f>
        <v>2715</v>
      </c>
    </row>
    <row r="1247" spans="1:2" x14ac:dyDescent="0.25">
      <c r="A1247" s="25">
        <v>33753</v>
      </c>
      <c r="B1247" s="26">
        <f>[1]PyramidData!K1254</f>
        <v>2891</v>
      </c>
    </row>
    <row r="1248" spans="1:2" x14ac:dyDescent="0.25">
      <c r="A1248" s="25">
        <v>33754</v>
      </c>
      <c r="B1248" s="26">
        <f>[1]PyramidData!K1255</f>
        <v>20</v>
      </c>
    </row>
    <row r="1249" spans="1:2" x14ac:dyDescent="0.25">
      <c r="A1249" s="25">
        <v>33755</v>
      </c>
      <c r="B1249" s="26">
        <f>[1]PyramidData!K1256</f>
        <v>116</v>
      </c>
    </row>
    <row r="1250" spans="1:2" x14ac:dyDescent="0.25">
      <c r="A1250" s="25">
        <v>33756</v>
      </c>
      <c r="B1250" s="26">
        <f>[1]PyramidData!K1257</f>
        <v>4004</v>
      </c>
    </row>
    <row r="1251" spans="1:2" x14ac:dyDescent="0.25">
      <c r="A1251" s="25">
        <v>33757</v>
      </c>
      <c r="B1251" s="26">
        <f>[1]PyramidData!K1258</f>
        <v>3581</v>
      </c>
    </row>
    <row r="1252" spans="1:2" x14ac:dyDescent="0.25">
      <c r="A1252" s="25">
        <v>33758</v>
      </c>
      <c r="B1252" s="26">
        <f>[1]PyramidData!K1259</f>
        <v>4169</v>
      </c>
    </row>
    <row r="1253" spans="1:2" x14ac:dyDescent="0.25">
      <c r="A1253" s="25">
        <v>33759</v>
      </c>
      <c r="B1253" s="26">
        <f>[1]PyramidData!K1260</f>
        <v>3436</v>
      </c>
    </row>
    <row r="1254" spans="1:2" x14ac:dyDescent="0.25">
      <c r="A1254" s="25">
        <v>33760</v>
      </c>
      <c r="B1254" s="26">
        <f>[1]PyramidData!K1261</f>
        <v>2909</v>
      </c>
    </row>
    <row r="1255" spans="1:2" x14ac:dyDescent="0.25">
      <c r="A1255" s="25">
        <v>33761</v>
      </c>
      <c r="B1255" s="26">
        <f>[1]PyramidData!K1262</f>
        <v>82</v>
      </c>
    </row>
    <row r="1256" spans="1:2" x14ac:dyDescent="0.25">
      <c r="A1256" s="25">
        <v>33762</v>
      </c>
      <c r="B1256" s="26">
        <f>[1]PyramidData!K1263</f>
        <v>182</v>
      </c>
    </row>
    <row r="1257" spans="1:2" x14ac:dyDescent="0.25">
      <c r="A1257" s="25">
        <v>33763</v>
      </c>
      <c r="B1257" s="26">
        <f>[1]PyramidData!K1264</f>
        <v>2677</v>
      </c>
    </row>
    <row r="1258" spans="1:2" x14ac:dyDescent="0.25">
      <c r="A1258" s="25">
        <v>33764</v>
      </c>
      <c r="B1258" s="26">
        <f>[1]PyramidData!K1265</f>
        <v>2862</v>
      </c>
    </row>
    <row r="1259" spans="1:2" x14ac:dyDescent="0.25">
      <c r="A1259" s="25">
        <v>33765</v>
      </c>
      <c r="B1259" s="26">
        <f>[1]PyramidData!K1266</f>
        <v>2966</v>
      </c>
    </row>
    <row r="1260" spans="1:2" x14ac:dyDescent="0.25">
      <c r="A1260" s="25">
        <v>33766</v>
      </c>
      <c r="B1260" s="26">
        <f>[1]PyramidData!K1267</f>
        <v>2495</v>
      </c>
    </row>
    <row r="1261" spans="1:2" x14ac:dyDescent="0.25">
      <c r="A1261" s="25">
        <v>33767</v>
      </c>
      <c r="B1261" s="26">
        <f>[1]PyramidData!K1268</f>
        <v>3653</v>
      </c>
    </row>
    <row r="1262" spans="1:2" x14ac:dyDescent="0.25">
      <c r="A1262" s="25">
        <v>33768</v>
      </c>
      <c r="B1262" s="26">
        <f>[1]PyramidData!K1269</f>
        <v>714</v>
      </c>
    </row>
    <row r="1263" spans="1:2" x14ac:dyDescent="0.25">
      <c r="A1263" s="25">
        <v>33769</v>
      </c>
      <c r="B1263" s="26">
        <f>[1]PyramidData!K1270</f>
        <v>2626</v>
      </c>
    </row>
    <row r="1264" spans="1:2" x14ac:dyDescent="0.25">
      <c r="A1264" s="25">
        <v>33770</v>
      </c>
      <c r="B1264" s="26">
        <f>[1]PyramidData!K1271</f>
        <v>3889</v>
      </c>
    </row>
    <row r="1265" spans="1:2" x14ac:dyDescent="0.25">
      <c r="A1265" s="25">
        <v>33771</v>
      </c>
      <c r="B1265" s="26">
        <f>[1]PyramidData!K1272</f>
        <v>3815</v>
      </c>
    </row>
    <row r="1266" spans="1:2" x14ac:dyDescent="0.25">
      <c r="A1266" s="25">
        <v>33772</v>
      </c>
      <c r="B1266" s="26">
        <f>[1]PyramidData!K1273</f>
        <v>3733</v>
      </c>
    </row>
    <row r="1267" spans="1:2" x14ac:dyDescent="0.25">
      <c r="A1267" s="25">
        <v>33773</v>
      </c>
      <c r="B1267" s="26">
        <f>[1]PyramidData!K1274</f>
        <v>3133</v>
      </c>
    </row>
    <row r="1268" spans="1:2" x14ac:dyDescent="0.25">
      <c r="A1268" s="25">
        <v>33774</v>
      </c>
      <c r="B1268" s="26">
        <f>[1]PyramidData!K1275</f>
        <v>2499</v>
      </c>
    </row>
    <row r="1269" spans="1:2" x14ac:dyDescent="0.25">
      <c r="A1269" s="25">
        <v>33775</v>
      </c>
      <c r="B1269" s="26">
        <f>[1]PyramidData!K1276</f>
        <v>61</v>
      </c>
    </row>
    <row r="1270" spans="1:2" x14ac:dyDescent="0.25">
      <c r="A1270" s="25">
        <v>33776</v>
      </c>
      <c r="B1270" s="26">
        <f>[1]PyramidData!K1277</f>
        <v>123</v>
      </c>
    </row>
    <row r="1271" spans="1:2" x14ac:dyDescent="0.25">
      <c r="A1271" s="25">
        <v>33777</v>
      </c>
      <c r="B1271" s="26">
        <f>[1]PyramidData!K1278</f>
        <v>4281</v>
      </c>
    </row>
    <row r="1272" spans="1:2" x14ac:dyDescent="0.25">
      <c r="A1272" s="25">
        <v>33778</v>
      </c>
      <c r="B1272" s="26">
        <f>[1]PyramidData!K1279</f>
        <v>4924</v>
      </c>
    </row>
    <row r="1273" spans="1:2" x14ac:dyDescent="0.25">
      <c r="A1273" s="25">
        <v>33779</v>
      </c>
      <c r="B1273" s="26">
        <f>[1]PyramidData!K1280</f>
        <v>4119</v>
      </c>
    </row>
    <row r="1274" spans="1:2" x14ac:dyDescent="0.25">
      <c r="A1274" s="25">
        <v>33780</v>
      </c>
      <c r="B1274" s="26">
        <f>[1]PyramidData!K1281</f>
        <v>2947</v>
      </c>
    </row>
    <row r="1275" spans="1:2" x14ac:dyDescent="0.25">
      <c r="A1275" s="25">
        <v>33781</v>
      </c>
      <c r="B1275" s="26">
        <f>[1]PyramidData!K1282</f>
        <v>2358</v>
      </c>
    </row>
    <row r="1276" spans="1:2" x14ac:dyDescent="0.25">
      <c r="A1276" s="25">
        <v>33782</v>
      </c>
      <c r="B1276" s="26">
        <f>[1]PyramidData!K1283</f>
        <v>773</v>
      </c>
    </row>
    <row r="1277" spans="1:2" x14ac:dyDescent="0.25">
      <c r="A1277" s="25">
        <v>33783</v>
      </c>
      <c r="B1277" s="26">
        <f>[1]PyramidData!K1284</f>
        <v>2496</v>
      </c>
    </row>
    <row r="1278" spans="1:2" x14ac:dyDescent="0.25">
      <c r="A1278" s="25">
        <v>33784</v>
      </c>
      <c r="B1278" s="26">
        <f>[1]PyramidData!K1285</f>
        <v>3069</v>
      </c>
    </row>
    <row r="1279" spans="1:2" x14ac:dyDescent="0.25">
      <c r="A1279" s="25">
        <v>33785</v>
      </c>
      <c r="B1279" s="26">
        <f>[1]PyramidData!K1286</f>
        <v>2489</v>
      </c>
    </row>
    <row r="1280" spans="1:2" x14ac:dyDescent="0.25">
      <c r="A1280" s="25">
        <v>33786</v>
      </c>
      <c r="B1280" s="26">
        <f>[1]PyramidData!K1287</f>
        <v>3406</v>
      </c>
    </row>
    <row r="1281" spans="1:2" x14ac:dyDescent="0.25">
      <c r="A1281" s="25">
        <v>33787</v>
      </c>
      <c r="B1281" s="26">
        <f>[1]PyramidData!K1288</f>
        <v>2585</v>
      </c>
    </row>
    <row r="1282" spans="1:2" x14ac:dyDescent="0.25">
      <c r="A1282" s="25">
        <v>33788</v>
      </c>
      <c r="B1282" s="26">
        <f>[1]PyramidData!K1289</f>
        <v>145</v>
      </c>
    </row>
    <row r="1283" spans="1:2" x14ac:dyDescent="0.25">
      <c r="A1283" s="25">
        <v>33789</v>
      </c>
      <c r="B1283" s="26">
        <f>[1]PyramidData!K1290</f>
        <v>51</v>
      </c>
    </row>
    <row r="1284" spans="1:2" x14ac:dyDescent="0.25">
      <c r="A1284" s="25">
        <v>33790</v>
      </c>
      <c r="B1284" s="26">
        <f>[1]PyramidData!K1291</f>
        <v>642</v>
      </c>
    </row>
    <row r="1285" spans="1:2" x14ac:dyDescent="0.25">
      <c r="A1285" s="25">
        <v>33791</v>
      </c>
      <c r="B1285" s="26">
        <f>[1]PyramidData!K1292</f>
        <v>4504</v>
      </c>
    </row>
    <row r="1286" spans="1:2" x14ac:dyDescent="0.25">
      <c r="A1286" s="25">
        <v>33792</v>
      </c>
      <c r="B1286" s="26">
        <f>[1]PyramidData!K1293</f>
        <v>2870</v>
      </c>
    </row>
    <row r="1287" spans="1:2" x14ac:dyDescent="0.25">
      <c r="A1287" s="25">
        <v>33793</v>
      </c>
      <c r="B1287" s="26">
        <f>[1]PyramidData!K1294</f>
        <v>5296</v>
      </c>
    </row>
    <row r="1288" spans="1:2" x14ac:dyDescent="0.25">
      <c r="A1288" s="25">
        <v>33794</v>
      </c>
      <c r="B1288" s="26">
        <f>[1]PyramidData!K1295</f>
        <v>6909</v>
      </c>
    </row>
    <row r="1289" spans="1:2" x14ac:dyDescent="0.25">
      <c r="A1289" s="25">
        <v>33795</v>
      </c>
      <c r="B1289" s="26">
        <f>[1]PyramidData!K1296</f>
        <v>3634</v>
      </c>
    </row>
    <row r="1290" spans="1:2" x14ac:dyDescent="0.25">
      <c r="A1290" s="25">
        <v>33796</v>
      </c>
      <c r="B1290" s="26">
        <f>[1]PyramidData!K1297</f>
        <v>427</v>
      </c>
    </row>
    <row r="1291" spans="1:2" x14ac:dyDescent="0.25">
      <c r="A1291" s="25">
        <v>33797</v>
      </c>
      <c r="B1291" s="26">
        <f>[1]PyramidData!K1298</f>
        <v>543</v>
      </c>
    </row>
    <row r="1292" spans="1:2" x14ac:dyDescent="0.25">
      <c r="A1292" s="25">
        <v>33798</v>
      </c>
      <c r="B1292" s="26">
        <f>[1]PyramidData!K1299</f>
        <v>2353</v>
      </c>
    </row>
    <row r="1293" spans="1:2" x14ac:dyDescent="0.25">
      <c r="A1293" s="25">
        <v>33799</v>
      </c>
      <c r="B1293" s="26">
        <f>[1]PyramidData!K1300</f>
        <v>4350</v>
      </c>
    </row>
    <row r="1294" spans="1:2" x14ac:dyDescent="0.25">
      <c r="A1294" s="25">
        <v>33800</v>
      </c>
      <c r="B1294" s="26">
        <f>[1]PyramidData!K1301</f>
        <v>5244</v>
      </c>
    </row>
    <row r="1295" spans="1:2" x14ac:dyDescent="0.25">
      <c r="A1295" s="25">
        <v>33801</v>
      </c>
      <c r="B1295" s="26">
        <f>[1]PyramidData!K1302</f>
        <v>5124</v>
      </c>
    </row>
    <row r="1296" spans="1:2" x14ac:dyDescent="0.25">
      <c r="A1296" s="25">
        <v>33802</v>
      </c>
      <c r="B1296" s="26">
        <f>[1]PyramidData!K1303</f>
        <v>6625</v>
      </c>
    </row>
    <row r="1297" spans="1:2" x14ac:dyDescent="0.25">
      <c r="A1297" s="25">
        <v>33803</v>
      </c>
      <c r="B1297" s="26">
        <f>[1]PyramidData!K1304</f>
        <v>2601</v>
      </c>
    </row>
    <row r="1298" spans="1:2" x14ac:dyDescent="0.25">
      <c r="A1298" s="25">
        <v>33804</v>
      </c>
      <c r="B1298" s="26">
        <f>[1]PyramidData!K1305</f>
        <v>1058</v>
      </c>
    </row>
    <row r="1299" spans="1:2" x14ac:dyDescent="0.25">
      <c r="A1299" s="25">
        <v>33805</v>
      </c>
      <c r="B1299" s="26">
        <f>[1]PyramidData!K1306</f>
        <v>2293</v>
      </c>
    </row>
    <row r="1300" spans="1:2" x14ac:dyDescent="0.25">
      <c r="A1300" s="25">
        <v>33806</v>
      </c>
      <c r="B1300" s="26">
        <f>[1]PyramidData!K1307</f>
        <v>3742</v>
      </c>
    </row>
    <row r="1301" spans="1:2" x14ac:dyDescent="0.25">
      <c r="A1301" s="25">
        <v>33807</v>
      </c>
      <c r="B1301" s="26">
        <f>[1]PyramidData!K1308</f>
        <v>2972</v>
      </c>
    </row>
    <row r="1302" spans="1:2" x14ac:dyDescent="0.25">
      <c r="A1302" s="25">
        <v>33808</v>
      </c>
      <c r="B1302" s="26">
        <f>[1]PyramidData!K1309</f>
        <v>3138</v>
      </c>
    </row>
    <row r="1303" spans="1:2" x14ac:dyDescent="0.25">
      <c r="A1303" s="25">
        <v>33809</v>
      </c>
      <c r="B1303" s="26">
        <f>[1]PyramidData!K1310</f>
        <v>3313</v>
      </c>
    </row>
    <row r="1304" spans="1:2" x14ac:dyDescent="0.25">
      <c r="A1304" s="25">
        <v>33810</v>
      </c>
      <c r="B1304" s="26">
        <f>[1]PyramidData!K1311</f>
        <v>1282</v>
      </c>
    </row>
    <row r="1305" spans="1:2" x14ac:dyDescent="0.25">
      <c r="A1305" s="25">
        <v>33811</v>
      </c>
      <c r="B1305" s="26">
        <f>[1]PyramidData!K1312</f>
        <v>1389</v>
      </c>
    </row>
    <row r="1306" spans="1:2" x14ac:dyDescent="0.25">
      <c r="A1306" s="25">
        <v>33812</v>
      </c>
      <c r="B1306" s="26">
        <f>[1]PyramidData!K1313</f>
        <v>2857</v>
      </c>
    </row>
    <row r="1307" spans="1:2" x14ac:dyDescent="0.25">
      <c r="A1307" s="25">
        <v>33813</v>
      </c>
      <c r="B1307" s="26">
        <f>[1]PyramidData!K1314</f>
        <v>2691</v>
      </c>
    </row>
    <row r="1308" spans="1:2" x14ac:dyDescent="0.25">
      <c r="A1308" s="25">
        <v>33814</v>
      </c>
      <c r="B1308" s="26">
        <f>[1]PyramidData!K1315</f>
        <v>3400</v>
      </c>
    </row>
    <row r="1309" spans="1:2" x14ac:dyDescent="0.25">
      <c r="A1309" s="25">
        <v>33815</v>
      </c>
      <c r="B1309" s="26">
        <f>[1]PyramidData!K1316</f>
        <v>3447</v>
      </c>
    </row>
    <row r="1310" spans="1:2" x14ac:dyDescent="0.25">
      <c r="A1310" s="25">
        <v>33816</v>
      </c>
      <c r="B1310" s="26">
        <f>[1]PyramidData!K1317</f>
        <v>3493</v>
      </c>
    </row>
    <row r="1311" spans="1:2" x14ac:dyDescent="0.25">
      <c r="A1311" s="25">
        <v>33817</v>
      </c>
      <c r="B1311" s="26">
        <f>[1]PyramidData!K1318</f>
        <v>2474</v>
      </c>
    </row>
    <row r="1312" spans="1:2" x14ac:dyDescent="0.25">
      <c r="A1312" s="25">
        <v>33818</v>
      </c>
      <c r="B1312" s="26">
        <f>[1]PyramidData!K1319</f>
        <v>842</v>
      </c>
    </row>
    <row r="1313" spans="1:2" x14ac:dyDescent="0.25">
      <c r="A1313" s="25">
        <v>33819</v>
      </c>
      <c r="B1313" s="26">
        <f>[1]PyramidData!K1320</f>
        <v>4142</v>
      </c>
    </row>
    <row r="1314" spans="1:2" x14ac:dyDescent="0.25">
      <c r="A1314" s="25">
        <v>33820</v>
      </c>
      <c r="B1314" s="26">
        <f>[1]PyramidData!K1321</f>
        <v>3842</v>
      </c>
    </row>
    <row r="1315" spans="1:2" x14ac:dyDescent="0.25">
      <c r="A1315" s="25">
        <v>33821</v>
      </c>
      <c r="B1315" s="26">
        <f>[1]PyramidData!K1322</f>
        <v>3959</v>
      </c>
    </row>
    <row r="1316" spans="1:2" x14ac:dyDescent="0.25">
      <c r="A1316" s="25">
        <v>33822</v>
      </c>
      <c r="B1316" s="26">
        <f>[1]PyramidData!K1323</f>
        <v>2990</v>
      </c>
    </row>
    <row r="1317" spans="1:2" x14ac:dyDescent="0.25">
      <c r="A1317" s="25">
        <v>33823</v>
      </c>
      <c r="B1317" s="26">
        <f>[1]PyramidData!K1324</f>
        <v>4300</v>
      </c>
    </row>
    <row r="1318" spans="1:2" x14ac:dyDescent="0.25">
      <c r="A1318" s="25">
        <v>33824</v>
      </c>
      <c r="B1318" s="26">
        <f>[1]PyramidData!K1325</f>
        <v>727</v>
      </c>
    </row>
    <row r="1319" spans="1:2" x14ac:dyDescent="0.25">
      <c r="A1319" s="25">
        <v>33825</v>
      </c>
      <c r="B1319" s="26">
        <f>[1]PyramidData!K1326</f>
        <v>507</v>
      </c>
    </row>
    <row r="1320" spans="1:2" x14ac:dyDescent="0.25">
      <c r="A1320" s="25">
        <v>33826</v>
      </c>
      <c r="B1320" s="26">
        <f>[1]PyramidData!K1327</f>
        <v>4575</v>
      </c>
    </row>
    <row r="1321" spans="1:2" x14ac:dyDescent="0.25">
      <c r="A1321" s="25">
        <v>33827</v>
      </c>
      <c r="B1321" s="26">
        <f>[1]PyramidData!K1328</f>
        <v>4768</v>
      </c>
    </row>
    <row r="1322" spans="1:2" x14ac:dyDescent="0.25">
      <c r="A1322" s="25">
        <v>33828</v>
      </c>
      <c r="B1322" s="26">
        <f>[1]PyramidData!K1329</f>
        <v>4961</v>
      </c>
    </row>
    <row r="1323" spans="1:2" x14ac:dyDescent="0.25">
      <c r="A1323" s="25">
        <v>33829</v>
      </c>
      <c r="B1323" s="26">
        <f>[1]PyramidData!K1330</f>
        <v>4584</v>
      </c>
    </row>
    <row r="1324" spans="1:2" x14ac:dyDescent="0.25">
      <c r="A1324" s="25">
        <v>33830</v>
      </c>
      <c r="B1324" s="26">
        <f>[1]PyramidData!K1331</f>
        <v>4189</v>
      </c>
    </row>
    <row r="1325" spans="1:2" x14ac:dyDescent="0.25">
      <c r="A1325" s="25">
        <v>33831</v>
      </c>
      <c r="B1325" s="26">
        <f>[1]PyramidData!K1332</f>
        <v>2164</v>
      </c>
    </row>
    <row r="1326" spans="1:2" x14ac:dyDescent="0.25">
      <c r="A1326" s="25">
        <v>33832</v>
      </c>
      <c r="B1326" s="26">
        <f>[1]PyramidData!K1333</f>
        <v>1877</v>
      </c>
    </row>
    <row r="1327" spans="1:2" x14ac:dyDescent="0.25">
      <c r="A1327" s="25">
        <v>33833</v>
      </c>
      <c r="B1327" s="26">
        <f>[1]PyramidData!K1334</f>
        <v>2703</v>
      </c>
    </row>
    <row r="1328" spans="1:2" x14ac:dyDescent="0.25">
      <c r="A1328" s="25">
        <v>33834</v>
      </c>
      <c r="B1328" s="26">
        <f>[1]PyramidData!K1335</f>
        <v>2589</v>
      </c>
    </row>
    <row r="1329" spans="1:2" x14ac:dyDescent="0.25">
      <c r="A1329" s="25">
        <v>33835</v>
      </c>
      <c r="B1329" s="26">
        <f>[1]PyramidData!K1336</f>
        <v>2766</v>
      </c>
    </row>
    <row r="1330" spans="1:2" x14ac:dyDescent="0.25">
      <c r="A1330" s="25">
        <v>33836</v>
      </c>
      <c r="B1330" s="26">
        <f>[1]PyramidData!K1337</f>
        <v>2161</v>
      </c>
    </row>
    <row r="1331" spans="1:2" x14ac:dyDescent="0.25">
      <c r="A1331" s="25">
        <v>33837</v>
      </c>
      <c r="B1331" s="26">
        <f>[1]PyramidData!K1338</f>
        <v>2220</v>
      </c>
    </row>
    <row r="1332" spans="1:2" x14ac:dyDescent="0.25">
      <c r="A1332" s="25">
        <v>33838</v>
      </c>
      <c r="B1332" s="26">
        <f>[1]PyramidData!K1339</f>
        <v>798</v>
      </c>
    </row>
    <row r="1333" spans="1:2" x14ac:dyDescent="0.25">
      <c r="A1333" s="25">
        <v>33839</v>
      </c>
      <c r="B1333" s="26">
        <f>[1]PyramidData!K1340</f>
        <v>1014</v>
      </c>
    </row>
    <row r="1334" spans="1:2" x14ac:dyDescent="0.25">
      <c r="A1334" s="25">
        <v>33840</v>
      </c>
      <c r="B1334" s="26">
        <f>[1]PyramidData!K1341</f>
        <v>2174</v>
      </c>
    </row>
    <row r="1335" spans="1:2" x14ac:dyDescent="0.25">
      <c r="A1335" s="25">
        <v>33841</v>
      </c>
      <c r="B1335" s="26">
        <f>[1]PyramidData!K1342</f>
        <v>1446</v>
      </c>
    </row>
    <row r="1336" spans="1:2" x14ac:dyDescent="0.25">
      <c r="A1336" s="25">
        <v>33842</v>
      </c>
      <c r="B1336" s="26">
        <f>[1]PyramidData!K1343</f>
        <v>2030</v>
      </c>
    </row>
    <row r="1337" spans="1:2" x14ac:dyDescent="0.25">
      <c r="A1337" s="25">
        <v>33843</v>
      </c>
      <c r="B1337" s="26">
        <f>[1]PyramidData!K1344</f>
        <v>2075</v>
      </c>
    </row>
    <row r="1338" spans="1:2" x14ac:dyDescent="0.25">
      <c r="A1338" s="25">
        <v>33844</v>
      </c>
      <c r="B1338" s="26">
        <f>[1]PyramidData!K1345</f>
        <v>2674</v>
      </c>
    </row>
    <row r="1339" spans="1:2" x14ac:dyDescent="0.25">
      <c r="A1339" s="25">
        <v>33845</v>
      </c>
      <c r="B1339" s="26">
        <f>[1]PyramidData!K1346</f>
        <v>802</v>
      </c>
    </row>
    <row r="1340" spans="1:2" x14ac:dyDescent="0.25">
      <c r="A1340" s="25">
        <v>33846</v>
      </c>
      <c r="B1340" s="26">
        <f>[1]PyramidData!K1347</f>
        <v>999</v>
      </c>
    </row>
    <row r="1341" spans="1:2" x14ac:dyDescent="0.25">
      <c r="A1341" s="25">
        <v>33847</v>
      </c>
      <c r="B1341" s="26">
        <f>[1]PyramidData!K1348</f>
        <v>3759</v>
      </c>
    </row>
    <row r="1342" spans="1:2" x14ac:dyDescent="0.25">
      <c r="A1342" s="25">
        <v>33848</v>
      </c>
      <c r="B1342" s="26">
        <f>[1]PyramidData!K1349</f>
        <v>2479</v>
      </c>
    </row>
    <row r="1343" spans="1:2" x14ac:dyDescent="0.25">
      <c r="A1343" s="25">
        <v>33849</v>
      </c>
      <c r="B1343" s="26">
        <f>[1]PyramidData!K1350</f>
        <v>2840</v>
      </c>
    </row>
    <row r="1344" spans="1:2" x14ac:dyDescent="0.25">
      <c r="A1344" s="25">
        <v>33850</v>
      </c>
      <c r="B1344" s="26">
        <f>[1]PyramidData!K1351</f>
        <v>3999</v>
      </c>
    </row>
    <row r="1345" spans="1:2" x14ac:dyDescent="0.25">
      <c r="A1345" s="25">
        <v>33851</v>
      </c>
      <c r="B1345" s="26">
        <f>[1]PyramidData!K1352</f>
        <v>2611</v>
      </c>
    </row>
    <row r="1346" spans="1:2" x14ac:dyDescent="0.25">
      <c r="A1346" s="25">
        <v>33852</v>
      </c>
      <c r="B1346" s="26">
        <f>[1]PyramidData!K1353</f>
        <v>1458</v>
      </c>
    </row>
    <row r="1347" spans="1:2" x14ac:dyDescent="0.25">
      <c r="A1347" s="25">
        <v>33853</v>
      </c>
      <c r="B1347" s="26">
        <f>[1]PyramidData!K1354</f>
        <v>1200</v>
      </c>
    </row>
    <row r="1348" spans="1:2" x14ac:dyDescent="0.25">
      <c r="A1348" s="25">
        <v>33854</v>
      </c>
      <c r="B1348" s="26">
        <f>[1]PyramidData!K1355</f>
        <v>1258</v>
      </c>
    </row>
    <row r="1349" spans="1:2" x14ac:dyDescent="0.25">
      <c r="A1349" s="25">
        <v>33855</v>
      </c>
      <c r="B1349" s="26">
        <f>[1]PyramidData!K1356</f>
        <v>2438</v>
      </c>
    </row>
    <row r="1350" spans="1:2" x14ac:dyDescent="0.25">
      <c r="A1350" s="25">
        <v>33856</v>
      </c>
      <c r="B1350" s="26">
        <f>[1]PyramidData!K1357</f>
        <v>3739</v>
      </c>
    </row>
    <row r="1351" spans="1:2" x14ac:dyDescent="0.25">
      <c r="A1351" s="25">
        <v>33857</v>
      </c>
      <c r="B1351" s="26">
        <f>[1]PyramidData!K1358</f>
        <v>3979</v>
      </c>
    </row>
    <row r="1352" spans="1:2" x14ac:dyDescent="0.25">
      <c r="A1352" s="25">
        <v>33858</v>
      </c>
      <c r="B1352" s="26">
        <f>[1]PyramidData!K1359</f>
        <v>2682</v>
      </c>
    </row>
    <row r="1353" spans="1:2" x14ac:dyDescent="0.25">
      <c r="A1353" s="25">
        <v>33859</v>
      </c>
      <c r="B1353" s="26">
        <f>[1]PyramidData!K1360</f>
        <v>1974</v>
      </c>
    </row>
    <row r="1354" spans="1:2" x14ac:dyDescent="0.25">
      <c r="A1354" s="25">
        <v>33860</v>
      </c>
      <c r="B1354" s="26">
        <f>[1]PyramidData!K1361</f>
        <v>1857</v>
      </c>
    </row>
    <row r="1355" spans="1:2" x14ac:dyDescent="0.25">
      <c r="A1355" s="25">
        <v>33861</v>
      </c>
      <c r="B1355" s="26">
        <f>[1]PyramidData!K1362</f>
        <v>2197</v>
      </c>
    </row>
    <row r="1356" spans="1:2" x14ac:dyDescent="0.25">
      <c r="A1356" s="25">
        <v>33862</v>
      </c>
      <c r="B1356" s="26">
        <f>[1]PyramidData!K1363</f>
        <v>2110</v>
      </c>
    </row>
    <row r="1357" spans="1:2" x14ac:dyDescent="0.25">
      <c r="A1357" s="25">
        <v>33863</v>
      </c>
      <c r="B1357" s="26">
        <f>[1]PyramidData!K1364</f>
        <v>3729</v>
      </c>
    </row>
    <row r="1358" spans="1:2" x14ac:dyDescent="0.25">
      <c r="A1358" s="25">
        <v>33864</v>
      </c>
      <c r="B1358" s="26">
        <f>[1]PyramidData!K1365</f>
        <v>4633</v>
      </c>
    </row>
    <row r="1359" spans="1:2" x14ac:dyDescent="0.25">
      <c r="A1359" s="25">
        <v>33865</v>
      </c>
      <c r="B1359" s="26">
        <f>[1]PyramidData!K1366</f>
        <v>3318</v>
      </c>
    </row>
    <row r="1360" spans="1:2" x14ac:dyDescent="0.25">
      <c r="A1360" s="25">
        <v>33866</v>
      </c>
      <c r="B1360" s="26">
        <f>[1]PyramidData!K1367</f>
        <v>742</v>
      </c>
    </row>
    <row r="1361" spans="1:2" x14ac:dyDescent="0.25">
      <c r="A1361" s="25">
        <v>33867</v>
      </c>
      <c r="B1361" s="26">
        <f>[1]PyramidData!K1368</f>
        <v>814</v>
      </c>
    </row>
    <row r="1362" spans="1:2" x14ac:dyDescent="0.25">
      <c r="A1362" s="25">
        <v>33868</v>
      </c>
      <c r="B1362" s="26">
        <f>[1]PyramidData!K1369</f>
        <v>3212</v>
      </c>
    </row>
    <row r="1363" spans="1:2" x14ac:dyDescent="0.25">
      <c r="A1363" s="25">
        <v>33869</v>
      </c>
      <c r="B1363" s="26">
        <f>[1]PyramidData!K1370</f>
        <v>3559</v>
      </c>
    </row>
    <row r="1364" spans="1:2" x14ac:dyDescent="0.25">
      <c r="A1364" s="25">
        <v>33870</v>
      </c>
      <c r="B1364" s="26">
        <f>[1]PyramidData!K1371</f>
        <v>2571</v>
      </c>
    </row>
    <row r="1365" spans="1:2" x14ac:dyDescent="0.25">
      <c r="A1365" s="25">
        <v>33871</v>
      </c>
      <c r="B1365" s="26">
        <f>[1]PyramidData!K1372</f>
        <v>5042</v>
      </c>
    </row>
    <row r="1366" spans="1:2" x14ac:dyDescent="0.25">
      <c r="A1366" s="25">
        <v>33872</v>
      </c>
      <c r="B1366" s="26">
        <f>[1]PyramidData!K1373</f>
        <v>1412</v>
      </c>
    </row>
    <row r="1367" spans="1:2" x14ac:dyDescent="0.25">
      <c r="A1367" s="25">
        <v>33873</v>
      </c>
      <c r="B1367" s="26">
        <f>[1]PyramidData!K1374</f>
        <v>308</v>
      </c>
    </row>
    <row r="1368" spans="1:2" x14ac:dyDescent="0.25">
      <c r="A1368" s="25">
        <v>33874</v>
      </c>
      <c r="B1368" s="26">
        <f>[1]PyramidData!K1375</f>
        <v>368</v>
      </c>
    </row>
    <row r="1369" spans="1:2" x14ac:dyDescent="0.25">
      <c r="A1369" s="25">
        <v>33875</v>
      </c>
      <c r="B1369" s="26">
        <f>[1]PyramidData!K1376</f>
        <v>2581</v>
      </c>
    </row>
    <row r="1370" spans="1:2" x14ac:dyDescent="0.25">
      <c r="A1370" s="25">
        <v>33876</v>
      </c>
      <c r="B1370" s="26">
        <f>[1]PyramidData!K1377</f>
        <v>2904</v>
      </c>
    </row>
    <row r="1371" spans="1:2" x14ac:dyDescent="0.25">
      <c r="A1371" s="25">
        <v>33877</v>
      </c>
      <c r="B1371" s="26">
        <f>[1]PyramidData!K1378</f>
        <v>3231</v>
      </c>
    </row>
    <row r="1372" spans="1:2" x14ac:dyDescent="0.25">
      <c r="A1372" s="25">
        <v>33878</v>
      </c>
      <c r="B1372" s="26">
        <f>[1]PyramidData!K1379</f>
        <v>2312</v>
      </c>
    </row>
    <row r="1373" spans="1:2" x14ac:dyDescent="0.25">
      <c r="A1373" s="25">
        <v>33879</v>
      </c>
      <c r="B1373" s="26">
        <f>[1]PyramidData!K1380</f>
        <v>2377</v>
      </c>
    </row>
    <row r="1374" spans="1:2" x14ac:dyDescent="0.25">
      <c r="A1374" s="25">
        <v>33880</v>
      </c>
      <c r="B1374" s="26">
        <f>[1]PyramidData!K1381</f>
        <v>331</v>
      </c>
    </row>
    <row r="1375" spans="1:2" x14ac:dyDescent="0.25">
      <c r="A1375" s="25">
        <v>33881</v>
      </c>
      <c r="B1375" s="26">
        <f>[1]PyramidData!K1382</f>
        <v>1211</v>
      </c>
    </row>
    <row r="1376" spans="1:2" x14ac:dyDescent="0.25">
      <c r="A1376" s="25">
        <v>33882</v>
      </c>
      <c r="B1376" s="26">
        <f>[1]PyramidData!K1383</f>
        <v>1888</v>
      </c>
    </row>
    <row r="1377" spans="1:2" x14ac:dyDescent="0.25">
      <c r="A1377" s="25">
        <v>33883</v>
      </c>
      <c r="B1377" s="26">
        <f>[1]PyramidData!K1384</f>
        <v>3796</v>
      </c>
    </row>
    <row r="1378" spans="1:2" x14ac:dyDescent="0.25">
      <c r="A1378" s="25">
        <v>33884</v>
      </c>
      <c r="B1378" s="26">
        <f>[1]PyramidData!K1385</f>
        <v>3217</v>
      </c>
    </row>
    <row r="1379" spans="1:2" x14ac:dyDescent="0.25">
      <c r="A1379" s="25">
        <v>33885</v>
      </c>
      <c r="B1379" s="26">
        <f>[1]PyramidData!K1386</f>
        <v>4156</v>
      </c>
    </row>
    <row r="1380" spans="1:2" x14ac:dyDescent="0.25">
      <c r="A1380" s="25">
        <v>33886</v>
      </c>
      <c r="B1380" s="26">
        <f>[1]PyramidData!K1387</f>
        <v>2428</v>
      </c>
    </row>
    <row r="1381" spans="1:2" x14ac:dyDescent="0.25">
      <c r="A1381" s="25">
        <v>33887</v>
      </c>
      <c r="B1381" s="26">
        <f>[1]PyramidData!K1388</f>
        <v>743</v>
      </c>
    </row>
    <row r="1382" spans="1:2" x14ac:dyDescent="0.25">
      <c r="A1382" s="25">
        <v>33888</v>
      </c>
      <c r="B1382" s="26">
        <f>[1]PyramidData!K1389</f>
        <v>681</v>
      </c>
    </row>
    <row r="1383" spans="1:2" x14ac:dyDescent="0.25">
      <c r="A1383" s="25">
        <v>33889</v>
      </c>
      <c r="B1383" s="26">
        <f>[1]PyramidData!K1390</f>
        <v>3762</v>
      </c>
    </row>
    <row r="1384" spans="1:2" x14ac:dyDescent="0.25">
      <c r="A1384" s="25">
        <v>33890</v>
      </c>
      <c r="B1384" s="26">
        <f>[1]PyramidData!K1391</f>
        <v>2622</v>
      </c>
    </row>
    <row r="1385" spans="1:2" x14ac:dyDescent="0.25">
      <c r="A1385" s="25">
        <v>33891</v>
      </c>
      <c r="B1385" s="26">
        <f>[1]PyramidData!K1392</f>
        <v>2915</v>
      </c>
    </row>
    <row r="1386" spans="1:2" x14ac:dyDescent="0.25">
      <c r="A1386" s="25">
        <v>33892</v>
      </c>
      <c r="B1386" s="26">
        <f>[1]PyramidData!K1393</f>
        <v>6246</v>
      </c>
    </row>
    <row r="1387" spans="1:2" x14ac:dyDescent="0.25">
      <c r="A1387" s="25">
        <v>33893</v>
      </c>
      <c r="B1387" s="26">
        <f>[1]PyramidData!K1394</f>
        <v>5694</v>
      </c>
    </row>
    <row r="1388" spans="1:2" x14ac:dyDescent="0.25">
      <c r="A1388" s="25">
        <v>33894</v>
      </c>
      <c r="B1388" s="26">
        <f>[1]PyramidData!K1395</f>
        <v>621</v>
      </c>
    </row>
    <row r="1389" spans="1:2" x14ac:dyDescent="0.25">
      <c r="A1389" s="25">
        <v>33895</v>
      </c>
      <c r="B1389" s="26">
        <f>[1]PyramidData!K1396</f>
        <v>1046</v>
      </c>
    </row>
    <row r="1390" spans="1:2" x14ac:dyDescent="0.25">
      <c r="A1390" s="25">
        <v>33896</v>
      </c>
      <c r="B1390" s="26">
        <f>[1]PyramidData!K1397</f>
        <v>6155</v>
      </c>
    </row>
    <row r="1391" spans="1:2" x14ac:dyDescent="0.25">
      <c r="A1391" s="25">
        <v>33897</v>
      </c>
      <c r="B1391" s="26">
        <f>[1]PyramidData!K1398</f>
        <v>5683</v>
      </c>
    </row>
    <row r="1392" spans="1:2" x14ac:dyDescent="0.25">
      <c r="A1392" s="25">
        <v>33898</v>
      </c>
      <c r="B1392" s="26">
        <f>[1]PyramidData!K1399</f>
        <v>4340</v>
      </c>
    </row>
    <row r="1393" spans="1:2" x14ac:dyDescent="0.25">
      <c r="A1393" s="25">
        <v>33899</v>
      </c>
      <c r="B1393" s="26">
        <f>[1]PyramidData!K1400</f>
        <v>5592</v>
      </c>
    </row>
    <row r="1394" spans="1:2" x14ac:dyDescent="0.25">
      <c r="A1394" s="25">
        <v>33900</v>
      </c>
      <c r="B1394" s="26">
        <f>[1]PyramidData!K1401</f>
        <v>4197</v>
      </c>
    </row>
    <row r="1395" spans="1:2" x14ac:dyDescent="0.25">
      <c r="A1395" s="25">
        <v>33901</v>
      </c>
      <c r="B1395" s="26">
        <f>[1]PyramidData!K1402</f>
        <v>1486</v>
      </c>
    </row>
    <row r="1396" spans="1:2" x14ac:dyDescent="0.25">
      <c r="A1396" s="25">
        <v>33902</v>
      </c>
      <c r="B1396" s="26">
        <f>[1]PyramidData!K1403</f>
        <v>1221</v>
      </c>
    </row>
    <row r="1397" spans="1:2" x14ac:dyDescent="0.25">
      <c r="A1397" s="25">
        <v>33903</v>
      </c>
      <c r="B1397" s="26">
        <f>[1]PyramidData!K1404</f>
        <v>3496</v>
      </c>
    </row>
    <row r="1398" spans="1:2" x14ac:dyDescent="0.25">
      <c r="A1398" s="25">
        <v>33904</v>
      </c>
      <c r="B1398" s="26">
        <f>[1]PyramidData!K1405</f>
        <v>3354</v>
      </c>
    </row>
    <row r="1399" spans="1:2" x14ac:dyDescent="0.25">
      <c r="A1399" s="25">
        <v>33905</v>
      </c>
      <c r="B1399" s="26">
        <f>[1]PyramidData!K1406</f>
        <v>2965</v>
      </c>
    </row>
    <row r="1400" spans="1:2" x14ac:dyDescent="0.25">
      <c r="A1400" s="25">
        <v>33906</v>
      </c>
      <c r="B1400" s="26">
        <f>[1]PyramidData!K1407</f>
        <v>2788</v>
      </c>
    </row>
    <row r="1401" spans="1:2" x14ac:dyDescent="0.25">
      <c r="A1401" s="25">
        <v>33907</v>
      </c>
      <c r="B1401" s="26">
        <f>[1]PyramidData!K1408</f>
        <v>2885</v>
      </c>
    </row>
    <row r="1402" spans="1:2" x14ac:dyDescent="0.25">
      <c r="A1402" s="25">
        <v>33908</v>
      </c>
      <c r="B1402" s="26">
        <f>[1]PyramidData!K1409</f>
        <v>574</v>
      </c>
    </row>
    <row r="1403" spans="1:2" x14ac:dyDescent="0.25">
      <c r="A1403" s="25">
        <v>33909</v>
      </c>
      <c r="B1403" s="26">
        <f>[1]PyramidData!K1410</f>
        <v>426</v>
      </c>
    </row>
    <row r="1404" spans="1:2" x14ac:dyDescent="0.25">
      <c r="A1404" s="25">
        <v>33910</v>
      </c>
      <c r="B1404" s="26">
        <f>[1]PyramidData!K1411</f>
        <v>3963</v>
      </c>
    </row>
    <row r="1405" spans="1:2" x14ac:dyDescent="0.25">
      <c r="A1405" s="25">
        <v>33911</v>
      </c>
      <c r="B1405" s="26">
        <f>[1]PyramidData!K1412</f>
        <v>4024</v>
      </c>
    </row>
    <row r="1406" spans="1:2" x14ac:dyDescent="0.25">
      <c r="A1406" s="25">
        <v>33912</v>
      </c>
      <c r="B1406" s="26">
        <f>[1]PyramidData!K1413</f>
        <v>2669</v>
      </c>
    </row>
    <row r="1407" spans="1:2" x14ac:dyDescent="0.25">
      <c r="A1407" s="25">
        <v>33913</v>
      </c>
      <c r="B1407" s="26">
        <f>[1]PyramidData!K1414</f>
        <v>3216</v>
      </c>
    </row>
    <row r="1408" spans="1:2" x14ac:dyDescent="0.25">
      <c r="A1408" s="25">
        <v>33914</v>
      </c>
      <c r="B1408" s="26">
        <f>[1]PyramidData!K1415</f>
        <v>4287</v>
      </c>
    </row>
    <row r="1409" spans="1:2" x14ac:dyDescent="0.25">
      <c r="A1409" s="25">
        <v>33915</v>
      </c>
      <c r="B1409" s="26">
        <f>[1]PyramidData!K1416</f>
        <v>1880</v>
      </c>
    </row>
    <row r="1410" spans="1:2" x14ac:dyDescent="0.25">
      <c r="A1410" s="25">
        <v>33916</v>
      </c>
      <c r="B1410" s="26">
        <f>[1]PyramidData!K1417</f>
        <v>1361</v>
      </c>
    </row>
    <row r="1411" spans="1:2" x14ac:dyDescent="0.25">
      <c r="A1411" s="25">
        <v>33917</v>
      </c>
      <c r="B1411" s="26">
        <f>[1]PyramidData!K1418</f>
        <v>2833</v>
      </c>
    </row>
    <row r="1412" spans="1:2" x14ac:dyDescent="0.25">
      <c r="A1412" s="25">
        <v>33918</v>
      </c>
      <c r="B1412" s="26">
        <f>[1]PyramidData!K1419</f>
        <v>2967</v>
      </c>
    </row>
    <row r="1413" spans="1:2" x14ac:dyDescent="0.25">
      <c r="A1413" s="25">
        <v>33919</v>
      </c>
      <c r="B1413" s="26">
        <f>[1]PyramidData!K1420</f>
        <v>2350</v>
      </c>
    </row>
    <row r="1414" spans="1:2" x14ac:dyDescent="0.25">
      <c r="A1414" s="25">
        <v>33920</v>
      </c>
      <c r="B1414" s="26">
        <f>[1]PyramidData!K1421</f>
        <v>3712</v>
      </c>
    </row>
    <row r="1415" spans="1:2" x14ac:dyDescent="0.25">
      <c r="A1415" s="25">
        <v>33921</v>
      </c>
      <c r="B1415" s="26">
        <f>[1]PyramidData!K1422</f>
        <v>3258</v>
      </c>
    </row>
    <row r="1416" spans="1:2" x14ac:dyDescent="0.25">
      <c r="A1416" s="25">
        <v>33922</v>
      </c>
      <c r="B1416" s="26">
        <f>[1]PyramidData!K1423</f>
        <v>2176</v>
      </c>
    </row>
    <row r="1417" spans="1:2" x14ac:dyDescent="0.25">
      <c r="A1417" s="25">
        <v>33923</v>
      </c>
      <c r="B1417" s="26">
        <f>[1]PyramidData!K1424</f>
        <v>1200</v>
      </c>
    </row>
    <row r="1418" spans="1:2" x14ac:dyDescent="0.25">
      <c r="A1418" s="25">
        <v>33924</v>
      </c>
      <c r="B1418" s="26">
        <f>[1]PyramidData!K1425</f>
        <v>4666</v>
      </c>
    </row>
    <row r="1419" spans="1:2" x14ac:dyDescent="0.25">
      <c r="A1419" s="25">
        <v>33925</v>
      </c>
      <c r="B1419" s="26">
        <f>[1]PyramidData!K1426</f>
        <v>3184</v>
      </c>
    </row>
    <row r="1420" spans="1:2" x14ac:dyDescent="0.25">
      <c r="A1420" s="25">
        <v>33926</v>
      </c>
      <c r="B1420" s="26">
        <f>[1]PyramidData!K1427</f>
        <v>3214</v>
      </c>
    </row>
    <row r="1421" spans="1:2" x14ac:dyDescent="0.25">
      <c r="A1421" s="25">
        <v>33927</v>
      </c>
      <c r="B1421" s="26">
        <f>[1]PyramidData!K1428</f>
        <v>3371</v>
      </c>
    </row>
    <row r="1422" spans="1:2" x14ac:dyDescent="0.25">
      <c r="A1422" s="25">
        <v>33928</v>
      </c>
      <c r="B1422" s="26">
        <f>[1]PyramidData!K1429</f>
        <v>3056</v>
      </c>
    </row>
    <row r="1423" spans="1:2" x14ac:dyDescent="0.25">
      <c r="A1423" s="25">
        <v>33929</v>
      </c>
      <c r="B1423" s="26">
        <f>[1]PyramidData!K1430</f>
        <v>2542</v>
      </c>
    </row>
    <row r="1424" spans="1:2" x14ac:dyDescent="0.25">
      <c r="A1424" s="25">
        <v>33930</v>
      </c>
      <c r="B1424" s="26">
        <f>[1]PyramidData!K1431</f>
        <v>2094</v>
      </c>
    </row>
    <row r="1425" spans="1:2" x14ac:dyDescent="0.25">
      <c r="A1425" s="25">
        <v>33931</v>
      </c>
      <c r="B1425" s="26">
        <f>[1]PyramidData!K1432</f>
        <v>2591</v>
      </c>
    </row>
    <row r="1426" spans="1:2" x14ac:dyDescent="0.25">
      <c r="A1426" s="25">
        <v>33932</v>
      </c>
      <c r="B1426" s="26">
        <f>[1]PyramidData!K1433</f>
        <v>3758</v>
      </c>
    </row>
    <row r="1427" spans="1:2" x14ac:dyDescent="0.25">
      <c r="A1427" s="25">
        <v>33933</v>
      </c>
      <c r="B1427" s="26">
        <f>[1]PyramidData!K1434</f>
        <v>2744</v>
      </c>
    </row>
    <row r="1428" spans="1:2" x14ac:dyDescent="0.25">
      <c r="A1428" s="25">
        <v>33934</v>
      </c>
      <c r="B1428" s="26">
        <f>[1]PyramidData!K1435</f>
        <v>1849</v>
      </c>
    </row>
    <row r="1429" spans="1:2" x14ac:dyDescent="0.25">
      <c r="A1429" s="25">
        <v>33935</v>
      </c>
      <c r="B1429" s="26">
        <f>[1]PyramidData!K1436</f>
        <v>2262</v>
      </c>
    </row>
    <row r="1430" spans="1:2" x14ac:dyDescent="0.25">
      <c r="A1430" s="25">
        <v>33936</v>
      </c>
      <c r="B1430" s="26">
        <f>[1]PyramidData!K1437</f>
        <v>2149</v>
      </c>
    </row>
    <row r="1431" spans="1:2" x14ac:dyDescent="0.25">
      <c r="A1431" s="25">
        <v>33937</v>
      </c>
      <c r="B1431" s="26">
        <f>[1]PyramidData!K1438</f>
        <v>2133</v>
      </c>
    </row>
    <row r="1432" spans="1:2" x14ac:dyDescent="0.25">
      <c r="A1432" s="25">
        <v>33938</v>
      </c>
      <c r="B1432" s="26">
        <f>[1]PyramidData!K1439</f>
        <v>2510</v>
      </c>
    </row>
    <row r="1433" spans="1:2" x14ac:dyDescent="0.25">
      <c r="A1433" s="25">
        <v>33939</v>
      </c>
      <c r="B1433" s="26">
        <f>[1]PyramidData!K1440</f>
        <v>3875</v>
      </c>
    </row>
    <row r="1434" spans="1:2" x14ac:dyDescent="0.25">
      <c r="A1434" s="25">
        <v>33940</v>
      </c>
      <c r="B1434" s="26">
        <f>[1]PyramidData!K1441</f>
        <v>3963</v>
      </c>
    </row>
    <row r="1435" spans="1:2" x14ac:dyDescent="0.25">
      <c r="A1435" s="25">
        <v>33941</v>
      </c>
      <c r="B1435" s="26">
        <f>[1]PyramidData!K1442</f>
        <v>3084</v>
      </c>
    </row>
    <row r="1436" spans="1:2" x14ac:dyDescent="0.25">
      <c r="A1436" s="25">
        <v>33942</v>
      </c>
      <c r="B1436" s="26">
        <f>[1]PyramidData!K1443</f>
        <v>7900</v>
      </c>
    </row>
    <row r="1437" spans="1:2" x14ac:dyDescent="0.25">
      <c r="A1437" s="25">
        <v>33943</v>
      </c>
      <c r="B1437" s="26">
        <f>[1]PyramidData!K1444</f>
        <v>2042</v>
      </c>
    </row>
    <row r="1438" spans="1:2" x14ac:dyDescent="0.25">
      <c r="A1438" s="25">
        <v>33944</v>
      </c>
      <c r="B1438" s="26">
        <f>[1]PyramidData!K1445</f>
        <v>1911</v>
      </c>
    </row>
    <row r="1439" spans="1:2" x14ac:dyDescent="0.25">
      <c r="A1439" s="25">
        <v>33945</v>
      </c>
      <c r="B1439" s="26">
        <f>[1]PyramidData!K1446</f>
        <v>4385</v>
      </c>
    </row>
    <row r="1440" spans="1:2" x14ac:dyDescent="0.25">
      <c r="A1440" s="25">
        <v>33946</v>
      </c>
      <c r="B1440" s="26">
        <f>[1]PyramidData!K1447</f>
        <v>3612</v>
      </c>
    </row>
    <row r="1441" spans="1:2" x14ac:dyDescent="0.25">
      <c r="A1441" s="25">
        <v>33947</v>
      </c>
      <c r="B1441" s="26">
        <f>[1]PyramidData!K1448</f>
        <v>4331</v>
      </c>
    </row>
    <row r="1442" spans="1:2" x14ac:dyDescent="0.25">
      <c r="A1442" s="25">
        <v>33948</v>
      </c>
      <c r="B1442" s="26">
        <f>[1]PyramidData!K1449</f>
        <v>3391</v>
      </c>
    </row>
    <row r="1443" spans="1:2" x14ac:dyDescent="0.25">
      <c r="A1443" s="25">
        <v>33949</v>
      </c>
      <c r="B1443" s="26">
        <f>[1]PyramidData!K1450</f>
        <v>3333</v>
      </c>
    </row>
    <row r="1444" spans="1:2" x14ac:dyDescent="0.25">
      <c r="A1444" s="25">
        <v>33950</v>
      </c>
      <c r="B1444" s="26">
        <f>[1]PyramidData!K1451</f>
        <v>1948</v>
      </c>
    </row>
    <row r="1445" spans="1:2" x14ac:dyDescent="0.25">
      <c r="A1445" s="25">
        <v>33951</v>
      </c>
      <c r="B1445" s="26">
        <f>[1]PyramidData!K1452</f>
        <v>1960</v>
      </c>
    </row>
    <row r="1446" spans="1:2" x14ac:dyDescent="0.25">
      <c r="A1446" s="25">
        <v>33952</v>
      </c>
      <c r="B1446" s="26">
        <f>[1]PyramidData!K1453</f>
        <v>3777</v>
      </c>
    </row>
    <row r="1447" spans="1:2" x14ac:dyDescent="0.25">
      <c r="A1447" s="25">
        <v>33953</v>
      </c>
      <c r="B1447" s="26">
        <f>[1]PyramidData!K1454</f>
        <v>3855</v>
      </c>
    </row>
    <row r="1448" spans="1:2" x14ac:dyDescent="0.25">
      <c r="A1448" s="25">
        <v>33954</v>
      </c>
      <c r="B1448" s="26">
        <f>[1]PyramidData!K1455</f>
        <v>4379</v>
      </c>
    </row>
    <row r="1449" spans="1:2" x14ac:dyDescent="0.25">
      <c r="A1449" s="25">
        <v>33955</v>
      </c>
      <c r="B1449" s="26">
        <f>[1]PyramidData!K1456</f>
        <v>3597</v>
      </c>
    </row>
    <row r="1450" spans="1:2" x14ac:dyDescent="0.25">
      <c r="A1450" s="25">
        <v>33956</v>
      </c>
      <c r="B1450" s="26">
        <f>[1]PyramidData!K1457</f>
        <v>7105</v>
      </c>
    </row>
    <row r="1451" spans="1:2" x14ac:dyDescent="0.25">
      <c r="A1451" s="25">
        <v>33957</v>
      </c>
      <c r="B1451" s="26">
        <f>[1]PyramidData!K1458</f>
        <v>2289</v>
      </c>
    </row>
    <row r="1452" spans="1:2" x14ac:dyDescent="0.25">
      <c r="A1452" s="25">
        <v>33958</v>
      </c>
      <c r="B1452" s="26">
        <f>[1]PyramidData!K1459</f>
        <v>2790</v>
      </c>
    </row>
    <row r="1453" spans="1:2" x14ac:dyDescent="0.25">
      <c r="A1453" s="25">
        <v>33959</v>
      </c>
      <c r="B1453" s="26">
        <f>[1]PyramidData!K1460</f>
        <v>2471</v>
      </c>
    </row>
    <row r="1454" spans="1:2" x14ac:dyDescent="0.25">
      <c r="A1454" s="25">
        <v>33960</v>
      </c>
      <c r="B1454" s="26">
        <f>[1]PyramidData!K1461</f>
        <v>2623</v>
      </c>
    </row>
    <row r="1455" spans="1:2" x14ac:dyDescent="0.25">
      <c r="A1455" s="25">
        <v>33961</v>
      </c>
      <c r="B1455" s="26">
        <f>[1]PyramidData!K1462</f>
        <v>2432</v>
      </c>
    </row>
    <row r="1456" spans="1:2" x14ac:dyDescent="0.25">
      <c r="A1456" s="25">
        <v>33962</v>
      </c>
      <c r="B1456" s="26">
        <f>[1]PyramidData!K1463</f>
        <v>3474</v>
      </c>
    </row>
    <row r="1457" spans="1:2" x14ac:dyDescent="0.25">
      <c r="A1457" s="25">
        <v>33963</v>
      </c>
      <c r="B1457" s="26">
        <f>[1]PyramidData!K1464</f>
        <v>1751</v>
      </c>
    </row>
    <row r="1458" spans="1:2" x14ac:dyDescent="0.25">
      <c r="A1458" s="25">
        <v>33964</v>
      </c>
      <c r="B1458" s="26">
        <f>[1]PyramidData!K1465</f>
        <v>2010</v>
      </c>
    </row>
    <row r="1459" spans="1:2" x14ac:dyDescent="0.25">
      <c r="A1459" s="25">
        <v>33965</v>
      </c>
      <c r="B1459" s="26">
        <f>[1]PyramidData!K1466</f>
        <v>2037</v>
      </c>
    </row>
    <row r="1460" spans="1:2" x14ac:dyDescent="0.25">
      <c r="A1460" s="25">
        <v>33966</v>
      </c>
      <c r="B1460" s="26">
        <f>[1]PyramidData!K1467</f>
        <v>3604</v>
      </c>
    </row>
    <row r="1461" spans="1:2" x14ac:dyDescent="0.25">
      <c r="A1461" s="25">
        <v>33967</v>
      </c>
      <c r="B1461" s="26">
        <f>[1]PyramidData!K1468</f>
        <v>4857</v>
      </c>
    </row>
    <row r="1462" spans="1:2" x14ac:dyDescent="0.25">
      <c r="A1462" s="25">
        <v>33968</v>
      </c>
      <c r="B1462" s="26">
        <f>[1]PyramidData!K1469</f>
        <v>5142</v>
      </c>
    </row>
    <row r="1463" spans="1:2" x14ac:dyDescent="0.25">
      <c r="A1463" s="25">
        <v>33969</v>
      </c>
      <c r="B1463" s="26">
        <f>[1]PyramidData!K1470</f>
        <v>5943</v>
      </c>
    </row>
    <row r="1464" spans="1:2" x14ac:dyDescent="0.25">
      <c r="A1464" s="25">
        <v>33970</v>
      </c>
      <c r="B1464" s="26">
        <f>[1]PyramidData!K1471</f>
        <v>1556</v>
      </c>
    </row>
    <row r="1465" spans="1:2" x14ac:dyDescent="0.25">
      <c r="A1465" s="25">
        <v>33971</v>
      </c>
      <c r="B1465" s="26">
        <f>[1]PyramidData!K1472</f>
        <v>109</v>
      </c>
    </row>
    <row r="1466" spans="1:2" x14ac:dyDescent="0.25">
      <c r="A1466" s="25">
        <v>33972</v>
      </c>
      <c r="B1466" s="26">
        <f>[1]PyramidData!K1473</f>
        <v>1721</v>
      </c>
    </row>
    <row r="1467" spans="1:2" x14ac:dyDescent="0.25">
      <c r="A1467" s="25">
        <v>33973</v>
      </c>
      <c r="B1467" s="26">
        <f>[1]PyramidData!K1474</f>
        <v>4854</v>
      </c>
    </row>
    <row r="1468" spans="1:2" x14ac:dyDescent="0.25">
      <c r="A1468" s="25">
        <v>33974</v>
      </c>
      <c r="B1468" s="26">
        <f>[1]PyramidData!K1475</f>
        <v>4071</v>
      </c>
    </row>
    <row r="1469" spans="1:2" x14ac:dyDescent="0.25">
      <c r="A1469" s="25">
        <v>33975</v>
      </c>
      <c r="B1469" s="26">
        <f>[1]PyramidData!K1476</f>
        <v>5721</v>
      </c>
    </row>
    <row r="1470" spans="1:2" x14ac:dyDescent="0.25">
      <c r="A1470" s="25">
        <v>33976</v>
      </c>
      <c r="B1470" s="26">
        <f>[1]PyramidData!K1477</f>
        <v>3419</v>
      </c>
    </row>
    <row r="1471" spans="1:2" x14ac:dyDescent="0.25">
      <c r="A1471" s="25">
        <v>33977</v>
      </c>
      <c r="B1471" s="26">
        <f>[1]PyramidData!K1478</f>
        <v>3713</v>
      </c>
    </row>
    <row r="1472" spans="1:2" x14ac:dyDescent="0.25">
      <c r="A1472" s="25">
        <v>33978</v>
      </c>
      <c r="B1472" s="26">
        <f>[1]PyramidData!K1479</f>
        <v>2744</v>
      </c>
    </row>
    <row r="1473" spans="1:2" x14ac:dyDescent="0.25">
      <c r="A1473" s="25">
        <v>33979</v>
      </c>
      <c r="B1473" s="26">
        <f>[1]PyramidData!K1480</f>
        <v>1953</v>
      </c>
    </row>
    <row r="1474" spans="1:2" x14ac:dyDescent="0.25">
      <c r="A1474" s="25">
        <v>33980</v>
      </c>
      <c r="B1474" s="26">
        <f>[1]PyramidData!K1481</f>
        <v>3028</v>
      </c>
    </row>
    <row r="1475" spans="1:2" x14ac:dyDescent="0.25">
      <c r="A1475" s="25">
        <v>33981</v>
      </c>
      <c r="B1475" s="26">
        <f>[1]PyramidData!K1482</f>
        <v>3308</v>
      </c>
    </row>
    <row r="1476" spans="1:2" x14ac:dyDescent="0.25">
      <c r="A1476" s="25">
        <v>33982</v>
      </c>
      <c r="B1476" s="26">
        <f>[1]PyramidData!K1483</f>
        <v>2878</v>
      </c>
    </row>
    <row r="1477" spans="1:2" x14ac:dyDescent="0.25">
      <c r="A1477" s="25">
        <v>33983</v>
      </c>
      <c r="B1477" s="26">
        <f>[1]PyramidData!K1484</f>
        <v>4699</v>
      </c>
    </row>
    <row r="1478" spans="1:2" x14ac:dyDescent="0.25">
      <c r="A1478" s="25">
        <v>33984</v>
      </c>
      <c r="B1478" s="26">
        <f>[1]PyramidData!K1485</f>
        <v>3958</v>
      </c>
    </row>
    <row r="1479" spans="1:2" x14ac:dyDescent="0.25">
      <c r="A1479" s="25">
        <v>33985</v>
      </c>
      <c r="B1479" s="26">
        <f>[1]PyramidData!K1486</f>
        <v>2120</v>
      </c>
    </row>
    <row r="1480" spans="1:2" x14ac:dyDescent="0.25">
      <c r="A1480" s="25">
        <v>33986</v>
      </c>
      <c r="B1480" s="26">
        <f>[1]PyramidData!K1487</f>
        <v>1928</v>
      </c>
    </row>
    <row r="1481" spans="1:2" x14ac:dyDescent="0.25">
      <c r="A1481" s="25">
        <v>33987</v>
      </c>
      <c r="B1481" s="26">
        <f>[1]PyramidData!K1488</f>
        <v>3937</v>
      </c>
    </row>
    <row r="1482" spans="1:2" x14ac:dyDescent="0.25">
      <c r="A1482" s="25">
        <v>33988</v>
      </c>
      <c r="B1482" s="26">
        <f>[1]PyramidData!K1489</f>
        <v>5797</v>
      </c>
    </row>
    <row r="1483" spans="1:2" x14ac:dyDescent="0.25">
      <c r="A1483" s="25">
        <v>33989</v>
      </c>
      <c r="B1483" s="26">
        <f>[1]PyramidData!K1490</f>
        <v>2650</v>
      </c>
    </row>
    <row r="1484" spans="1:2" x14ac:dyDescent="0.25">
      <c r="A1484" s="25">
        <v>33990</v>
      </c>
      <c r="B1484" s="26">
        <f>[1]PyramidData!K1491</f>
        <v>2289</v>
      </c>
    </row>
    <row r="1485" spans="1:2" x14ac:dyDescent="0.25">
      <c r="A1485" s="25">
        <v>33991</v>
      </c>
      <c r="B1485" s="26">
        <f>[1]PyramidData!K1492</f>
        <v>2289</v>
      </c>
    </row>
    <row r="1486" spans="1:2" x14ac:dyDescent="0.25">
      <c r="A1486" s="25">
        <v>33992</v>
      </c>
      <c r="B1486" s="26">
        <f>[1]PyramidData!K1493</f>
        <v>1338</v>
      </c>
    </row>
    <row r="1487" spans="1:2" x14ac:dyDescent="0.25">
      <c r="A1487" s="25">
        <v>33993</v>
      </c>
      <c r="B1487" s="26">
        <f>[1]PyramidData!K1494</f>
        <v>717</v>
      </c>
    </row>
    <row r="1488" spans="1:2" x14ac:dyDescent="0.25">
      <c r="A1488" s="25">
        <v>33994</v>
      </c>
      <c r="B1488" s="26">
        <f>[1]PyramidData!K1495</f>
        <v>4055</v>
      </c>
    </row>
    <row r="1489" spans="1:2" x14ac:dyDescent="0.25">
      <c r="A1489" s="25">
        <v>33995</v>
      </c>
      <c r="B1489" s="26">
        <f>[1]PyramidData!K1496</f>
        <v>3233</v>
      </c>
    </row>
    <row r="1490" spans="1:2" x14ac:dyDescent="0.25">
      <c r="A1490" s="25">
        <v>33996</v>
      </c>
      <c r="B1490" s="26">
        <f>[1]PyramidData!K1497</f>
        <v>3724</v>
      </c>
    </row>
    <row r="1491" spans="1:2" x14ac:dyDescent="0.25">
      <c r="A1491" s="25">
        <v>33997</v>
      </c>
      <c r="B1491" s="26">
        <f>[1]PyramidData!K1498</f>
        <v>5094</v>
      </c>
    </row>
    <row r="1492" spans="1:2" x14ac:dyDescent="0.25">
      <c r="A1492" s="25">
        <v>33998</v>
      </c>
      <c r="B1492" s="26">
        <f>[1]PyramidData!K1499</f>
        <v>6313</v>
      </c>
    </row>
    <row r="1493" spans="1:2" x14ac:dyDescent="0.25">
      <c r="A1493" s="25">
        <v>33999</v>
      </c>
      <c r="B1493" s="26">
        <f>[1]PyramidData!K1500</f>
        <v>2004</v>
      </c>
    </row>
    <row r="1494" spans="1:2" x14ac:dyDescent="0.25">
      <c r="A1494" s="25">
        <v>34000</v>
      </c>
      <c r="B1494" s="26">
        <f>[1]PyramidData!K1501</f>
        <v>2006</v>
      </c>
    </row>
    <row r="1495" spans="1:2" x14ac:dyDescent="0.25">
      <c r="A1495" s="25">
        <v>34001</v>
      </c>
      <c r="B1495" s="26">
        <f>[1]PyramidData!K1502</f>
        <v>4558</v>
      </c>
    </row>
    <row r="1496" spans="1:2" x14ac:dyDescent="0.25">
      <c r="A1496" s="25">
        <v>34002</v>
      </c>
      <c r="B1496" s="26">
        <f>[1]PyramidData!K1503</f>
        <v>3642</v>
      </c>
    </row>
    <row r="1497" spans="1:2" x14ac:dyDescent="0.25">
      <c r="A1497" s="25">
        <v>34003</v>
      </c>
      <c r="B1497" s="26">
        <f>[1]PyramidData!K1504</f>
        <v>4241</v>
      </c>
    </row>
    <row r="1498" spans="1:2" x14ac:dyDescent="0.25">
      <c r="A1498" s="25">
        <v>34004</v>
      </c>
      <c r="B1498" s="26">
        <f>[1]PyramidData!K1505</f>
        <v>4227</v>
      </c>
    </row>
    <row r="1499" spans="1:2" x14ac:dyDescent="0.25">
      <c r="A1499" s="25">
        <v>34005</v>
      </c>
      <c r="B1499" s="26">
        <f>[1]PyramidData!K1506</f>
        <v>3798</v>
      </c>
    </row>
    <row r="1500" spans="1:2" x14ac:dyDescent="0.25">
      <c r="A1500" s="25">
        <v>34006</v>
      </c>
      <c r="B1500" s="26">
        <f>[1]PyramidData!K1507</f>
        <v>1820</v>
      </c>
    </row>
    <row r="1501" spans="1:2" x14ac:dyDescent="0.25">
      <c r="A1501" s="25">
        <v>34007</v>
      </c>
      <c r="B1501" s="26">
        <f>[1]PyramidData!K1508</f>
        <v>1831</v>
      </c>
    </row>
    <row r="1502" spans="1:2" x14ac:dyDescent="0.25">
      <c r="A1502" s="25">
        <v>34008</v>
      </c>
      <c r="B1502" s="26">
        <f>[1]PyramidData!K1509</f>
        <v>9946</v>
      </c>
    </row>
    <row r="1503" spans="1:2" x14ac:dyDescent="0.25">
      <c r="A1503" s="25">
        <v>34009</v>
      </c>
      <c r="B1503" s="26">
        <f>[1]PyramidData!K1510</f>
        <v>3934</v>
      </c>
    </row>
    <row r="1504" spans="1:2" x14ac:dyDescent="0.25">
      <c r="A1504" s="25">
        <v>34010</v>
      </c>
      <c r="B1504" s="26">
        <f>[1]PyramidData!K1511</f>
        <v>4549</v>
      </c>
    </row>
    <row r="1505" spans="1:2" x14ac:dyDescent="0.25">
      <c r="A1505" s="25">
        <v>34011</v>
      </c>
      <c r="B1505" s="26">
        <f>[1]PyramidData!K1512</f>
        <v>3629</v>
      </c>
    </row>
    <row r="1506" spans="1:2" x14ac:dyDescent="0.25">
      <c r="A1506" s="25">
        <v>34012</v>
      </c>
      <c r="B1506" s="26">
        <f>[1]PyramidData!K1513</f>
        <v>3403</v>
      </c>
    </row>
    <row r="1507" spans="1:2" x14ac:dyDescent="0.25">
      <c r="A1507" s="25">
        <v>34013</v>
      </c>
      <c r="B1507" s="26">
        <f>[1]PyramidData!K1514</f>
        <v>2281</v>
      </c>
    </row>
    <row r="1508" spans="1:2" x14ac:dyDescent="0.25">
      <c r="A1508" s="25">
        <v>34014</v>
      </c>
      <c r="B1508" s="26">
        <f>[1]PyramidData!K1515</f>
        <v>2124</v>
      </c>
    </row>
    <row r="1509" spans="1:2" x14ac:dyDescent="0.25">
      <c r="A1509" s="25">
        <v>34015</v>
      </c>
      <c r="B1509" s="26">
        <f>[1]PyramidData!K1516</f>
        <v>3027</v>
      </c>
    </row>
    <row r="1510" spans="1:2" x14ac:dyDescent="0.25">
      <c r="A1510" s="25">
        <v>34016</v>
      </c>
      <c r="B1510" s="26">
        <f>[1]PyramidData!K1517</f>
        <v>5366</v>
      </c>
    </row>
    <row r="1511" spans="1:2" x14ac:dyDescent="0.25">
      <c r="A1511" s="25">
        <v>34017</v>
      </c>
      <c r="B1511" s="26">
        <f>[1]PyramidData!K1518</f>
        <v>6084</v>
      </c>
    </row>
    <row r="1512" spans="1:2" x14ac:dyDescent="0.25">
      <c r="A1512" s="25">
        <v>34018</v>
      </c>
      <c r="B1512" s="26">
        <f>[1]PyramidData!K1519</f>
        <v>6544</v>
      </c>
    </row>
    <row r="1513" spans="1:2" x14ac:dyDescent="0.25">
      <c r="A1513" s="25">
        <v>34019</v>
      </c>
      <c r="B1513" s="26">
        <f>[1]PyramidData!K1520</f>
        <v>4167</v>
      </c>
    </row>
    <row r="1514" spans="1:2" x14ac:dyDescent="0.25">
      <c r="A1514" s="25">
        <v>34020</v>
      </c>
      <c r="B1514" s="26">
        <f>[1]PyramidData!K1521</f>
        <v>2085</v>
      </c>
    </row>
    <row r="1515" spans="1:2" x14ac:dyDescent="0.25">
      <c r="A1515" s="25">
        <v>34021</v>
      </c>
      <c r="B1515" s="26">
        <f>[1]PyramidData!K1522</f>
        <v>3249</v>
      </c>
    </row>
    <row r="1516" spans="1:2" x14ac:dyDescent="0.25">
      <c r="A1516" s="25">
        <v>34022</v>
      </c>
      <c r="B1516" s="26">
        <f>[1]PyramidData!K1523</f>
        <v>2308</v>
      </c>
    </row>
    <row r="1517" spans="1:2" x14ac:dyDescent="0.25">
      <c r="A1517" s="25">
        <v>34023</v>
      </c>
      <c r="B1517" s="26">
        <f>[1]PyramidData!K1524</f>
        <v>2645</v>
      </c>
    </row>
    <row r="1518" spans="1:2" x14ac:dyDescent="0.25">
      <c r="A1518" s="25">
        <v>34024</v>
      </c>
      <c r="B1518" s="26">
        <f>[1]PyramidData!K1525</f>
        <v>3264</v>
      </c>
    </row>
    <row r="1519" spans="1:2" x14ac:dyDescent="0.25">
      <c r="A1519" s="25">
        <v>34025</v>
      </c>
      <c r="B1519" s="26">
        <f>[1]PyramidData!K1526</f>
        <v>4063</v>
      </c>
    </row>
    <row r="1520" spans="1:2" x14ac:dyDescent="0.25">
      <c r="A1520" s="25">
        <v>34026</v>
      </c>
      <c r="B1520" s="26">
        <f>[1]PyramidData!K1527</f>
        <v>3565</v>
      </c>
    </row>
    <row r="1521" spans="1:2" x14ac:dyDescent="0.25">
      <c r="A1521" s="25">
        <v>34027</v>
      </c>
      <c r="B1521" s="26">
        <f>[1]PyramidData!K1528</f>
        <v>1785</v>
      </c>
    </row>
    <row r="1522" spans="1:2" x14ac:dyDescent="0.25">
      <c r="A1522" s="25">
        <v>34028</v>
      </c>
      <c r="B1522" s="26">
        <f>[1]PyramidData!K1529</f>
        <v>1992</v>
      </c>
    </row>
    <row r="1523" spans="1:2" x14ac:dyDescent="0.25">
      <c r="A1523" s="25">
        <v>34029</v>
      </c>
      <c r="B1523" s="26">
        <f>[1]PyramidData!K1530</f>
        <v>2859</v>
      </c>
    </row>
    <row r="1524" spans="1:2" x14ac:dyDescent="0.25">
      <c r="A1524" s="25">
        <v>34030</v>
      </c>
      <c r="B1524" s="26">
        <f>[1]PyramidData!K1531</f>
        <v>2729</v>
      </c>
    </row>
    <row r="1525" spans="1:2" x14ac:dyDescent="0.25">
      <c r="A1525" s="25">
        <v>34031</v>
      </c>
      <c r="B1525" s="26">
        <f>[1]PyramidData!K1532</f>
        <v>2681</v>
      </c>
    </row>
    <row r="1526" spans="1:2" x14ac:dyDescent="0.25">
      <c r="A1526" s="25">
        <v>34032</v>
      </c>
      <c r="B1526" s="26">
        <f>[1]PyramidData!K1533</f>
        <v>5082</v>
      </c>
    </row>
    <row r="1527" spans="1:2" x14ac:dyDescent="0.25">
      <c r="A1527" s="25">
        <v>34033</v>
      </c>
      <c r="B1527" s="26">
        <f>[1]PyramidData!K1534</f>
        <v>2944</v>
      </c>
    </row>
    <row r="1528" spans="1:2" x14ac:dyDescent="0.25">
      <c r="A1528" s="25">
        <v>34034</v>
      </c>
      <c r="B1528" s="26">
        <f>[1]PyramidData!K1535</f>
        <v>2244</v>
      </c>
    </row>
    <row r="1529" spans="1:2" x14ac:dyDescent="0.25">
      <c r="A1529" s="25">
        <v>34035</v>
      </c>
      <c r="B1529" s="26">
        <f>[1]PyramidData!K1536</f>
        <v>2211</v>
      </c>
    </row>
    <row r="1530" spans="1:2" x14ac:dyDescent="0.25">
      <c r="A1530" s="25">
        <v>34036</v>
      </c>
      <c r="B1530" s="26">
        <f>[1]PyramidData!K1537</f>
        <v>1885</v>
      </c>
    </row>
    <row r="1531" spans="1:2" x14ac:dyDescent="0.25">
      <c r="A1531" s="25">
        <v>34037</v>
      </c>
      <c r="B1531" s="26">
        <f>[1]PyramidData!K1538</f>
        <v>2370</v>
      </c>
    </row>
    <row r="1532" spans="1:2" x14ac:dyDescent="0.25">
      <c r="A1532" s="25">
        <v>34038</v>
      </c>
      <c r="B1532" s="26">
        <f>[1]PyramidData!K1539</f>
        <v>2532</v>
      </c>
    </row>
    <row r="1533" spans="1:2" x14ac:dyDescent="0.25">
      <c r="A1533" s="25">
        <v>34039</v>
      </c>
      <c r="B1533" s="26">
        <f>[1]PyramidData!K1540</f>
        <v>2060</v>
      </c>
    </row>
    <row r="1534" spans="1:2" x14ac:dyDescent="0.25">
      <c r="A1534" s="25">
        <v>34040</v>
      </c>
      <c r="B1534" s="26">
        <f>[1]PyramidData!K1541</f>
        <v>2571</v>
      </c>
    </row>
    <row r="1535" spans="1:2" x14ac:dyDescent="0.25">
      <c r="A1535" s="25">
        <v>34041</v>
      </c>
      <c r="B1535" s="26">
        <f>[1]PyramidData!K1542</f>
        <v>1933</v>
      </c>
    </row>
    <row r="1536" spans="1:2" x14ac:dyDescent="0.25">
      <c r="A1536" s="25">
        <v>34042</v>
      </c>
      <c r="B1536" s="26">
        <f>[1]PyramidData!K1543</f>
        <v>1954</v>
      </c>
    </row>
    <row r="1537" spans="1:2" x14ac:dyDescent="0.25">
      <c r="A1537" s="25">
        <v>34043</v>
      </c>
      <c r="B1537" s="26">
        <f>[1]PyramidData!K1544</f>
        <v>2537</v>
      </c>
    </row>
    <row r="1538" spans="1:2" x14ac:dyDescent="0.25">
      <c r="A1538" s="25">
        <v>34044</v>
      </c>
      <c r="B1538" s="26">
        <f>[1]PyramidData!K1545</f>
        <v>2355</v>
      </c>
    </row>
    <row r="1539" spans="1:2" x14ac:dyDescent="0.25">
      <c r="A1539" s="25">
        <v>34045</v>
      </c>
      <c r="B1539" s="26">
        <f>[1]PyramidData!K1546</f>
        <v>2048</v>
      </c>
    </row>
    <row r="1540" spans="1:2" x14ac:dyDescent="0.25">
      <c r="A1540" s="25">
        <v>34046</v>
      </c>
      <c r="B1540" s="26">
        <f>[1]PyramidData!K1547</f>
        <v>2556</v>
      </c>
    </row>
    <row r="1541" spans="1:2" x14ac:dyDescent="0.25">
      <c r="A1541" s="25">
        <v>34047</v>
      </c>
      <c r="B1541" s="26">
        <f>[1]PyramidData!K1548</f>
        <v>1385</v>
      </c>
    </row>
    <row r="1542" spans="1:2" x14ac:dyDescent="0.25">
      <c r="A1542" s="25">
        <v>34048</v>
      </c>
      <c r="B1542" s="26">
        <f>[1]PyramidData!K1549</f>
        <v>1367</v>
      </c>
    </row>
    <row r="1543" spans="1:2" x14ac:dyDescent="0.25">
      <c r="A1543" s="25">
        <v>34049</v>
      </c>
      <c r="B1543" s="26">
        <f>[1]PyramidData!K1550</f>
        <v>1861</v>
      </c>
    </row>
    <row r="1544" spans="1:2" x14ac:dyDescent="0.25">
      <c r="A1544" s="25">
        <v>34050</v>
      </c>
      <c r="B1544" s="26">
        <f>[1]PyramidData!K1551</f>
        <v>2220</v>
      </c>
    </row>
    <row r="1545" spans="1:2" x14ac:dyDescent="0.25">
      <c r="A1545" s="25">
        <v>34051</v>
      </c>
      <c r="B1545" s="26">
        <f>[1]PyramidData!K1552</f>
        <v>2411</v>
      </c>
    </row>
    <row r="1546" spans="1:2" x14ac:dyDescent="0.25">
      <c r="A1546" s="25">
        <v>34052</v>
      </c>
      <c r="B1546" s="26">
        <f>[1]PyramidData!K1553</f>
        <v>3215</v>
      </c>
    </row>
    <row r="1547" spans="1:2" x14ac:dyDescent="0.25">
      <c r="A1547" s="25">
        <v>34053</v>
      </c>
      <c r="B1547" s="26">
        <f>[1]PyramidData!K1554</f>
        <v>2833</v>
      </c>
    </row>
    <row r="1548" spans="1:2" x14ac:dyDescent="0.25">
      <c r="A1548" s="25">
        <v>34054</v>
      </c>
      <c r="B1548" s="26">
        <f>[1]PyramidData!K1555</f>
        <v>2833</v>
      </c>
    </row>
    <row r="1549" spans="1:2" x14ac:dyDescent="0.25">
      <c r="A1549" s="25">
        <v>34055</v>
      </c>
      <c r="B1549" s="26">
        <f>[1]PyramidData!K1556</f>
        <v>2626</v>
      </c>
    </row>
    <row r="1550" spans="1:2" x14ac:dyDescent="0.25">
      <c r="A1550" s="25">
        <v>34056</v>
      </c>
      <c r="B1550" s="26">
        <f>[1]PyramidData!K1557</f>
        <v>3029</v>
      </c>
    </row>
    <row r="1551" spans="1:2" x14ac:dyDescent="0.25">
      <c r="A1551" s="25">
        <v>34057</v>
      </c>
      <c r="B1551" s="26">
        <f>[1]PyramidData!K1558</f>
        <v>3098</v>
      </c>
    </row>
    <row r="1552" spans="1:2" x14ac:dyDescent="0.25">
      <c r="A1552" s="25">
        <v>34058</v>
      </c>
      <c r="B1552" s="26">
        <f>[1]PyramidData!K1559</f>
        <v>1966</v>
      </c>
    </row>
    <row r="1553" spans="1:2" x14ac:dyDescent="0.25">
      <c r="A1553" s="25">
        <v>34059</v>
      </c>
      <c r="B1553" s="26">
        <f>[1]PyramidData!K1560</f>
        <v>2248</v>
      </c>
    </row>
    <row r="1554" spans="1:2" x14ac:dyDescent="0.25">
      <c r="A1554" s="25">
        <v>34060</v>
      </c>
      <c r="B1554" s="26">
        <f>[1]PyramidData!K1561</f>
        <v>2652</v>
      </c>
    </row>
    <row r="1555" spans="1:2" x14ac:dyDescent="0.25">
      <c r="A1555" s="25">
        <v>34061</v>
      </c>
      <c r="B1555" s="26">
        <f>[1]PyramidData!K1562</f>
        <v>3708</v>
      </c>
    </row>
    <row r="1556" spans="1:2" x14ac:dyDescent="0.25">
      <c r="A1556" s="25">
        <v>34062</v>
      </c>
      <c r="B1556" s="26">
        <f>[1]PyramidData!K1563</f>
        <v>2046</v>
      </c>
    </row>
    <row r="1557" spans="1:2" x14ac:dyDescent="0.25">
      <c r="A1557" s="25">
        <v>34063</v>
      </c>
      <c r="B1557" s="26">
        <f>[1]PyramidData!K1564</f>
        <v>2262</v>
      </c>
    </row>
    <row r="1558" spans="1:2" x14ac:dyDescent="0.25">
      <c r="A1558" s="25">
        <v>34064</v>
      </c>
      <c r="B1558" s="26">
        <f>[1]PyramidData!K1565</f>
        <v>2910</v>
      </c>
    </row>
    <row r="1559" spans="1:2" x14ac:dyDescent="0.25">
      <c r="A1559" s="25">
        <v>34065</v>
      </c>
      <c r="B1559" s="26">
        <f>[1]PyramidData!K1566</f>
        <v>2615</v>
      </c>
    </row>
    <row r="1560" spans="1:2" x14ac:dyDescent="0.25">
      <c r="A1560" s="25">
        <v>34066</v>
      </c>
      <c r="B1560" s="26">
        <f>[1]PyramidData!K1567</f>
        <v>2540</v>
      </c>
    </row>
    <row r="1561" spans="1:2" x14ac:dyDescent="0.25">
      <c r="A1561" s="25">
        <v>34067</v>
      </c>
      <c r="B1561" s="26">
        <f>[1]PyramidData!K1568</f>
        <v>3198</v>
      </c>
    </row>
    <row r="1562" spans="1:2" x14ac:dyDescent="0.25">
      <c r="A1562" s="25">
        <v>34068</v>
      </c>
      <c r="B1562" s="26">
        <f>[1]PyramidData!K1569</f>
        <v>3236</v>
      </c>
    </row>
    <row r="1563" spans="1:2" x14ac:dyDescent="0.25">
      <c r="A1563" s="25">
        <v>34069</v>
      </c>
      <c r="B1563" s="26">
        <f>[1]PyramidData!K1570</f>
        <v>1941</v>
      </c>
    </row>
    <row r="1564" spans="1:2" x14ac:dyDescent="0.25">
      <c r="A1564" s="25">
        <v>34070</v>
      </c>
      <c r="B1564" s="26">
        <f>[1]PyramidData!K1571</f>
        <v>1625</v>
      </c>
    </row>
    <row r="1565" spans="1:2" x14ac:dyDescent="0.25">
      <c r="A1565" s="25">
        <v>34071</v>
      </c>
      <c r="B1565" s="26">
        <f>[1]PyramidData!K1572</f>
        <v>3739</v>
      </c>
    </row>
    <row r="1566" spans="1:2" x14ac:dyDescent="0.25">
      <c r="A1566" s="25">
        <v>34072</v>
      </c>
      <c r="B1566" s="26">
        <f>[1]PyramidData!K1573</f>
        <v>3720</v>
      </c>
    </row>
    <row r="1567" spans="1:2" x14ac:dyDescent="0.25">
      <c r="A1567" s="25">
        <v>34073</v>
      </c>
      <c r="B1567" s="26">
        <f>[1]PyramidData!K1574</f>
        <v>3538</v>
      </c>
    </row>
    <row r="1568" spans="1:2" x14ac:dyDescent="0.25">
      <c r="A1568" s="25">
        <v>34074</v>
      </c>
      <c r="B1568" s="26">
        <f>[1]PyramidData!K1575</f>
        <v>3233</v>
      </c>
    </row>
    <row r="1569" spans="1:2" x14ac:dyDescent="0.25">
      <c r="A1569" s="25">
        <v>34075</v>
      </c>
      <c r="B1569" s="26">
        <f>[1]PyramidData!K1576</f>
        <v>4220</v>
      </c>
    </row>
    <row r="1570" spans="1:2" x14ac:dyDescent="0.25">
      <c r="A1570" s="25">
        <v>34076</v>
      </c>
      <c r="B1570" s="26">
        <f>[1]PyramidData!K1577</f>
        <v>2247</v>
      </c>
    </row>
    <row r="1571" spans="1:2" x14ac:dyDescent="0.25">
      <c r="A1571" s="25">
        <v>34077</v>
      </c>
      <c r="B1571" s="26">
        <f>[1]PyramidData!K1578</f>
        <v>2144</v>
      </c>
    </row>
    <row r="1572" spans="1:2" x14ac:dyDescent="0.25">
      <c r="A1572" s="25">
        <v>34078</v>
      </c>
      <c r="B1572" s="26">
        <f>[1]PyramidData!K1579</f>
        <v>3622</v>
      </c>
    </row>
    <row r="1573" spans="1:2" x14ac:dyDescent="0.25">
      <c r="A1573" s="25">
        <v>34079</v>
      </c>
      <c r="B1573" s="26">
        <f>[1]PyramidData!K1580</f>
        <v>2787</v>
      </c>
    </row>
    <row r="1574" spans="1:2" x14ac:dyDescent="0.25">
      <c r="A1574" s="25">
        <v>34080</v>
      </c>
      <c r="B1574" s="26">
        <f>[1]PyramidData!K1581</f>
        <v>3653</v>
      </c>
    </row>
    <row r="1575" spans="1:2" x14ac:dyDescent="0.25">
      <c r="A1575" s="25">
        <v>34081</v>
      </c>
      <c r="B1575" s="26">
        <f>[1]PyramidData!K1582</f>
        <v>2334</v>
      </c>
    </row>
    <row r="1576" spans="1:2" x14ac:dyDescent="0.25">
      <c r="A1576" s="25">
        <v>34082</v>
      </c>
      <c r="B1576" s="26">
        <f>[1]PyramidData!K1583</f>
        <v>2400</v>
      </c>
    </row>
    <row r="1577" spans="1:2" x14ac:dyDescent="0.25">
      <c r="A1577" s="25">
        <v>34083</v>
      </c>
      <c r="B1577" s="26">
        <f>[1]PyramidData!K1584</f>
        <v>2203</v>
      </c>
    </row>
    <row r="1578" spans="1:2" x14ac:dyDescent="0.25">
      <c r="A1578" s="25">
        <v>34084</v>
      </c>
      <c r="B1578" s="26">
        <f>[1]PyramidData!K1585</f>
        <v>2050</v>
      </c>
    </row>
    <row r="1579" spans="1:2" x14ac:dyDescent="0.25">
      <c r="A1579" s="25">
        <v>34085</v>
      </c>
      <c r="B1579" s="26">
        <f>[1]PyramidData!K1586</f>
        <v>1732</v>
      </c>
    </row>
    <row r="1580" spans="1:2" x14ac:dyDescent="0.25">
      <c r="A1580" s="25">
        <v>34086</v>
      </c>
      <c r="B1580" s="26">
        <f>[1]PyramidData!K1587</f>
        <v>1992</v>
      </c>
    </row>
    <row r="1581" spans="1:2" x14ac:dyDescent="0.25">
      <c r="A1581" s="25">
        <v>34087</v>
      </c>
      <c r="B1581" s="26">
        <f>[1]PyramidData!K1588</f>
        <v>2168</v>
      </c>
    </row>
    <row r="1582" spans="1:2" x14ac:dyDescent="0.25">
      <c r="A1582" s="25">
        <v>34088</v>
      </c>
      <c r="B1582" s="26">
        <f>[1]PyramidData!K1589</f>
        <v>2064</v>
      </c>
    </row>
    <row r="1583" spans="1:2" x14ac:dyDescent="0.25">
      <c r="A1583" s="25">
        <v>34089</v>
      </c>
      <c r="B1583" s="26">
        <f>[1]PyramidData!K1590</f>
        <v>1990</v>
      </c>
    </row>
    <row r="1584" spans="1:2" x14ac:dyDescent="0.25">
      <c r="A1584" s="25">
        <v>34090</v>
      </c>
      <c r="B1584" s="26">
        <f>[1]PyramidData!K1591</f>
        <v>556</v>
      </c>
    </row>
    <row r="1585" spans="1:2" x14ac:dyDescent="0.25">
      <c r="A1585" s="25">
        <v>34091</v>
      </c>
      <c r="B1585" s="26">
        <f>[1]PyramidData!K1592</f>
        <v>280</v>
      </c>
    </row>
    <row r="1586" spans="1:2" x14ac:dyDescent="0.25">
      <c r="A1586" s="25">
        <v>34092</v>
      </c>
      <c r="B1586" s="26">
        <f>[1]PyramidData!K1593</f>
        <v>5133</v>
      </c>
    </row>
    <row r="1587" spans="1:2" x14ac:dyDescent="0.25">
      <c r="A1587" s="25">
        <v>34093</v>
      </c>
      <c r="B1587" s="26">
        <f>[1]PyramidData!K1594</f>
        <v>4470</v>
      </c>
    </row>
    <row r="1588" spans="1:2" x14ac:dyDescent="0.25">
      <c r="A1588" s="25">
        <v>34094</v>
      </c>
      <c r="B1588" s="26">
        <f>[1]PyramidData!K1595</f>
        <v>4539</v>
      </c>
    </row>
    <row r="1589" spans="1:2" x14ac:dyDescent="0.25">
      <c r="A1589" s="25">
        <v>34095</v>
      </c>
      <c r="B1589" s="26">
        <f>[1]PyramidData!K1596</f>
        <v>4777</v>
      </c>
    </row>
    <row r="1590" spans="1:2" x14ac:dyDescent="0.25">
      <c r="A1590" s="25">
        <v>34096</v>
      </c>
      <c r="B1590" s="26">
        <f>[1]PyramidData!K1597</f>
        <v>4884</v>
      </c>
    </row>
    <row r="1591" spans="1:2" x14ac:dyDescent="0.25">
      <c r="A1591" s="25">
        <v>34097</v>
      </c>
      <c r="B1591" s="26">
        <f>[1]PyramidData!K1598</f>
        <v>2253</v>
      </c>
    </row>
    <row r="1592" spans="1:2" x14ac:dyDescent="0.25">
      <c r="A1592" s="25">
        <v>34098</v>
      </c>
      <c r="B1592" s="26">
        <f>[1]PyramidData!K1599</f>
        <v>2648</v>
      </c>
    </row>
    <row r="1593" spans="1:2" x14ac:dyDescent="0.25">
      <c r="A1593" s="25">
        <v>34099</v>
      </c>
      <c r="B1593" s="26">
        <f>[1]PyramidData!K1600</f>
        <v>3562</v>
      </c>
    </row>
    <row r="1594" spans="1:2" x14ac:dyDescent="0.25">
      <c r="A1594" s="25">
        <v>34100</v>
      </c>
      <c r="B1594" s="26">
        <f>[1]PyramidData!K1601</f>
        <v>3654</v>
      </c>
    </row>
    <row r="1595" spans="1:2" x14ac:dyDescent="0.25">
      <c r="A1595" s="25">
        <v>34101</v>
      </c>
      <c r="B1595" s="26">
        <f>[1]PyramidData!K1602</f>
        <v>3582</v>
      </c>
    </row>
    <row r="1596" spans="1:2" x14ac:dyDescent="0.25">
      <c r="A1596" s="25">
        <v>34102</v>
      </c>
      <c r="B1596" s="26">
        <f>[1]PyramidData!K1603</f>
        <v>4091</v>
      </c>
    </row>
    <row r="1597" spans="1:2" x14ac:dyDescent="0.25">
      <c r="A1597" s="25">
        <v>34103</v>
      </c>
      <c r="B1597" s="26">
        <f>[1]PyramidData!K1604</f>
        <v>4571</v>
      </c>
    </row>
    <row r="1598" spans="1:2" x14ac:dyDescent="0.25">
      <c r="A1598" s="25">
        <v>34104</v>
      </c>
      <c r="B1598" s="26">
        <f>[1]PyramidData!K1605</f>
        <v>2509</v>
      </c>
    </row>
    <row r="1599" spans="1:2" x14ac:dyDescent="0.25">
      <c r="A1599" s="25">
        <v>34105</v>
      </c>
      <c r="B1599" s="26">
        <f>[1]PyramidData!K1606</f>
        <v>2509</v>
      </c>
    </row>
    <row r="1600" spans="1:2" x14ac:dyDescent="0.25">
      <c r="A1600" s="25">
        <v>34106</v>
      </c>
      <c r="B1600" s="26">
        <f>[1]PyramidData!K1607</f>
        <v>3693</v>
      </c>
    </row>
    <row r="1601" spans="1:2" x14ac:dyDescent="0.25">
      <c r="A1601" s="25">
        <v>34107</v>
      </c>
      <c r="B1601" s="26">
        <f>[1]PyramidData!K1608</f>
        <v>2403</v>
      </c>
    </row>
    <row r="1602" spans="1:2" x14ac:dyDescent="0.25">
      <c r="A1602" s="25">
        <v>34108</v>
      </c>
      <c r="B1602" s="26">
        <f>[1]PyramidData!K1609</f>
        <v>2943</v>
      </c>
    </row>
    <row r="1603" spans="1:2" x14ac:dyDescent="0.25">
      <c r="A1603" s="25">
        <v>34109</v>
      </c>
      <c r="B1603" s="26">
        <f>[1]PyramidData!K1610</f>
        <v>3243</v>
      </c>
    </row>
    <row r="1604" spans="1:2" x14ac:dyDescent="0.25">
      <c r="A1604" s="25">
        <v>34110</v>
      </c>
      <c r="B1604" s="26">
        <f>[1]PyramidData!K1611</f>
        <v>2934</v>
      </c>
    </row>
    <row r="1605" spans="1:2" x14ac:dyDescent="0.25">
      <c r="A1605" s="25">
        <v>34111</v>
      </c>
      <c r="B1605" s="26">
        <f>[1]PyramidData!K1612</f>
        <v>3209</v>
      </c>
    </row>
    <row r="1606" spans="1:2" x14ac:dyDescent="0.25">
      <c r="A1606" s="25">
        <v>34112</v>
      </c>
      <c r="B1606" s="26">
        <f>[1]PyramidData!K1613</f>
        <v>2554</v>
      </c>
    </row>
    <row r="1607" spans="1:2" x14ac:dyDescent="0.25">
      <c r="A1607" s="25">
        <v>34113</v>
      </c>
      <c r="B1607" s="26">
        <f>[1]PyramidData!K1614</f>
        <v>3484</v>
      </c>
    </row>
    <row r="1608" spans="1:2" x14ac:dyDescent="0.25">
      <c r="A1608" s="25">
        <v>34114</v>
      </c>
      <c r="B1608" s="26">
        <f>[1]PyramidData!K1615</f>
        <v>3053</v>
      </c>
    </row>
    <row r="1609" spans="1:2" x14ac:dyDescent="0.25">
      <c r="A1609" s="25">
        <v>34115</v>
      </c>
      <c r="B1609" s="26">
        <f>[1]PyramidData!K1616</f>
        <v>3166</v>
      </c>
    </row>
    <row r="1610" spans="1:2" x14ac:dyDescent="0.25">
      <c r="A1610" s="25">
        <v>34116</v>
      </c>
      <c r="B1610" s="26">
        <f>[1]PyramidData!K1617</f>
        <v>3561</v>
      </c>
    </row>
    <row r="1611" spans="1:2" x14ac:dyDescent="0.25">
      <c r="A1611" s="25">
        <v>34117</v>
      </c>
      <c r="B1611" s="26">
        <f>[1]PyramidData!K1618</f>
        <v>2689</v>
      </c>
    </row>
    <row r="1612" spans="1:2" x14ac:dyDescent="0.25">
      <c r="A1612" s="25">
        <v>34118</v>
      </c>
      <c r="B1612" s="26">
        <f>[1]PyramidData!K1619</f>
        <v>2269</v>
      </c>
    </row>
    <row r="1613" spans="1:2" x14ac:dyDescent="0.25">
      <c r="A1613" s="25">
        <v>34119</v>
      </c>
      <c r="B1613" s="26">
        <f>[1]PyramidData!K1620</f>
        <v>1971</v>
      </c>
    </row>
    <row r="1614" spans="1:2" x14ac:dyDescent="0.25">
      <c r="A1614" s="25">
        <v>34120</v>
      </c>
      <c r="B1614" s="26">
        <f>[1]PyramidData!K1621</f>
        <v>2293</v>
      </c>
    </row>
    <row r="1615" spans="1:2" x14ac:dyDescent="0.25">
      <c r="A1615" s="25">
        <v>34121</v>
      </c>
      <c r="B1615" s="26">
        <f>[1]PyramidData!K1622</f>
        <v>2907</v>
      </c>
    </row>
    <row r="1616" spans="1:2" x14ac:dyDescent="0.25">
      <c r="A1616" s="25">
        <v>34122</v>
      </c>
      <c r="B1616" s="26">
        <f>[1]PyramidData!K1623</f>
        <v>2493</v>
      </c>
    </row>
    <row r="1617" spans="1:2" x14ac:dyDescent="0.25">
      <c r="A1617" s="25">
        <v>34123</v>
      </c>
      <c r="B1617" s="26">
        <f>[1]PyramidData!K1624</f>
        <v>2844</v>
      </c>
    </row>
    <row r="1618" spans="1:2" x14ac:dyDescent="0.25">
      <c r="A1618" s="25">
        <v>34124</v>
      </c>
      <c r="B1618" s="26">
        <f>[1]PyramidData!K1625</f>
        <v>2355</v>
      </c>
    </row>
    <row r="1619" spans="1:2" x14ac:dyDescent="0.25">
      <c r="A1619" s="25">
        <v>34125</v>
      </c>
      <c r="B1619" s="26">
        <f>[1]PyramidData!K1626</f>
        <v>2429</v>
      </c>
    </row>
    <row r="1620" spans="1:2" x14ac:dyDescent="0.25">
      <c r="A1620" s="25">
        <v>34126</v>
      </c>
      <c r="B1620" s="26">
        <f>[1]PyramidData!K1627</f>
        <v>2319</v>
      </c>
    </row>
    <row r="1621" spans="1:2" x14ac:dyDescent="0.25">
      <c r="A1621" s="25">
        <v>34127</v>
      </c>
      <c r="B1621" s="26">
        <f>[1]PyramidData!K1628</f>
        <v>2804</v>
      </c>
    </row>
    <row r="1622" spans="1:2" x14ac:dyDescent="0.25">
      <c r="A1622" s="25">
        <v>34128</v>
      </c>
      <c r="B1622" s="26">
        <f>[1]PyramidData!K1629</f>
        <v>2946</v>
      </c>
    </row>
    <row r="1623" spans="1:2" x14ac:dyDescent="0.25">
      <c r="A1623" s="25">
        <v>34129</v>
      </c>
      <c r="B1623" s="26">
        <f>[1]PyramidData!K1630</f>
        <v>4664</v>
      </c>
    </row>
    <row r="1624" spans="1:2" x14ac:dyDescent="0.25">
      <c r="A1624" s="25">
        <v>34130</v>
      </c>
      <c r="B1624" s="26">
        <f>[1]PyramidData!K1631</f>
        <v>4835</v>
      </c>
    </row>
    <row r="1625" spans="1:2" x14ac:dyDescent="0.25">
      <c r="A1625" s="25">
        <v>34131</v>
      </c>
      <c r="B1625" s="26">
        <f>[1]PyramidData!K1632</f>
        <v>3518</v>
      </c>
    </row>
    <row r="1626" spans="1:2" x14ac:dyDescent="0.25">
      <c r="A1626" s="25">
        <v>34132</v>
      </c>
      <c r="B1626" s="26">
        <f>[1]PyramidData!K1633</f>
        <v>3951</v>
      </c>
    </row>
    <row r="1627" spans="1:2" x14ac:dyDescent="0.25">
      <c r="A1627" s="25">
        <v>34133</v>
      </c>
      <c r="B1627" s="26">
        <f>[1]PyramidData!K1634</f>
        <v>2713</v>
      </c>
    </row>
    <row r="1628" spans="1:2" x14ac:dyDescent="0.25">
      <c r="A1628" s="25">
        <v>34134</v>
      </c>
      <c r="B1628" s="26">
        <f>[1]PyramidData!K1635</f>
        <v>6180</v>
      </c>
    </row>
    <row r="1629" spans="1:2" x14ac:dyDescent="0.25">
      <c r="A1629" s="25">
        <v>34135</v>
      </c>
      <c r="B1629" s="26">
        <f>[1]PyramidData!K1636</f>
        <v>5928</v>
      </c>
    </row>
    <row r="1630" spans="1:2" x14ac:dyDescent="0.25">
      <c r="A1630" s="25">
        <v>34136</v>
      </c>
      <c r="B1630" s="26">
        <f>[1]PyramidData!K1637</f>
        <v>6605</v>
      </c>
    </row>
    <row r="1631" spans="1:2" x14ac:dyDescent="0.25">
      <c r="A1631" s="25">
        <v>34137</v>
      </c>
      <c r="B1631" s="26">
        <f>[1]PyramidData!K1638</f>
        <v>5560</v>
      </c>
    </row>
    <row r="1632" spans="1:2" x14ac:dyDescent="0.25">
      <c r="A1632" s="25">
        <v>34138</v>
      </c>
      <c r="B1632" s="26">
        <f>[1]PyramidData!K1639</f>
        <v>4851</v>
      </c>
    </row>
    <row r="1633" spans="1:2" x14ac:dyDescent="0.25">
      <c r="A1633" s="25">
        <v>34139</v>
      </c>
      <c r="B1633" s="26">
        <f>[1]PyramidData!K1640</f>
        <v>1778</v>
      </c>
    </row>
    <row r="1634" spans="1:2" x14ac:dyDescent="0.25">
      <c r="A1634" s="25">
        <v>34140</v>
      </c>
      <c r="B1634" s="26">
        <f>[1]PyramidData!K1641</f>
        <v>1920</v>
      </c>
    </row>
    <row r="1635" spans="1:2" x14ac:dyDescent="0.25">
      <c r="A1635" s="25">
        <v>34141</v>
      </c>
      <c r="B1635" s="26">
        <f>[1]PyramidData!K1642</f>
        <v>4918</v>
      </c>
    </row>
    <row r="1636" spans="1:2" x14ac:dyDescent="0.25">
      <c r="A1636" s="25">
        <v>34142</v>
      </c>
      <c r="B1636" s="26">
        <f>[1]PyramidData!K1643</f>
        <v>4541</v>
      </c>
    </row>
    <row r="1637" spans="1:2" x14ac:dyDescent="0.25">
      <c r="A1637" s="25">
        <v>34143</v>
      </c>
      <c r="B1637" s="26">
        <f>[1]PyramidData!K1644</f>
        <v>6798</v>
      </c>
    </row>
    <row r="1638" spans="1:2" x14ac:dyDescent="0.25">
      <c r="A1638" s="25">
        <v>34144</v>
      </c>
      <c r="B1638" s="26">
        <f>[1]PyramidData!K1645</f>
        <v>5127</v>
      </c>
    </row>
    <row r="1639" spans="1:2" x14ac:dyDescent="0.25">
      <c r="A1639" s="25">
        <v>34145</v>
      </c>
      <c r="B1639" s="26">
        <f>[1]PyramidData!K1646</f>
        <v>5481</v>
      </c>
    </row>
    <row r="1640" spans="1:2" x14ac:dyDescent="0.25">
      <c r="A1640" s="25">
        <v>34146</v>
      </c>
      <c r="B1640" s="26">
        <f>[1]PyramidData!K1647</f>
        <v>2242</v>
      </c>
    </row>
    <row r="1641" spans="1:2" x14ac:dyDescent="0.25">
      <c r="A1641" s="25">
        <v>34147</v>
      </c>
      <c r="B1641" s="26">
        <f>[1]PyramidData!K1648</f>
        <v>2464</v>
      </c>
    </row>
    <row r="1642" spans="1:2" x14ac:dyDescent="0.25">
      <c r="A1642" s="25">
        <v>34148</v>
      </c>
      <c r="B1642" s="26">
        <f>[1]PyramidData!K1649</f>
        <v>3716</v>
      </c>
    </row>
    <row r="1643" spans="1:2" x14ac:dyDescent="0.25">
      <c r="A1643" s="25">
        <v>34149</v>
      </c>
      <c r="B1643" s="26">
        <f>[1]PyramidData!K1650</f>
        <v>4831</v>
      </c>
    </row>
    <row r="1644" spans="1:2" x14ac:dyDescent="0.25">
      <c r="A1644" s="25">
        <v>34150</v>
      </c>
      <c r="B1644" s="26">
        <f>[1]PyramidData!K1651</f>
        <v>5210</v>
      </c>
    </row>
    <row r="1645" spans="1:2" x14ac:dyDescent="0.25">
      <c r="A1645" s="25">
        <v>34151</v>
      </c>
      <c r="B1645" s="26">
        <f>[1]PyramidData!K1652</f>
        <v>6014</v>
      </c>
    </row>
    <row r="1646" spans="1:2" x14ac:dyDescent="0.25">
      <c r="A1646" s="25">
        <v>34152</v>
      </c>
      <c r="B1646" s="26">
        <f>[1]PyramidData!K1653</f>
        <v>8082</v>
      </c>
    </row>
    <row r="1647" spans="1:2" x14ac:dyDescent="0.25">
      <c r="A1647" s="25">
        <v>34153</v>
      </c>
      <c r="B1647" s="26">
        <f>[1]PyramidData!K1654</f>
        <v>2313</v>
      </c>
    </row>
    <row r="1648" spans="1:2" x14ac:dyDescent="0.25">
      <c r="A1648" s="25">
        <v>34154</v>
      </c>
      <c r="B1648" s="26">
        <f>[1]PyramidData!K1655</f>
        <v>2014</v>
      </c>
    </row>
    <row r="1649" spans="1:2" x14ac:dyDescent="0.25">
      <c r="A1649" s="25">
        <v>34155</v>
      </c>
      <c r="B1649" s="26">
        <f>[1]PyramidData!K1656</f>
        <v>2259</v>
      </c>
    </row>
    <row r="1650" spans="1:2" x14ac:dyDescent="0.25">
      <c r="A1650" s="25">
        <v>34156</v>
      </c>
      <c r="B1650" s="26">
        <f>[1]PyramidData!K1657</f>
        <v>5448</v>
      </c>
    </row>
    <row r="1651" spans="1:2" x14ac:dyDescent="0.25">
      <c r="A1651" s="25">
        <v>34157</v>
      </c>
      <c r="B1651" s="26">
        <f>[1]PyramidData!K1658</f>
        <v>5492</v>
      </c>
    </row>
    <row r="1652" spans="1:2" x14ac:dyDescent="0.25">
      <c r="A1652" s="25">
        <v>34158</v>
      </c>
      <c r="B1652" s="26">
        <f>[1]PyramidData!K1659</f>
        <v>5232</v>
      </c>
    </row>
    <row r="1653" spans="1:2" x14ac:dyDescent="0.25">
      <c r="A1653" s="25">
        <v>34159</v>
      </c>
      <c r="B1653" s="26">
        <f>[1]PyramidData!K1660</f>
        <v>5698</v>
      </c>
    </row>
    <row r="1654" spans="1:2" x14ac:dyDescent="0.25">
      <c r="A1654" s="25">
        <v>34160</v>
      </c>
      <c r="B1654" s="26">
        <f>[1]PyramidData!K1661</f>
        <v>2662</v>
      </c>
    </row>
    <row r="1655" spans="1:2" x14ac:dyDescent="0.25">
      <c r="A1655" s="25">
        <v>34161</v>
      </c>
      <c r="B1655" s="26">
        <f>[1]PyramidData!K1662</f>
        <v>2548</v>
      </c>
    </row>
    <row r="1656" spans="1:2" x14ac:dyDescent="0.25">
      <c r="A1656" s="25">
        <v>34162</v>
      </c>
      <c r="B1656" s="26">
        <f>[1]PyramidData!K1663</f>
        <v>5157</v>
      </c>
    </row>
    <row r="1657" spans="1:2" x14ac:dyDescent="0.25">
      <c r="A1657" s="25">
        <v>34163</v>
      </c>
      <c r="B1657" s="26">
        <f>[1]PyramidData!K1664</f>
        <v>2469</v>
      </c>
    </row>
    <row r="1658" spans="1:2" x14ac:dyDescent="0.25">
      <c r="A1658" s="25">
        <v>34164</v>
      </c>
      <c r="B1658" s="26">
        <f>[1]PyramidData!K1665</f>
        <v>2727</v>
      </c>
    </row>
    <row r="1659" spans="1:2" x14ac:dyDescent="0.25">
      <c r="A1659" s="25">
        <v>34165</v>
      </c>
      <c r="B1659" s="26">
        <f>[1]PyramidData!K1666</f>
        <v>3618</v>
      </c>
    </row>
    <row r="1660" spans="1:2" x14ac:dyDescent="0.25">
      <c r="A1660" s="25">
        <v>34166</v>
      </c>
      <c r="B1660" s="26">
        <f>[1]PyramidData!K1667</f>
        <v>3121</v>
      </c>
    </row>
    <row r="1661" spans="1:2" x14ac:dyDescent="0.25">
      <c r="A1661" s="25">
        <v>34167</v>
      </c>
      <c r="B1661" s="26">
        <f>[1]PyramidData!K1668</f>
        <v>1899</v>
      </c>
    </row>
    <row r="1662" spans="1:2" x14ac:dyDescent="0.25">
      <c r="A1662" s="25">
        <v>34168</v>
      </c>
      <c r="B1662" s="26">
        <f>[1]PyramidData!K1669</f>
        <v>2050</v>
      </c>
    </row>
    <row r="1663" spans="1:2" x14ac:dyDescent="0.25">
      <c r="A1663" s="25">
        <v>34169</v>
      </c>
      <c r="B1663" s="26">
        <f>[1]PyramidData!K1670</f>
        <v>3919</v>
      </c>
    </row>
    <row r="1664" spans="1:2" x14ac:dyDescent="0.25">
      <c r="A1664" s="25">
        <v>34170</v>
      </c>
      <c r="B1664" s="26">
        <f>[1]PyramidData!K1671</f>
        <v>4419</v>
      </c>
    </row>
    <row r="1665" spans="1:2" x14ac:dyDescent="0.25">
      <c r="A1665" s="25">
        <v>34171</v>
      </c>
      <c r="B1665" s="26">
        <f>[1]PyramidData!K1672</f>
        <v>4242</v>
      </c>
    </row>
    <row r="1666" spans="1:2" x14ac:dyDescent="0.25">
      <c r="A1666" s="25">
        <v>34172</v>
      </c>
      <c r="B1666" s="26">
        <f>[1]PyramidData!K1673</f>
        <v>5602</v>
      </c>
    </row>
    <row r="1667" spans="1:2" x14ac:dyDescent="0.25">
      <c r="A1667" s="25">
        <v>34173</v>
      </c>
      <c r="B1667" s="26">
        <f>[1]PyramidData!K1674</f>
        <v>3180</v>
      </c>
    </row>
    <row r="1668" spans="1:2" x14ac:dyDescent="0.25">
      <c r="A1668" s="25">
        <v>34174</v>
      </c>
      <c r="B1668" s="26">
        <f>[1]PyramidData!K1675</f>
        <v>1965</v>
      </c>
    </row>
    <row r="1669" spans="1:2" x14ac:dyDescent="0.25">
      <c r="A1669" s="25">
        <v>34175</v>
      </c>
      <c r="B1669" s="26">
        <f>[1]PyramidData!K1676</f>
        <v>1548</v>
      </c>
    </row>
    <row r="1670" spans="1:2" x14ac:dyDescent="0.25">
      <c r="A1670" s="25">
        <v>34176</v>
      </c>
      <c r="B1670" s="26">
        <f>[1]PyramidData!K1677</f>
        <v>3826</v>
      </c>
    </row>
    <row r="1671" spans="1:2" x14ac:dyDescent="0.25">
      <c r="A1671" s="25">
        <v>34177</v>
      </c>
      <c r="B1671" s="26">
        <f>[1]PyramidData!K1678</f>
        <v>3099</v>
      </c>
    </row>
    <row r="1672" spans="1:2" x14ac:dyDescent="0.25">
      <c r="A1672" s="25">
        <v>34178</v>
      </c>
      <c r="B1672" s="26">
        <f>[1]PyramidData!K1679</f>
        <v>2571</v>
      </c>
    </row>
    <row r="1673" spans="1:2" x14ac:dyDescent="0.25">
      <c r="A1673" s="25">
        <v>34179</v>
      </c>
      <c r="B1673" s="26">
        <f>[1]PyramidData!K1680</f>
        <v>2958</v>
      </c>
    </row>
    <row r="1674" spans="1:2" x14ac:dyDescent="0.25">
      <c r="A1674" s="25">
        <v>34180</v>
      </c>
      <c r="B1674" s="26">
        <f>[1]PyramidData!K1681</f>
        <v>3348</v>
      </c>
    </row>
    <row r="1675" spans="1:2" x14ac:dyDescent="0.25">
      <c r="A1675" s="25">
        <v>34181</v>
      </c>
      <c r="B1675" s="26">
        <f>[1]PyramidData!K1682</f>
        <v>2108</v>
      </c>
    </row>
    <row r="1676" spans="1:2" x14ac:dyDescent="0.25">
      <c r="A1676" s="25">
        <v>34182</v>
      </c>
      <c r="B1676" s="26">
        <f>[1]PyramidData!K1683</f>
        <v>4409</v>
      </c>
    </row>
    <row r="1677" spans="1:2" x14ac:dyDescent="0.25">
      <c r="A1677" s="25">
        <v>34183</v>
      </c>
      <c r="B1677" s="26">
        <f>[1]PyramidData!K1684</f>
        <v>3191</v>
      </c>
    </row>
    <row r="1678" spans="1:2" x14ac:dyDescent="0.25">
      <c r="A1678" s="25">
        <v>34184</v>
      </c>
      <c r="B1678" s="26">
        <f>[1]PyramidData!K1685</f>
        <v>3847</v>
      </c>
    </row>
    <row r="1679" spans="1:2" x14ac:dyDescent="0.25">
      <c r="A1679" s="25">
        <v>34185</v>
      </c>
      <c r="B1679" s="26">
        <f>[1]PyramidData!K1686</f>
        <v>3747</v>
      </c>
    </row>
    <row r="1680" spans="1:2" x14ac:dyDescent="0.25">
      <c r="A1680" s="25">
        <v>34186</v>
      </c>
      <c r="B1680" s="26">
        <f>[1]PyramidData!K1687</f>
        <v>3776</v>
      </c>
    </row>
    <row r="1681" spans="1:2" x14ac:dyDescent="0.25">
      <c r="A1681" s="25">
        <v>34187</v>
      </c>
      <c r="B1681" s="26">
        <f>[1]PyramidData!K1688</f>
        <v>4058</v>
      </c>
    </row>
    <row r="1682" spans="1:2" x14ac:dyDescent="0.25">
      <c r="A1682" s="25">
        <v>34188</v>
      </c>
      <c r="B1682" s="26">
        <f>[1]PyramidData!K1689</f>
        <v>1576</v>
      </c>
    </row>
    <row r="1683" spans="1:2" x14ac:dyDescent="0.25">
      <c r="A1683" s="25">
        <v>34189</v>
      </c>
      <c r="B1683" s="26">
        <f>[1]PyramidData!K1690</f>
        <v>2337</v>
      </c>
    </row>
    <row r="1684" spans="1:2" x14ac:dyDescent="0.25">
      <c r="A1684" s="25">
        <v>34190</v>
      </c>
      <c r="B1684" s="26">
        <f>[1]PyramidData!K1691</f>
        <v>3648</v>
      </c>
    </row>
    <row r="1685" spans="1:2" x14ac:dyDescent="0.25">
      <c r="A1685" s="25">
        <v>34191</v>
      </c>
      <c r="B1685" s="26">
        <f>[1]PyramidData!K1692</f>
        <v>2780</v>
      </c>
    </row>
    <row r="1686" spans="1:2" x14ac:dyDescent="0.25">
      <c r="A1686" s="25">
        <v>34192</v>
      </c>
      <c r="B1686" s="26">
        <f>[1]PyramidData!K1693</f>
        <v>3939</v>
      </c>
    </row>
    <row r="1687" spans="1:2" x14ac:dyDescent="0.25">
      <c r="A1687" s="25">
        <v>34193</v>
      </c>
      <c r="B1687" s="26">
        <f>[1]PyramidData!K1694</f>
        <v>4623</v>
      </c>
    </row>
    <row r="1688" spans="1:2" x14ac:dyDescent="0.25">
      <c r="A1688" s="25">
        <v>34194</v>
      </c>
      <c r="B1688" s="26">
        <f>[1]PyramidData!K1695</f>
        <v>5128</v>
      </c>
    </row>
    <row r="1689" spans="1:2" x14ac:dyDescent="0.25">
      <c r="A1689" s="25">
        <v>34195</v>
      </c>
      <c r="B1689" s="26">
        <f>[1]PyramidData!K1696</f>
        <v>3105</v>
      </c>
    </row>
    <row r="1690" spans="1:2" x14ac:dyDescent="0.25">
      <c r="A1690" s="25">
        <v>34196</v>
      </c>
      <c r="B1690" s="26">
        <f>[1]PyramidData!K1697</f>
        <v>2262</v>
      </c>
    </row>
    <row r="1691" spans="1:2" x14ac:dyDescent="0.25">
      <c r="A1691" s="25">
        <v>34197</v>
      </c>
      <c r="B1691" s="26">
        <f>[1]PyramidData!K1698</f>
        <v>3609</v>
      </c>
    </row>
    <row r="1692" spans="1:2" x14ac:dyDescent="0.25">
      <c r="A1692" s="25">
        <v>34198</v>
      </c>
      <c r="B1692" s="26">
        <f>[1]PyramidData!K1699</f>
        <v>4869</v>
      </c>
    </row>
    <row r="1693" spans="1:2" x14ac:dyDescent="0.25">
      <c r="A1693" s="25">
        <v>34199</v>
      </c>
      <c r="B1693" s="26">
        <f>[1]PyramidData!K1700</f>
        <v>5753</v>
      </c>
    </row>
    <row r="1694" spans="1:2" x14ac:dyDescent="0.25">
      <c r="A1694" s="25">
        <v>34200</v>
      </c>
      <c r="B1694" s="26">
        <f>[1]PyramidData!K1701</f>
        <v>5529</v>
      </c>
    </row>
    <row r="1695" spans="1:2" x14ac:dyDescent="0.25">
      <c r="A1695" s="25">
        <v>34201</v>
      </c>
      <c r="B1695" s="26">
        <f>[1]PyramidData!K1702</f>
        <v>6298</v>
      </c>
    </row>
    <row r="1696" spans="1:2" x14ac:dyDescent="0.25">
      <c r="A1696" s="25">
        <v>34202</v>
      </c>
      <c r="B1696" s="26">
        <f>[1]PyramidData!K1703</f>
        <v>1661</v>
      </c>
    </row>
    <row r="1697" spans="1:2" x14ac:dyDescent="0.25">
      <c r="A1697" s="25">
        <v>34203</v>
      </c>
      <c r="B1697" s="26">
        <f>[1]PyramidData!K1704</f>
        <v>1773</v>
      </c>
    </row>
    <row r="1698" spans="1:2" x14ac:dyDescent="0.25">
      <c r="A1698" s="25">
        <v>34204</v>
      </c>
      <c r="B1698" s="26">
        <f>[1]PyramidData!K1705</f>
        <v>4117</v>
      </c>
    </row>
    <row r="1699" spans="1:2" x14ac:dyDescent="0.25">
      <c r="A1699" s="25">
        <v>34205</v>
      </c>
      <c r="B1699" s="26">
        <f>[1]PyramidData!K1706</f>
        <v>6596</v>
      </c>
    </row>
    <row r="1700" spans="1:2" x14ac:dyDescent="0.25">
      <c r="A1700" s="25">
        <v>34206</v>
      </c>
      <c r="B1700" s="26">
        <f>[1]PyramidData!K1707</f>
        <v>6192</v>
      </c>
    </row>
    <row r="1701" spans="1:2" x14ac:dyDescent="0.25">
      <c r="A1701" s="25">
        <v>34207</v>
      </c>
      <c r="B1701" s="26">
        <f>[1]PyramidData!K1708</f>
        <v>6259</v>
      </c>
    </row>
    <row r="1702" spans="1:2" x14ac:dyDescent="0.25">
      <c r="A1702" s="25">
        <v>34208</v>
      </c>
      <c r="B1702" s="26">
        <f>[1]PyramidData!K1709</f>
        <v>3554</v>
      </c>
    </row>
    <row r="1703" spans="1:2" x14ac:dyDescent="0.25">
      <c r="A1703" s="25">
        <v>34209</v>
      </c>
      <c r="B1703" s="26">
        <f>[1]PyramidData!K1710</f>
        <v>1907</v>
      </c>
    </row>
    <row r="1704" spans="1:2" x14ac:dyDescent="0.25">
      <c r="A1704" s="25">
        <v>34210</v>
      </c>
      <c r="B1704" s="26">
        <f>[1]PyramidData!K1711</f>
        <v>2492</v>
      </c>
    </row>
    <row r="1705" spans="1:2" x14ac:dyDescent="0.25">
      <c r="A1705" s="25">
        <v>34211</v>
      </c>
      <c r="B1705" s="26">
        <f>[1]PyramidData!K1712</f>
        <v>5923</v>
      </c>
    </row>
    <row r="1706" spans="1:2" x14ac:dyDescent="0.25">
      <c r="A1706" s="25">
        <v>34212</v>
      </c>
      <c r="B1706" s="26">
        <f>[1]PyramidData!K1713</f>
        <v>5064</v>
      </c>
    </row>
    <row r="1707" spans="1:2" x14ac:dyDescent="0.25">
      <c r="A1707" s="25">
        <v>34213</v>
      </c>
      <c r="B1707" s="26">
        <f>[1]PyramidData!K1714</f>
        <v>3988</v>
      </c>
    </row>
    <row r="1708" spans="1:2" x14ac:dyDescent="0.25">
      <c r="A1708" s="25">
        <v>34214</v>
      </c>
      <c r="B1708" s="26">
        <f>[1]PyramidData!K1715</f>
        <v>5588</v>
      </c>
    </row>
    <row r="1709" spans="1:2" x14ac:dyDescent="0.25">
      <c r="A1709" s="25">
        <v>34215</v>
      </c>
      <c r="B1709" s="26">
        <f>[1]PyramidData!K1716</f>
        <v>6819</v>
      </c>
    </row>
    <row r="1710" spans="1:2" x14ac:dyDescent="0.25">
      <c r="A1710" s="25">
        <v>34216</v>
      </c>
      <c r="B1710" s="26">
        <f>[1]PyramidData!K1717</f>
        <v>5284</v>
      </c>
    </row>
    <row r="1711" spans="1:2" x14ac:dyDescent="0.25">
      <c r="A1711" s="25">
        <v>34217</v>
      </c>
      <c r="B1711" s="26">
        <f>[1]PyramidData!K1718</f>
        <v>2203</v>
      </c>
    </row>
    <row r="1712" spans="1:2" x14ac:dyDescent="0.25">
      <c r="A1712" s="25">
        <v>34218</v>
      </c>
      <c r="B1712" s="26">
        <f>[1]PyramidData!K1719</f>
        <v>2866</v>
      </c>
    </row>
    <row r="1713" spans="1:2" x14ac:dyDescent="0.25">
      <c r="A1713" s="25">
        <v>34219</v>
      </c>
      <c r="B1713" s="26">
        <f>[1]PyramidData!K1720</f>
        <v>5250</v>
      </c>
    </row>
    <row r="1714" spans="1:2" x14ac:dyDescent="0.25">
      <c r="A1714" s="25">
        <v>34220</v>
      </c>
      <c r="B1714" s="26">
        <f>[1]PyramidData!K1721</f>
        <v>7121</v>
      </c>
    </row>
    <row r="1715" spans="1:2" x14ac:dyDescent="0.25">
      <c r="A1715" s="25">
        <v>34221</v>
      </c>
      <c r="B1715" s="26">
        <f>[1]PyramidData!K1722</f>
        <v>6777</v>
      </c>
    </row>
    <row r="1716" spans="1:2" x14ac:dyDescent="0.25">
      <c r="A1716" s="25">
        <v>34222</v>
      </c>
      <c r="B1716" s="26">
        <f>[1]PyramidData!K1723</f>
        <v>7112</v>
      </c>
    </row>
    <row r="1717" spans="1:2" x14ac:dyDescent="0.25">
      <c r="A1717" s="25">
        <v>34223</v>
      </c>
      <c r="B1717" s="26">
        <f>[1]PyramidData!K1724</f>
        <v>2044</v>
      </c>
    </row>
    <row r="1718" spans="1:2" x14ac:dyDescent="0.25">
      <c r="A1718" s="25">
        <v>34224</v>
      </c>
      <c r="B1718" s="26">
        <f>[1]PyramidData!K1725</f>
        <v>1856</v>
      </c>
    </row>
    <row r="1719" spans="1:2" x14ac:dyDescent="0.25">
      <c r="A1719" s="25">
        <v>34225</v>
      </c>
      <c r="B1719" s="26">
        <f>[1]PyramidData!K1726</f>
        <v>2686</v>
      </c>
    </row>
    <row r="1720" spans="1:2" x14ac:dyDescent="0.25">
      <c r="A1720" s="25">
        <v>34226</v>
      </c>
      <c r="B1720" s="26">
        <f>[1]PyramidData!K1727</f>
        <v>3824</v>
      </c>
    </row>
    <row r="1721" spans="1:2" x14ac:dyDescent="0.25">
      <c r="A1721" s="25">
        <v>34227</v>
      </c>
      <c r="B1721" s="26">
        <f>[1]PyramidData!K1728</f>
        <v>2820</v>
      </c>
    </row>
    <row r="1722" spans="1:2" x14ac:dyDescent="0.25">
      <c r="A1722" s="25">
        <v>34228</v>
      </c>
      <c r="B1722" s="26">
        <f>[1]PyramidData!K1729</f>
        <v>3485</v>
      </c>
    </row>
    <row r="1723" spans="1:2" x14ac:dyDescent="0.25">
      <c r="A1723" s="25">
        <v>34229</v>
      </c>
      <c r="B1723" s="26">
        <f>[1]PyramidData!K1730</f>
        <v>4628</v>
      </c>
    </row>
    <row r="1724" spans="1:2" x14ac:dyDescent="0.25">
      <c r="A1724" s="25">
        <v>34230</v>
      </c>
      <c r="B1724" s="26">
        <f>[1]PyramidData!K1731</f>
        <v>2196</v>
      </c>
    </row>
    <row r="1725" spans="1:2" x14ac:dyDescent="0.25">
      <c r="A1725" s="25">
        <v>34231</v>
      </c>
      <c r="B1725" s="26">
        <f>[1]PyramidData!K1732</f>
        <v>2141</v>
      </c>
    </row>
    <row r="1726" spans="1:2" x14ac:dyDescent="0.25">
      <c r="A1726" s="25">
        <v>34232</v>
      </c>
      <c r="B1726" s="26">
        <f>[1]PyramidData!K1733</f>
        <v>2943</v>
      </c>
    </row>
    <row r="1727" spans="1:2" x14ac:dyDescent="0.25">
      <c r="A1727" s="25">
        <v>34233</v>
      </c>
      <c r="B1727" s="26">
        <f>[1]PyramidData!K1734</f>
        <v>2986</v>
      </c>
    </row>
    <row r="1728" spans="1:2" x14ac:dyDescent="0.25">
      <c r="A1728" s="25">
        <v>34234</v>
      </c>
      <c r="B1728" s="26">
        <f>[1]PyramidData!K1735</f>
        <v>3607</v>
      </c>
    </row>
    <row r="1729" spans="1:2" x14ac:dyDescent="0.25">
      <c r="A1729" s="25">
        <v>34235</v>
      </c>
      <c r="B1729" s="26">
        <f>[1]PyramidData!K1736</f>
        <v>6133</v>
      </c>
    </row>
    <row r="1730" spans="1:2" x14ac:dyDescent="0.25">
      <c r="A1730" s="25">
        <v>34236</v>
      </c>
      <c r="B1730" s="26">
        <f>[1]PyramidData!K1737</f>
        <v>4801</v>
      </c>
    </row>
    <row r="1731" spans="1:2" x14ac:dyDescent="0.25">
      <c r="A1731" s="25">
        <v>34237</v>
      </c>
      <c r="B1731" s="26">
        <f>[1]PyramidData!K1738</f>
        <v>1845</v>
      </c>
    </row>
    <row r="1732" spans="1:2" x14ac:dyDescent="0.25">
      <c r="A1732" s="25">
        <v>34238</v>
      </c>
      <c r="B1732" s="26">
        <f>[1]PyramidData!K1739</f>
        <v>2419</v>
      </c>
    </row>
    <row r="1733" spans="1:2" x14ac:dyDescent="0.25">
      <c r="A1733" s="25">
        <v>34239</v>
      </c>
      <c r="B1733" s="26">
        <f>[1]PyramidData!K1740</f>
        <v>4053</v>
      </c>
    </row>
    <row r="1734" spans="1:2" x14ac:dyDescent="0.25">
      <c r="A1734" s="25">
        <v>34240</v>
      </c>
      <c r="B1734" s="26">
        <f>[1]PyramidData!K1741</f>
        <v>4295</v>
      </c>
    </row>
    <row r="1735" spans="1:2" x14ac:dyDescent="0.25">
      <c r="A1735" s="25">
        <v>34241</v>
      </c>
      <c r="B1735" s="26">
        <f>[1]PyramidData!K1742</f>
        <v>3269</v>
      </c>
    </row>
    <row r="1736" spans="1:2" x14ac:dyDescent="0.25">
      <c r="A1736" s="25">
        <v>34242</v>
      </c>
      <c r="B1736" s="26">
        <f>[1]PyramidData!K1743</f>
        <v>4031</v>
      </c>
    </row>
    <row r="1737" spans="1:2" x14ac:dyDescent="0.25">
      <c r="A1737" s="25">
        <v>34243</v>
      </c>
      <c r="B1737" s="26">
        <f>[1]PyramidData!K1744</f>
        <v>5006</v>
      </c>
    </row>
    <row r="1738" spans="1:2" x14ac:dyDescent="0.25">
      <c r="A1738" s="25">
        <v>34244</v>
      </c>
      <c r="B1738" s="26">
        <f>[1]PyramidData!K1745</f>
        <v>2827</v>
      </c>
    </row>
    <row r="1739" spans="1:2" x14ac:dyDescent="0.25">
      <c r="A1739" s="25">
        <v>34245</v>
      </c>
      <c r="B1739" s="26">
        <f>[1]PyramidData!K1746</f>
        <v>1884</v>
      </c>
    </row>
    <row r="1740" spans="1:2" x14ac:dyDescent="0.25">
      <c r="A1740" s="25">
        <v>34246</v>
      </c>
      <c r="B1740" s="26">
        <f>[1]PyramidData!K1747</f>
        <v>2372</v>
      </c>
    </row>
    <row r="1741" spans="1:2" x14ac:dyDescent="0.25">
      <c r="A1741" s="25">
        <v>34247</v>
      </c>
      <c r="B1741" s="26">
        <f>[1]PyramidData!K1748</f>
        <v>4358</v>
      </c>
    </row>
    <row r="1742" spans="1:2" x14ac:dyDescent="0.25">
      <c r="A1742" s="25">
        <v>34248</v>
      </c>
      <c r="B1742" s="26">
        <f>[1]PyramidData!K1749</f>
        <v>3349</v>
      </c>
    </row>
    <row r="1743" spans="1:2" x14ac:dyDescent="0.25">
      <c r="A1743" s="25">
        <v>34249</v>
      </c>
      <c r="B1743" s="26">
        <f>[1]PyramidData!K1750</f>
        <v>2162</v>
      </c>
    </row>
    <row r="1744" spans="1:2" x14ac:dyDescent="0.25">
      <c r="A1744" s="25">
        <v>34250</v>
      </c>
      <c r="B1744" s="26">
        <f>[1]PyramidData!K1751</f>
        <v>3355</v>
      </c>
    </row>
    <row r="1745" spans="1:2" x14ac:dyDescent="0.25">
      <c r="A1745" s="25">
        <v>34251</v>
      </c>
      <c r="B1745" s="26">
        <f>[1]PyramidData!K1752</f>
        <v>2066</v>
      </c>
    </row>
    <row r="1746" spans="1:2" x14ac:dyDescent="0.25">
      <c r="A1746" s="25">
        <v>34252</v>
      </c>
      <c r="B1746" s="26">
        <f>[1]PyramidData!K1753</f>
        <v>1826</v>
      </c>
    </row>
    <row r="1747" spans="1:2" x14ac:dyDescent="0.25">
      <c r="A1747" s="25">
        <v>34253</v>
      </c>
      <c r="B1747" s="26">
        <f>[1]PyramidData!K1754</f>
        <v>3329</v>
      </c>
    </row>
    <row r="1748" spans="1:2" x14ac:dyDescent="0.25">
      <c r="A1748" s="25">
        <v>34254</v>
      </c>
      <c r="B1748" s="26">
        <f>[1]PyramidData!K1755</f>
        <v>4884</v>
      </c>
    </row>
    <row r="1749" spans="1:2" x14ac:dyDescent="0.25">
      <c r="A1749" s="25">
        <v>34255</v>
      </c>
      <c r="B1749" s="26">
        <f>[1]PyramidData!K1756</f>
        <v>4761</v>
      </c>
    </row>
    <row r="1750" spans="1:2" x14ac:dyDescent="0.25">
      <c r="A1750" s="25">
        <v>34256</v>
      </c>
      <c r="B1750" s="26">
        <f>[1]PyramidData!K1757</f>
        <v>2323</v>
      </c>
    </row>
    <row r="1751" spans="1:2" x14ac:dyDescent="0.25">
      <c r="A1751" s="25">
        <v>34257</v>
      </c>
      <c r="B1751" s="26">
        <f>[1]PyramidData!K1758</f>
        <v>3099</v>
      </c>
    </row>
    <row r="1752" spans="1:2" x14ac:dyDescent="0.25">
      <c r="A1752" s="25">
        <v>34258</v>
      </c>
      <c r="B1752" s="26">
        <f>[1]PyramidData!K1759</f>
        <v>1968</v>
      </c>
    </row>
    <row r="1753" spans="1:2" x14ac:dyDescent="0.25">
      <c r="A1753" s="25">
        <v>34259</v>
      </c>
      <c r="B1753" s="26">
        <f>[1]PyramidData!K1760</f>
        <v>2194</v>
      </c>
    </row>
    <row r="1754" spans="1:2" x14ac:dyDescent="0.25">
      <c r="A1754" s="25">
        <v>34260</v>
      </c>
      <c r="B1754" s="26">
        <f>[1]PyramidData!K1761</f>
        <v>2508</v>
      </c>
    </row>
    <row r="1755" spans="1:2" x14ac:dyDescent="0.25">
      <c r="A1755" s="25">
        <v>34261</v>
      </c>
      <c r="B1755" s="26">
        <f>[1]PyramidData!K1762</f>
        <v>2540</v>
      </c>
    </row>
    <row r="1756" spans="1:2" x14ac:dyDescent="0.25">
      <c r="A1756" s="25">
        <v>34262</v>
      </c>
      <c r="B1756" s="26">
        <f>[1]PyramidData!K1763</f>
        <v>2788</v>
      </c>
    </row>
    <row r="1757" spans="1:2" x14ac:dyDescent="0.25">
      <c r="A1757" s="25">
        <v>34263</v>
      </c>
      <c r="B1757" s="26">
        <f>[1]PyramidData!K1764</f>
        <v>3154</v>
      </c>
    </row>
    <row r="1758" spans="1:2" x14ac:dyDescent="0.25">
      <c r="A1758" s="25">
        <v>34264</v>
      </c>
      <c r="B1758" s="26">
        <f>[1]PyramidData!K1765</f>
        <v>3159</v>
      </c>
    </row>
    <row r="1759" spans="1:2" x14ac:dyDescent="0.25">
      <c r="A1759" s="25">
        <v>34265</v>
      </c>
      <c r="B1759" s="26">
        <f>[1]PyramidData!K1766</f>
        <v>1977</v>
      </c>
    </row>
    <row r="1760" spans="1:2" x14ac:dyDescent="0.25">
      <c r="A1760" s="25">
        <v>34266</v>
      </c>
      <c r="B1760" s="26">
        <f>[1]PyramidData!K1767</f>
        <v>1736</v>
      </c>
    </row>
    <row r="1761" spans="1:2" x14ac:dyDescent="0.25">
      <c r="A1761" s="25">
        <v>34267</v>
      </c>
      <c r="B1761" s="26">
        <f>[1]PyramidData!K1768</f>
        <v>3489</v>
      </c>
    </row>
    <row r="1762" spans="1:2" x14ac:dyDescent="0.25">
      <c r="A1762" s="25">
        <v>34268</v>
      </c>
      <c r="B1762" s="26">
        <f>[1]PyramidData!K1769</f>
        <v>3905</v>
      </c>
    </row>
    <row r="1763" spans="1:2" x14ac:dyDescent="0.25">
      <c r="A1763" s="25">
        <v>34269</v>
      </c>
      <c r="B1763" s="26">
        <f>[1]PyramidData!K1770</f>
        <v>2154</v>
      </c>
    </row>
    <row r="1764" spans="1:2" x14ac:dyDescent="0.25">
      <c r="A1764" s="25">
        <v>34270</v>
      </c>
      <c r="B1764" s="26">
        <f>[1]PyramidData!K1771</f>
        <v>2210</v>
      </c>
    </row>
    <row r="1765" spans="1:2" x14ac:dyDescent="0.25">
      <c r="A1765" s="25">
        <v>34271</v>
      </c>
      <c r="B1765" s="26">
        <f>[1]PyramidData!K1772</f>
        <v>2542</v>
      </c>
    </row>
    <row r="1766" spans="1:2" x14ac:dyDescent="0.25">
      <c r="A1766" s="25">
        <v>34272</v>
      </c>
      <c r="B1766" s="26">
        <f>[1]PyramidData!K1773</f>
        <v>2430</v>
      </c>
    </row>
    <row r="1767" spans="1:2" x14ac:dyDescent="0.25">
      <c r="A1767" s="25">
        <v>34273</v>
      </c>
      <c r="B1767" s="26">
        <f>[1]PyramidData!K1774</f>
        <v>1986</v>
      </c>
    </row>
    <row r="1768" spans="1:2" x14ac:dyDescent="0.25">
      <c r="A1768" s="25">
        <v>34274</v>
      </c>
      <c r="B1768" s="26">
        <f>[1]PyramidData!K1775</f>
        <v>3050</v>
      </c>
    </row>
    <row r="1769" spans="1:2" x14ac:dyDescent="0.25">
      <c r="A1769" s="25">
        <v>34275</v>
      </c>
      <c r="B1769" s="26">
        <f>[1]PyramidData!K1776</f>
        <v>2359</v>
      </c>
    </row>
    <row r="1770" spans="1:2" x14ac:dyDescent="0.25">
      <c r="A1770" s="25">
        <v>34276</v>
      </c>
      <c r="B1770" s="26">
        <f>[1]PyramidData!K1777</f>
        <v>2446</v>
      </c>
    </row>
    <row r="1771" spans="1:2" x14ac:dyDescent="0.25">
      <c r="A1771" s="25">
        <v>34277</v>
      </c>
      <c r="B1771" s="26">
        <f>[1]PyramidData!K1778</f>
        <v>3427</v>
      </c>
    </row>
    <row r="1772" spans="1:2" x14ac:dyDescent="0.25">
      <c r="A1772" s="25">
        <v>34278</v>
      </c>
      <c r="B1772" s="26">
        <f>[1]PyramidData!K1779</f>
        <v>1806</v>
      </c>
    </row>
    <row r="1773" spans="1:2" x14ac:dyDescent="0.25">
      <c r="A1773" s="25">
        <v>34279</v>
      </c>
      <c r="B1773" s="26">
        <f>[1]PyramidData!K1780</f>
        <v>1870</v>
      </c>
    </row>
    <row r="1774" spans="1:2" x14ac:dyDescent="0.25">
      <c r="A1774" s="25">
        <v>34280</v>
      </c>
      <c r="B1774" s="26">
        <f>[1]PyramidData!K1781</f>
        <v>1645</v>
      </c>
    </row>
    <row r="1775" spans="1:2" x14ac:dyDescent="0.25">
      <c r="A1775" s="25">
        <v>34281</v>
      </c>
      <c r="B1775" s="26">
        <f>[1]PyramidData!K1782</f>
        <v>2008</v>
      </c>
    </row>
    <row r="1776" spans="1:2" x14ac:dyDescent="0.25">
      <c r="A1776" s="25">
        <v>34282</v>
      </c>
      <c r="B1776" s="26">
        <f>[1]PyramidData!K1783</f>
        <v>2582</v>
      </c>
    </row>
    <row r="1777" spans="1:2" x14ac:dyDescent="0.25">
      <c r="A1777" s="25">
        <v>34283</v>
      </c>
      <c r="B1777" s="26">
        <f>[1]PyramidData!K1784</f>
        <v>1912</v>
      </c>
    </row>
    <row r="1778" spans="1:2" x14ac:dyDescent="0.25">
      <c r="A1778" s="25">
        <v>34284</v>
      </c>
      <c r="B1778" s="26">
        <f>[1]PyramidData!K1785</f>
        <v>2002</v>
      </c>
    </row>
    <row r="1779" spans="1:2" x14ac:dyDescent="0.25">
      <c r="A1779" s="25">
        <v>34285</v>
      </c>
      <c r="B1779" s="26">
        <f>[1]PyramidData!K1786</f>
        <v>2132</v>
      </c>
    </row>
    <row r="1780" spans="1:2" x14ac:dyDescent="0.25">
      <c r="A1780" s="25">
        <v>34286</v>
      </c>
      <c r="B1780" s="26">
        <f>[1]PyramidData!K1787</f>
        <v>1834</v>
      </c>
    </row>
    <row r="1781" spans="1:2" x14ac:dyDescent="0.25">
      <c r="A1781" s="25">
        <v>34287</v>
      </c>
      <c r="B1781" s="26">
        <f>[1]PyramidData!K1788</f>
        <v>2090</v>
      </c>
    </row>
    <row r="1782" spans="1:2" x14ac:dyDescent="0.25">
      <c r="A1782" s="25">
        <v>34288</v>
      </c>
      <c r="B1782" s="26">
        <f>[1]PyramidData!K1789</f>
        <v>2122</v>
      </c>
    </row>
    <row r="1783" spans="1:2" x14ac:dyDescent="0.25">
      <c r="A1783" s="25">
        <v>34289</v>
      </c>
      <c r="B1783" s="26">
        <f>[1]PyramidData!K1790</f>
        <v>2240</v>
      </c>
    </row>
    <row r="1784" spans="1:2" x14ac:dyDescent="0.25">
      <c r="A1784" s="25">
        <v>34290</v>
      </c>
      <c r="B1784" s="26">
        <f>[1]PyramidData!K1791</f>
        <v>2028</v>
      </c>
    </row>
    <row r="1785" spans="1:2" x14ac:dyDescent="0.25">
      <c r="A1785" s="25">
        <v>34291</v>
      </c>
      <c r="B1785" s="26">
        <f>[1]PyramidData!K1792</f>
        <v>2060</v>
      </c>
    </row>
    <row r="1786" spans="1:2" x14ac:dyDescent="0.25">
      <c r="A1786" s="25">
        <v>34292</v>
      </c>
      <c r="B1786" s="26">
        <f>[1]PyramidData!K1793</f>
        <v>1860</v>
      </c>
    </row>
    <row r="1787" spans="1:2" x14ac:dyDescent="0.25">
      <c r="A1787" s="25">
        <v>34293</v>
      </c>
      <c r="B1787" s="26">
        <f>[1]PyramidData!K1794</f>
        <v>2222</v>
      </c>
    </row>
    <row r="1788" spans="1:2" x14ac:dyDescent="0.25">
      <c r="A1788" s="25">
        <v>34294</v>
      </c>
      <c r="B1788" s="26">
        <f>[1]PyramidData!K1795</f>
        <v>1914</v>
      </c>
    </row>
    <row r="1789" spans="1:2" x14ac:dyDescent="0.25">
      <c r="A1789" s="25">
        <v>34295</v>
      </c>
      <c r="B1789" s="26">
        <f>[1]PyramidData!K1796</f>
        <v>2151</v>
      </c>
    </row>
    <row r="1790" spans="1:2" x14ac:dyDescent="0.25">
      <c r="A1790" s="25">
        <v>34296</v>
      </c>
      <c r="B1790" s="26">
        <f>[1]PyramidData!K1797</f>
        <v>2135</v>
      </c>
    </row>
    <row r="1791" spans="1:2" x14ac:dyDescent="0.25">
      <c r="A1791" s="25">
        <v>34297</v>
      </c>
      <c r="B1791" s="26">
        <f>[1]PyramidData!K1798</f>
        <v>2209</v>
      </c>
    </row>
    <row r="1792" spans="1:2" x14ac:dyDescent="0.25">
      <c r="A1792" s="25">
        <v>34298</v>
      </c>
      <c r="B1792" s="26">
        <f>[1]PyramidData!K1799</f>
        <v>2011</v>
      </c>
    </row>
    <row r="1793" spans="1:2" x14ac:dyDescent="0.25">
      <c r="A1793" s="25">
        <v>34299</v>
      </c>
      <c r="B1793" s="26">
        <f>[1]PyramidData!K1800</f>
        <v>2197</v>
      </c>
    </row>
    <row r="1794" spans="1:2" x14ac:dyDescent="0.25">
      <c r="A1794" s="25">
        <v>34300</v>
      </c>
      <c r="B1794" s="26">
        <f>[1]PyramidData!K1801</f>
        <v>1975</v>
      </c>
    </row>
    <row r="1795" spans="1:2" x14ac:dyDescent="0.25">
      <c r="A1795" s="25">
        <v>34301</v>
      </c>
      <c r="B1795" s="26">
        <f>[1]PyramidData!K1802</f>
        <v>1643</v>
      </c>
    </row>
    <row r="1796" spans="1:2" x14ac:dyDescent="0.25">
      <c r="A1796" s="25">
        <v>34302</v>
      </c>
      <c r="B1796" s="26">
        <f>[1]PyramidData!K1803</f>
        <v>2101</v>
      </c>
    </row>
    <row r="1797" spans="1:2" x14ac:dyDescent="0.25">
      <c r="A1797" s="25">
        <v>34303</v>
      </c>
      <c r="B1797" s="26">
        <f>[1]PyramidData!K1804</f>
        <v>2023</v>
      </c>
    </row>
    <row r="1798" spans="1:2" x14ac:dyDescent="0.25">
      <c r="A1798" s="25">
        <v>34304</v>
      </c>
      <c r="B1798" s="26">
        <f>[1]PyramidData!K1805</f>
        <v>2110</v>
      </c>
    </row>
    <row r="1799" spans="1:2" x14ac:dyDescent="0.25">
      <c r="A1799" s="25">
        <v>34305</v>
      </c>
      <c r="B1799" s="26">
        <f>[1]PyramidData!K1806</f>
        <v>2266</v>
      </c>
    </row>
    <row r="1800" spans="1:2" x14ac:dyDescent="0.25">
      <c r="A1800" s="25">
        <v>34306</v>
      </c>
      <c r="B1800" s="26">
        <f>[1]PyramidData!K1807</f>
        <v>4036</v>
      </c>
    </row>
    <row r="1801" spans="1:2" x14ac:dyDescent="0.25">
      <c r="A1801" s="25">
        <v>34307</v>
      </c>
      <c r="B1801" s="26">
        <f>[1]PyramidData!K1808</f>
        <v>3028</v>
      </c>
    </row>
    <row r="1802" spans="1:2" x14ac:dyDescent="0.25">
      <c r="A1802" s="25">
        <v>34308</v>
      </c>
      <c r="B1802" s="26">
        <f>[1]PyramidData!K1809</f>
        <v>3019</v>
      </c>
    </row>
    <row r="1803" spans="1:2" x14ac:dyDescent="0.25">
      <c r="A1803" s="25">
        <v>34309</v>
      </c>
      <c r="B1803" s="26">
        <f>[1]PyramidData!K1810</f>
        <v>3139</v>
      </c>
    </row>
    <row r="1804" spans="1:2" x14ac:dyDescent="0.25">
      <c r="A1804" s="25">
        <v>34310</v>
      </c>
      <c r="B1804" s="26">
        <f>[1]PyramidData!K1811</f>
        <v>3104</v>
      </c>
    </row>
    <row r="1805" spans="1:2" x14ac:dyDescent="0.25">
      <c r="A1805" s="25">
        <v>34311</v>
      </c>
      <c r="B1805" s="26">
        <f>[1]PyramidData!K1812</f>
        <v>3115</v>
      </c>
    </row>
    <row r="1806" spans="1:2" x14ac:dyDescent="0.25">
      <c r="A1806" s="25">
        <v>34312</v>
      </c>
      <c r="B1806" s="26">
        <f>[1]PyramidData!K1813</f>
        <v>3153</v>
      </c>
    </row>
    <row r="1807" spans="1:2" x14ac:dyDescent="0.25">
      <c r="A1807" s="25">
        <v>34313</v>
      </c>
      <c r="B1807" s="26">
        <f>[1]PyramidData!K1814</f>
        <v>3770</v>
      </c>
    </row>
    <row r="1808" spans="1:2" x14ac:dyDescent="0.25">
      <c r="A1808" s="25">
        <v>34314</v>
      </c>
      <c r="B1808" s="26">
        <f>[1]PyramidData!K1815</f>
        <v>1917</v>
      </c>
    </row>
    <row r="1809" spans="1:2" x14ac:dyDescent="0.25">
      <c r="A1809" s="25">
        <v>34315</v>
      </c>
      <c r="B1809" s="26">
        <f>[1]PyramidData!K1816</f>
        <v>1666</v>
      </c>
    </row>
    <row r="1810" spans="1:2" x14ac:dyDescent="0.25">
      <c r="A1810" s="25">
        <v>34316</v>
      </c>
      <c r="B1810" s="26">
        <f>[1]PyramidData!K1817</f>
        <v>2807</v>
      </c>
    </row>
    <row r="1811" spans="1:2" x14ac:dyDescent="0.25">
      <c r="A1811" s="25">
        <v>34317</v>
      </c>
      <c r="B1811" s="26">
        <f>[1]PyramidData!K1818</f>
        <v>3526</v>
      </c>
    </row>
    <row r="1812" spans="1:2" x14ac:dyDescent="0.25">
      <c r="A1812" s="25">
        <v>34318</v>
      </c>
      <c r="B1812" s="26">
        <f>[1]PyramidData!K1819</f>
        <v>2743</v>
      </c>
    </row>
    <row r="1813" spans="1:2" x14ac:dyDescent="0.25">
      <c r="A1813" s="25">
        <v>34319</v>
      </c>
      <c r="B1813" s="26">
        <f>[1]PyramidData!K1820</f>
        <v>2383</v>
      </c>
    </row>
    <row r="1814" spans="1:2" x14ac:dyDescent="0.25">
      <c r="A1814" s="25">
        <v>34320</v>
      </c>
      <c r="B1814" s="26">
        <f>[1]PyramidData!K1821</f>
        <v>2354</v>
      </c>
    </row>
    <row r="1815" spans="1:2" x14ac:dyDescent="0.25">
      <c r="A1815" s="25">
        <v>34321</v>
      </c>
      <c r="B1815" s="26">
        <f>[1]PyramidData!K1822</f>
        <v>1862</v>
      </c>
    </row>
    <row r="1816" spans="1:2" x14ac:dyDescent="0.25">
      <c r="A1816" s="25">
        <v>34322</v>
      </c>
      <c r="B1816" s="26">
        <f>[1]PyramidData!K1823</f>
        <v>2007</v>
      </c>
    </row>
    <row r="1817" spans="1:2" x14ac:dyDescent="0.25">
      <c r="A1817" s="25">
        <v>34323</v>
      </c>
      <c r="B1817" s="26">
        <f>[1]PyramidData!K1824</f>
        <v>2689</v>
      </c>
    </row>
    <row r="1818" spans="1:2" x14ac:dyDescent="0.25">
      <c r="A1818" s="25">
        <v>34324</v>
      </c>
      <c r="B1818" s="26">
        <f>[1]PyramidData!K1825</f>
        <v>3215</v>
      </c>
    </row>
    <row r="1819" spans="1:2" x14ac:dyDescent="0.25">
      <c r="A1819" s="25">
        <v>34325</v>
      </c>
      <c r="B1819" s="26">
        <f>[1]PyramidData!K1826</f>
        <v>4105</v>
      </c>
    </row>
    <row r="1820" spans="1:2" x14ac:dyDescent="0.25">
      <c r="A1820" s="25">
        <v>34326</v>
      </c>
      <c r="B1820" s="26">
        <f>[1]PyramidData!K1827</f>
        <v>4788</v>
      </c>
    </row>
    <row r="1821" spans="1:2" x14ac:dyDescent="0.25">
      <c r="A1821" s="25">
        <v>34327</v>
      </c>
      <c r="B1821" s="26">
        <f>[1]PyramidData!K1828</f>
        <v>1620</v>
      </c>
    </row>
    <row r="1822" spans="1:2" x14ac:dyDescent="0.25">
      <c r="A1822" s="25">
        <v>34328</v>
      </c>
      <c r="B1822" s="26">
        <f>[1]PyramidData!K1829</f>
        <v>1657</v>
      </c>
    </row>
    <row r="1823" spans="1:2" x14ac:dyDescent="0.25">
      <c r="A1823" s="25">
        <v>34329</v>
      </c>
      <c r="B1823" s="26">
        <f>[1]PyramidData!K1830</f>
        <v>2201</v>
      </c>
    </row>
    <row r="1824" spans="1:2" x14ac:dyDescent="0.25">
      <c r="A1824" s="25">
        <v>34330</v>
      </c>
      <c r="B1824" s="26">
        <f>[1]PyramidData!K1831</f>
        <v>2189</v>
      </c>
    </row>
    <row r="1825" spans="1:2" x14ac:dyDescent="0.25">
      <c r="A1825" s="25">
        <v>34331</v>
      </c>
      <c r="B1825" s="26">
        <f>[1]PyramidData!K1832</f>
        <v>4075</v>
      </c>
    </row>
    <row r="1826" spans="1:2" x14ac:dyDescent="0.25">
      <c r="A1826" s="25">
        <v>34332</v>
      </c>
      <c r="B1826" s="26">
        <f>[1]PyramidData!K1833</f>
        <v>3707</v>
      </c>
    </row>
    <row r="1827" spans="1:2" x14ac:dyDescent="0.25">
      <c r="A1827" s="25">
        <v>34333</v>
      </c>
      <c r="B1827" s="26">
        <f>[1]PyramidData!K1834</f>
        <v>3461</v>
      </c>
    </row>
    <row r="1828" spans="1:2" x14ac:dyDescent="0.25">
      <c r="A1828" s="25">
        <v>34334</v>
      </c>
      <c r="B1828" s="26">
        <f>[1]PyramidData!K1835</f>
        <v>2373</v>
      </c>
    </row>
    <row r="1829" spans="1:2" x14ac:dyDescent="0.25">
      <c r="A1829" s="25">
        <v>34335</v>
      </c>
      <c r="B1829" s="26">
        <f>[1]PyramidData!K1836</f>
        <v>3970</v>
      </c>
    </row>
    <row r="1830" spans="1:2" x14ac:dyDescent="0.25">
      <c r="A1830" s="25">
        <v>34336</v>
      </c>
      <c r="B1830" s="26">
        <f>[1]PyramidData!K1837</f>
        <v>3449</v>
      </c>
    </row>
    <row r="1831" spans="1:2" x14ac:dyDescent="0.25">
      <c r="A1831" s="25">
        <v>34337</v>
      </c>
      <c r="B1831" s="26">
        <f>[1]PyramidData!K1838</f>
        <v>4051</v>
      </c>
    </row>
    <row r="1832" spans="1:2" x14ac:dyDescent="0.25">
      <c r="A1832" s="25">
        <v>34338</v>
      </c>
      <c r="B1832" s="26">
        <f>[1]PyramidData!K1839</f>
        <v>4006</v>
      </c>
    </row>
    <row r="1833" spans="1:2" x14ac:dyDescent="0.25">
      <c r="A1833" s="25">
        <v>34339</v>
      </c>
      <c r="B1833" s="26">
        <f>[1]PyramidData!K1840</f>
        <v>3407</v>
      </c>
    </row>
    <row r="1834" spans="1:2" x14ac:dyDescent="0.25">
      <c r="A1834" s="25">
        <v>34340</v>
      </c>
      <c r="B1834" s="26">
        <f>[1]PyramidData!K1841</f>
        <v>4171</v>
      </c>
    </row>
    <row r="1835" spans="1:2" x14ac:dyDescent="0.25">
      <c r="A1835" s="25">
        <v>34341</v>
      </c>
      <c r="B1835" s="26">
        <f>[1]PyramidData!K1842</f>
        <v>4700</v>
      </c>
    </row>
    <row r="1836" spans="1:2" x14ac:dyDescent="0.25">
      <c r="A1836" s="25">
        <v>34342</v>
      </c>
      <c r="B1836" s="26">
        <f>[1]PyramidData!K1843</f>
        <v>2127</v>
      </c>
    </row>
    <row r="1837" spans="1:2" x14ac:dyDescent="0.25">
      <c r="A1837" s="25">
        <v>34343</v>
      </c>
      <c r="B1837" s="26">
        <f>[1]PyramidData!K1844</f>
        <v>2066</v>
      </c>
    </row>
    <row r="1838" spans="1:2" x14ac:dyDescent="0.25">
      <c r="A1838" s="25">
        <v>34344</v>
      </c>
      <c r="B1838" s="26">
        <f>[1]PyramidData!K1845</f>
        <v>4030</v>
      </c>
    </row>
    <row r="1839" spans="1:2" x14ac:dyDescent="0.25">
      <c r="A1839" s="25">
        <v>34345</v>
      </c>
      <c r="B1839" s="26">
        <f>[1]PyramidData!K1846</f>
        <v>5854</v>
      </c>
    </row>
    <row r="1840" spans="1:2" x14ac:dyDescent="0.25">
      <c r="A1840" s="25">
        <v>34346</v>
      </c>
      <c r="B1840" s="26">
        <f>[1]PyramidData!K1847</f>
        <v>3620</v>
      </c>
    </row>
    <row r="1841" spans="1:2" x14ac:dyDescent="0.25">
      <c r="A1841" s="25">
        <v>34347</v>
      </c>
      <c r="B1841" s="26">
        <f>[1]PyramidData!K1848</f>
        <v>2542</v>
      </c>
    </row>
    <row r="1842" spans="1:2" x14ac:dyDescent="0.25">
      <c r="A1842" s="25">
        <v>34348</v>
      </c>
      <c r="B1842" s="26">
        <f>[1]PyramidData!K1849</f>
        <v>3233</v>
      </c>
    </row>
    <row r="1843" spans="1:2" x14ac:dyDescent="0.25">
      <c r="A1843" s="25">
        <v>34349</v>
      </c>
      <c r="B1843" s="26">
        <f>[1]PyramidData!K1850</f>
        <v>1645</v>
      </c>
    </row>
    <row r="1844" spans="1:2" x14ac:dyDescent="0.25">
      <c r="A1844" s="25">
        <v>34350</v>
      </c>
      <c r="B1844" s="26">
        <f>[1]PyramidData!K1851</f>
        <v>2088</v>
      </c>
    </row>
    <row r="1845" spans="1:2" x14ac:dyDescent="0.25">
      <c r="A1845" s="25">
        <v>34351</v>
      </c>
      <c r="B1845" s="26">
        <f>[1]PyramidData!K1852</f>
        <v>1064</v>
      </c>
    </row>
    <row r="1846" spans="1:2" x14ac:dyDescent="0.25">
      <c r="A1846" s="25">
        <v>34352</v>
      </c>
      <c r="B1846" s="26">
        <f>[1]PyramidData!K1853</f>
        <v>2536</v>
      </c>
    </row>
    <row r="1847" spans="1:2" x14ac:dyDescent="0.25">
      <c r="A1847" s="25">
        <v>34353</v>
      </c>
      <c r="B1847" s="26">
        <f>[1]PyramidData!K1854</f>
        <v>2882</v>
      </c>
    </row>
    <row r="1848" spans="1:2" x14ac:dyDescent="0.25">
      <c r="A1848" s="25">
        <v>34354</v>
      </c>
      <c r="B1848" s="26">
        <f>[1]PyramidData!K1855</f>
        <v>2493</v>
      </c>
    </row>
    <row r="1849" spans="1:2" x14ac:dyDescent="0.25">
      <c r="A1849" s="25">
        <v>34355</v>
      </c>
      <c r="B1849" s="26">
        <f>[1]PyramidData!K1856</f>
        <v>2013</v>
      </c>
    </row>
    <row r="1850" spans="1:2" x14ac:dyDescent="0.25">
      <c r="A1850" s="25">
        <v>34356</v>
      </c>
      <c r="B1850" s="26">
        <f>[1]PyramidData!K1857</f>
        <v>1689</v>
      </c>
    </row>
    <row r="1851" spans="1:2" x14ac:dyDescent="0.25">
      <c r="A1851" s="25">
        <v>34357</v>
      </c>
      <c r="B1851" s="26">
        <f>[1]PyramidData!K1858</f>
        <v>1926</v>
      </c>
    </row>
    <row r="1852" spans="1:2" x14ac:dyDescent="0.25">
      <c r="A1852" s="25">
        <v>34358</v>
      </c>
      <c r="B1852" s="26">
        <f>[1]PyramidData!K1859</f>
        <v>2507</v>
      </c>
    </row>
    <row r="1853" spans="1:2" x14ac:dyDescent="0.25">
      <c r="A1853" s="25">
        <v>34359</v>
      </c>
      <c r="B1853" s="26">
        <f>[1]PyramidData!K1860</f>
        <v>3306</v>
      </c>
    </row>
    <row r="1854" spans="1:2" x14ac:dyDescent="0.25">
      <c r="A1854" s="25">
        <v>34360</v>
      </c>
      <c r="B1854" s="26">
        <f>[1]PyramidData!K1861</f>
        <v>3444</v>
      </c>
    </row>
    <row r="1855" spans="1:2" x14ac:dyDescent="0.25">
      <c r="A1855" s="25">
        <v>34361</v>
      </c>
      <c r="B1855" s="26">
        <f>[1]PyramidData!K1862</f>
        <v>3312</v>
      </c>
    </row>
    <row r="1856" spans="1:2" x14ac:dyDescent="0.25">
      <c r="A1856" s="25">
        <v>34362</v>
      </c>
      <c r="B1856" s="26">
        <f>[1]PyramidData!K1863</f>
        <v>3619</v>
      </c>
    </row>
    <row r="1857" spans="1:2" x14ac:dyDescent="0.25">
      <c r="A1857" s="25">
        <v>34363</v>
      </c>
      <c r="B1857" s="26">
        <f>[1]PyramidData!K1864</f>
        <v>1817</v>
      </c>
    </row>
    <row r="1858" spans="1:2" x14ac:dyDescent="0.25">
      <c r="A1858" s="25">
        <v>34364</v>
      </c>
      <c r="B1858" s="26">
        <f>[1]PyramidData!K1865</f>
        <v>1855</v>
      </c>
    </row>
    <row r="1859" spans="1:2" x14ac:dyDescent="0.25">
      <c r="A1859" s="25">
        <v>34365</v>
      </c>
      <c r="B1859" s="26">
        <f>[1]PyramidData!K1866</f>
        <v>2189</v>
      </c>
    </row>
    <row r="1860" spans="1:2" x14ac:dyDescent="0.25">
      <c r="A1860" s="25">
        <v>34366</v>
      </c>
      <c r="B1860" s="26">
        <f>[1]PyramidData!K1867</f>
        <v>1943</v>
      </c>
    </row>
    <row r="1861" spans="1:2" x14ac:dyDescent="0.25">
      <c r="A1861" s="25">
        <v>34367</v>
      </c>
      <c r="B1861" s="26">
        <f>[1]PyramidData!K1868</f>
        <v>1860</v>
      </c>
    </row>
    <row r="1862" spans="1:2" x14ac:dyDescent="0.25">
      <c r="A1862" s="25">
        <v>34368</v>
      </c>
      <c r="B1862" s="26">
        <f>[1]PyramidData!K1869</f>
        <v>3327</v>
      </c>
    </row>
    <row r="1863" spans="1:2" x14ac:dyDescent="0.25">
      <c r="A1863" s="25">
        <v>34369</v>
      </c>
      <c r="B1863" s="26">
        <f>[1]PyramidData!K1870</f>
        <v>4902</v>
      </c>
    </row>
    <row r="1864" spans="1:2" x14ac:dyDescent="0.25">
      <c r="A1864" s="25">
        <v>34370</v>
      </c>
      <c r="B1864" s="26">
        <f>[1]PyramidData!K1871</f>
        <v>1708</v>
      </c>
    </row>
    <row r="1865" spans="1:2" x14ac:dyDescent="0.25">
      <c r="A1865" s="25">
        <v>34371</v>
      </c>
      <c r="B1865" s="26">
        <f>[1]PyramidData!K1872</f>
        <v>2218</v>
      </c>
    </row>
    <row r="1866" spans="1:2" x14ac:dyDescent="0.25">
      <c r="A1866" s="25">
        <v>34372</v>
      </c>
      <c r="B1866" s="26">
        <f>[1]PyramidData!K1873</f>
        <v>3887</v>
      </c>
    </row>
    <row r="1867" spans="1:2" x14ac:dyDescent="0.25">
      <c r="A1867" s="25">
        <v>34373</v>
      </c>
      <c r="B1867" s="26">
        <f>[1]PyramidData!K1874</f>
        <v>5205</v>
      </c>
    </row>
    <row r="1868" spans="1:2" x14ac:dyDescent="0.25">
      <c r="A1868" s="25">
        <v>34374</v>
      </c>
      <c r="B1868" s="26">
        <f>[1]PyramidData!K1875</f>
        <v>5139</v>
      </c>
    </row>
    <row r="1869" spans="1:2" x14ac:dyDescent="0.25">
      <c r="A1869" s="25">
        <v>34375</v>
      </c>
      <c r="B1869" s="26">
        <f>[1]PyramidData!K1876</f>
        <v>5405</v>
      </c>
    </row>
    <row r="1870" spans="1:2" x14ac:dyDescent="0.25">
      <c r="A1870" s="25">
        <v>34376</v>
      </c>
      <c r="B1870" s="26">
        <f>[1]PyramidData!K1877</f>
        <v>4997</v>
      </c>
    </row>
    <row r="1871" spans="1:2" x14ac:dyDescent="0.25">
      <c r="A1871" s="25">
        <v>34377</v>
      </c>
      <c r="B1871" s="26">
        <f>[1]PyramidData!K1878</f>
        <v>2145</v>
      </c>
    </row>
    <row r="1872" spans="1:2" x14ac:dyDescent="0.25">
      <c r="A1872" s="25">
        <v>34378</v>
      </c>
      <c r="B1872" s="26">
        <f>[1]PyramidData!K1879</f>
        <v>2159</v>
      </c>
    </row>
    <row r="1873" spans="1:2" x14ac:dyDescent="0.25">
      <c r="A1873" s="25">
        <v>34379</v>
      </c>
      <c r="B1873" s="26">
        <f>[1]PyramidData!K1880</f>
        <v>3333</v>
      </c>
    </row>
    <row r="1874" spans="1:2" x14ac:dyDescent="0.25">
      <c r="A1874" s="25">
        <v>34380</v>
      </c>
      <c r="B1874" s="26">
        <f>[1]PyramidData!K1881</f>
        <v>3707</v>
      </c>
    </row>
    <row r="1875" spans="1:2" x14ac:dyDescent="0.25">
      <c r="A1875" s="25">
        <v>34381</v>
      </c>
      <c r="B1875" s="26">
        <f>[1]PyramidData!K1882</f>
        <v>4370</v>
      </c>
    </row>
    <row r="1876" spans="1:2" x14ac:dyDescent="0.25">
      <c r="A1876" s="25">
        <v>34382</v>
      </c>
      <c r="B1876" s="26">
        <f>[1]PyramidData!K1883</f>
        <v>3887</v>
      </c>
    </row>
    <row r="1877" spans="1:2" x14ac:dyDescent="0.25">
      <c r="A1877" s="25">
        <v>34383</v>
      </c>
      <c r="B1877" s="26">
        <f>[1]PyramidData!K1884</f>
        <v>4680</v>
      </c>
    </row>
    <row r="1878" spans="1:2" x14ac:dyDescent="0.25">
      <c r="A1878" s="25">
        <v>34384</v>
      </c>
      <c r="B1878" s="26">
        <f>[1]PyramidData!K1885</f>
        <v>2541</v>
      </c>
    </row>
    <row r="1879" spans="1:2" x14ac:dyDescent="0.25">
      <c r="A1879" s="25">
        <v>34385</v>
      </c>
      <c r="B1879" s="26">
        <f>[1]PyramidData!K1886</f>
        <v>2023</v>
      </c>
    </row>
    <row r="1880" spans="1:2" x14ac:dyDescent="0.25">
      <c r="A1880" s="25">
        <v>34386</v>
      </c>
      <c r="B1880" s="26">
        <f>[1]PyramidData!K1887</f>
        <v>2149</v>
      </c>
    </row>
    <row r="1881" spans="1:2" x14ac:dyDescent="0.25">
      <c r="A1881" s="25">
        <v>34387</v>
      </c>
      <c r="B1881" s="26">
        <f>[1]PyramidData!K1888</f>
        <v>3037</v>
      </c>
    </row>
    <row r="1882" spans="1:2" x14ac:dyDescent="0.25">
      <c r="A1882" s="25">
        <v>34388</v>
      </c>
      <c r="B1882" s="26">
        <f>[1]PyramidData!K1889</f>
        <v>2991</v>
      </c>
    </row>
    <row r="1883" spans="1:2" x14ac:dyDescent="0.25">
      <c r="A1883" s="25">
        <v>34389</v>
      </c>
      <c r="B1883" s="26">
        <f>[1]PyramidData!K1890</f>
        <v>2161</v>
      </c>
    </row>
    <row r="1884" spans="1:2" x14ac:dyDescent="0.25">
      <c r="A1884" s="25">
        <v>34390</v>
      </c>
      <c r="B1884" s="26">
        <f>[1]PyramidData!K1891</f>
        <v>3275</v>
      </c>
    </row>
    <row r="1885" spans="1:2" x14ac:dyDescent="0.25">
      <c r="A1885" s="25">
        <v>34391</v>
      </c>
      <c r="B1885" s="26">
        <f>[1]PyramidData!K1892</f>
        <v>2433</v>
      </c>
    </row>
    <row r="1886" spans="1:2" x14ac:dyDescent="0.25">
      <c r="A1886" s="25">
        <v>34392</v>
      </c>
      <c r="B1886" s="26">
        <f>[1]PyramidData!K1893</f>
        <v>2609</v>
      </c>
    </row>
    <row r="1887" spans="1:2" x14ac:dyDescent="0.25">
      <c r="A1887" s="25">
        <v>34393</v>
      </c>
      <c r="B1887" s="26">
        <f>[1]PyramidData!K1894</f>
        <v>3206</v>
      </c>
    </row>
    <row r="1888" spans="1:2" x14ac:dyDescent="0.25">
      <c r="A1888" s="25">
        <v>34394</v>
      </c>
      <c r="B1888" s="26">
        <f>[1]PyramidData!K1895</f>
        <v>3419</v>
      </c>
    </row>
    <row r="1889" spans="1:2" x14ac:dyDescent="0.25">
      <c r="A1889" s="25">
        <v>34395</v>
      </c>
      <c r="B1889" s="26">
        <f>[1]PyramidData!K1896</f>
        <v>3832</v>
      </c>
    </row>
    <row r="1890" spans="1:2" x14ac:dyDescent="0.25">
      <c r="A1890" s="25">
        <v>34396</v>
      </c>
      <c r="B1890" s="26">
        <f>[1]PyramidData!K1897</f>
        <v>4141</v>
      </c>
    </row>
    <row r="1891" spans="1:2" x14ac:dyDescent="0.25">
      <c r="A1891" s="25">
        <v>34397</v>
      </c>
      <c r="B1891" s="26">
        <f>[1]PyramidData!K1898</f>
        <v>4651</v>
      </c>
    </row>
    <row r="1892" spans="1:2" x14ac:dyDescent="0.25">
      <c r="A1892" s="25">
        <v>34398</v>
      </c>
      <c r="B1892" s="26">
        <f>[1]PyramidData!K1899</f>
        <v>1416</v>
      </c>
    </row>
    <row r="1893" spans="1:2" x14ac:dyDescent="0.25">
      <c r="A1893" s="25">
        <v>34399</v>
      </c>
      <c r="B1893" s="26">
        <f>[1]PyramidData!K1900</f>
        <v>1230</v>
      </c>
    </row>
    <row r="1894" spans="1:2" x14ac:dyDescent="0.25">
      <c r="A1894" s="25">
        <v>34400</v>
      </c>
      <c r="B1894" s="26">
        <f>[1]PyramidData!K1901</f>
        <v>4619</v>
      </c>
    </row>
    <row r="1895" spans="1:2" x14ac:dyDescent="0.25">
      <c r="A1895" s="25">
        <v>34401</v>
      </c>
      <c r="B1895" s="26">
        <f>[1]PyramidData!K1902</f>
        <v>3125</v>
      </c>
    </row>
    <row r="1896" spans="1:2" x14ac:dyDescent="0.25">
      <c r="A1896" s="25">
        <v>34402</v>
      </c>
      <c r="B1896" s="26">
        <f>[1]PyramidData!K1903</f>
        <v>3237</v>
      </c>
    </row>
    <row r="1897" spans="1:2" x14ac:dyDescent="0.25">
      <c r="A1897" s="25">
        <v>34403</v>
      </c>
      <c r="B1897" s="26">
        <f>[1]PyramidData!K1904</f>
        <v>5135</v>
      </c>
    </row>
    <row r="1898" spans="1:2" x14ac:dyDescent="0.25">
      <c r="A1898" s="25">
        <v>34404</v>
      </c>
      <c r="B1898" s="26">
        <f>[1]PyramidData!K1905</f>
        <v>5574</v>
      </c>
    </row>
    <row r="1899" spans="1:2" x14ac:dyDescent="0.25">
      <c r="A1899" s="25">
        <v>34405</v>
      </c>
      <c r="B1899" s="26">
        <f>[1]PyramidData!K1906</f>
        <v>2500</v>
      </c>
    </row>
    <row r="1900" spans="1:2" x14ac:dyDescent="0.25">
      <c r="A1900" s="25">
        <v>34406</v>
      </c>
      <c r="B1900" s="26">
        <f>[1]PyramidData!K1907</f>
        <v>2980</v>
      </c>
    </row>
    <row r="1901" spans="1:2" x14ac:dyDescent="0.25">
      <c r="A1901" s="25">
        <v>34407</v>
      </c>
      <c r="B1901" s="26">
        <f>[1]PyramidData!K1908</f>
        <v>4901</v>
      </c>
    </row>
    <row r="1902" spans="1:2" x14ac:dyDescent="0.25">
      <c r="A1902" s="25">
        <v>34408</v>
      </c>
      <c r="B1902" s="26">
        <f>[1]PyramidData!K1909</f>
        <v>5118</v>
      </c>
    </row>
    <row r="1903" spans="1:2" x14ac:dyDescent="0.25">
      <c r="A1903" s="25">
        <v>34409</v>
      </c>
      <c r="B1903" s="26">
        <f>[1]PyramidData!K1910</f>
        <v>3833</v>
      </c>
    </row>
    <row r="1904" spans="1:2" x14ac:dyDescent="0.25">
      <c r="A1904" s="25">
        <v>34410</v>
      </c>
      <c r="B1904" s="26">
        <f>[1]PyramidData!K1911</f>
        <v>3898</v>
      </c>
    </row>
    <row r="1905" spans="1:2" x14ac:dyDescent="0.25">
      <c r="A1905" s="25">
        <v>34411</v>
      </c>
      <c r="B1905" s="26">
        <f>[1]PyramidData!K1912</f>
        <v>5068</v>
      </c>
    </row>
    <row r="1906" spans="1:2" x14ac:dyDescent="0.25">
      <c r="A1906" s="25">
        <v>34412</v>
      </c>
      <c r="B1906" s="26">
        <f>[1]PyramidData!K1913</f>
        <v>1948</v>
      </c>
    </row>
    <row r="1907" spans="1:2" x14ac:dyDescent="0.25">
      <c r="A1907" s="25">
        <v>34413</v>
      </c>
      <c r="B1907" s="26">
        <f>[1]PyramidData!K1914</f>
        <v>1795</v>
      </c>
    </row>
    <row r="1908" spans="1:2" x14ac:dyDescent="0.25">
      <c r="A1908" s="25">
        <v>34414</v>
      </c>
      <c r="B1908" s="26">
        <f>[1]PyramidData!K1915</f>
        <v>3434</v>
      </c>
    </row>
    <row r="1909" spans="1:2" x14ac:dyDescent="0.25">
      <c r="A1909" s="25">
        <v>34415</v>
      </c>
      <c r="B1909" s="26">
        <f>[1]PyramidData!K1916</f>
        <v>3183</v>
      </c>
    </row>
    <row r="1910" spans="1:2" x14ac:dyDescent="0.25">
      <c r="A1910" s="25">
        <v>34416</v>
      </c>
      <c r="B1910" s="26">
        <f>[1]PyramidData!K1917</f>
        <v>2038</v>
      </c>
    </row>
    <row r="1911" spans="1:2" x14ac:dyDescent="0.25">
      <c r="A1911" s="25">
        <v>34417</v>
      </c>
      <c r="B1911" s="26">
        <f>[1]PyramidData!K1918</f>
        <v>2089</v>
      </c>
    </row>
    <row r="1912" spans="1:2" x14ac:dyDescent="0.25">
      <c r="A1912" s="25">
        <v>34418</v>
      </c>
      <c r="B1912" s="26">
        <f>[1]PyramidData!K1919</f>
        <v>2139</v>
      </c>
    </row>
    <row r="1913" spans="1:2" x14ac:dyDescent="0.25">
      <c r="A1913" s="25">
        <v>34419</v>
      </c>
      <c r="B1913" s="26">
        <f>[1]PyramidData!K1920</f>
        <v>1940</v>
      </c>
    </row>
    <row r="1914" spans="1:2" x14ac:dyDescent="0.25">
      <c r="A1914" s="25">
        <v>34420</v>
      </c>
      <c r="B1914" s="26">
        <f>[1]PyramidData!K1921</f>
        <v>1794</v>
      </c>
    </row>
    <row r="1915" spans="1:2" x14ac:dyDescent="0.25">
      <c r="A1915" s="25">
        <v>34421</v>
      </c>
      <c r="B1915" s="26">
        <f>[1]PyramidData!K1922</f>
        <v>2368</v>
      </c>
    </row>
    <row r="1916" spans="1:2" x14ac:dyDescent="0.25">
      <c r="A1916" s="25">
        <v>34422</v>
      </c>
      <c r="B1916" s="26">
        <f>[1]PyramidData!K1923</f>
        <v>3125</v>
      </c>
    </row>
    <row r="1917" spans="1:2" x14ac:dyDescent="0.25">
      <c r="A1917" s="25">
        <v>34423</v>
      </c>
      <c r="B1917" s="26">
        <f>[1]PyramidData!K1924</f>
        <v>2228</v>
      </c>
    </row>
    <row r="1918" spans="1:2" x14ac:dyDescent="0.25">
      <c r="A1918" s="25">
        <v>34424</v>
      </c>
      <c r="B1918" s="26">
        <f>[1]PyramidData!K1925</f>
        <v>2914</v>
      </c>
    </row>
    <row r="1919" spans="1:2" x14ac:dyDescent="0.25">
      <c r="A1919" s="25">
        <v>34425</v>
      </c>
      <c r="B1919" s="26">
        <f>[1]PyramidData!K1926</f>
        <v>4649</v>
      </c>
    </row>
    <row r="1920" spans="1:2" x14ac:dyDescent="0.25">
      <c r="A1920" s="25">
        <v>34426</v>
      </c>
      <c r="B1920" s="26">
        <f>[1]PyramidData!K1927</f>
        <v>1695</v>
      </c>
    </row>
    <row r="1921" spans="1:2" x14ac:dyDescent="0.25">
      <c r="A1921" s="25">
        <v>34427</v>
      </c>
      <c r="B1921" s="26">
        <f>[1]PyramidData!K1928</f>
        <v>1862</v>
      </c>
    </row>
    <row r="1922" spans="1:2" x14ac:dyDescent="0.25">
      <c r="A1922" s="25">
        <v>34428</v>
      </c>
      <c r="B1922" s="26">
        <f>[1]PyramidData!K1929</f>
        <v>2943</v>
      </c>
    </row>
    <row r="1923" spans="1:2" x14ac:dyDescent="0.25">
      <c r="A1923" s="25">
        <v>34429</v>
      </c>
      <c r="B1923" s="26">
        <f>[1]PyramidData!K1930</f>
        <v>3473</v>
      </c>
    </row>
    <row r="1924" spans="1:2" x14ac:dyDescent="0.25">
      <c r="A1924" s="25">
        <v>34430</v>
      </c>
      <c r="B1924" s="26">
        <f>[1]PyramidData!K1931</f>
        <v>2829</v>
      </c>
    </row>
    <row r="1925" spans="1:2" x14ac:dyDescent="0.25">
      <c r="A1925" s="25">
        <v>34431</v>
      </c>
      <c r="B1925" s="26">
        <f>[1]PyramidData!K1932</f>
        <v>3173</v>
      </c>
    </row>
    <row r="1926" spans="1:2" x14ac:dyDescent="0.25">
      <c r="A1926" s="25">
        <v>34432</v>
      </c>
      <c r="B1926" s="26">
        <f>[1]PyramidData!K1933</f>
        <v>2696</v>
      </c>
    </row>
    <row r="1927" spans="1:2" x14ac:dyDescent="0.25">
      <c r="A1927" s="25">
        <v>34433</v>
      </c>
      <c r="B1927" s="26">
        <f>[1]PyramidData!K1934</f>
        <v>1577</v>
      </c>
    </row>
    <row r="1928" spans="1:2" x14ac:dyDescent="0.25">
      <c r="A1928" s="25">
        <v>34434</v>
      </c>
      <c r="B1928" s="26">
        <f>[1]PyramidData!K1935</f>
        <v>2201</v>
      </c>
    </row>
    <row r="1929" spans="1:2" x14ac:dyDescent="0.25">
      <c r="A1929" s="25">
        <v>34435</v>
      </c>
      <c r="B1929" s="26">
        <f>[1]PyramidData!K1936</f>
        <v>3003</v>
      </c>
    </row>
    <row r="1930" spans="1:2" x14ac:dyDescent="0.25">
      <c r="A1930" s="25">
        <v>34436</v>
      </c>
      <c r="B1930" s="26">
        <f>[1]PyramidData!K1937</f>
        <v>3847</v>
      </c>
    </row>
    <row r="1931" spans="1:2" x14ac:dyDescent="0.25">
      <c r="A1931" s="25">
        <v>34437</v>
      </c>
      <c r="B1931" s="26">
        <f>[1]PyramidData!K1938</f>
        <v>1879</v>
      </c>
    </row>
    <row r="1932" spans="1:2" x14ac:dyDescent="0.25">
      <c r="A1932" s="25">
        <v>34438</v>
      </c>
      <c r="B1932" s="26">
        <f>[1]PyramidData!K1939</f>
        <v>1347</v>
      </c>
    </row>
    <row r="1933" spans="1:2" x14ac:dyDescent="0.25">
      <c r="A1933" s="25">
        <v>34439</v>
      </c>
      <c r="B1933" s="26">
        <f>[1]PyramidData!K1940</f>
        <v>1551</v>
      </c>
    </row>
    <row r="1934" spans="1:2" x14ac:dyDescent="0.25">
      <c r="A1934" s="25">
        <v>34440</v>
      </c>
      <c r="B1934" s="26">
        <f>[1]PyramidData!K1941</f>
        <v>2506</v>
      </c>
    </row>
    <row r="1935" spans="1:2" x14ac:dyDescent="0.25">
      <c r="A1935" s="25">
        <v>34441</v>
      </c>
      <c r="B1935" s="26">
        <f>[1]PyramidData!K1942</f>
        <v>2059</v>
      </c>
    </row>
    <row r="1936" spans="1:2" x14ac:dyDescent="0.25">
      <c r="A1936" s="25">
        <v>34442</v>
      </c>
      <c r="B1936" s="26">
        <f>[1]PyramidData!K1943</f>
        <v>2437</v>
      </c>
    </row>
    <row r="1937" spans="1:2" x14ac:dyDescent="0.25">
      <c r="A1937" s="25">
        <v>34443</v>
      </c>
      <c r="B1937" s="26">
        <f>[1]PyramidData!K1944</f>
        <v>1116</v>
      </c>
    </row>
    <row r="1938" spans="1:2" x14ac:dyDescent="0.25">
      <c r="A1938" s="25">
        <v>34444</v>
      </c>
      <c r="B1938" s="26">
        <f>[1]PyramidData!K1945</f>
        <v>691</v>
      </c>
    </row>
    <row r="1939" spans="1:2" x14ac:dyDescent="0.25">
      <c r="A1939" s="25">
        <v>34445</v>
      </c>
      <c r="B1939" s="26">
        <f>[1]PyramidData!K1946</f>
        <v>1022</v>
      </c>
    </row>
    <row r="1940" spans="1:2" x14ac:dyDescent="0.25">
      <c r="A1940" s="25">
        <v>34446</v>
      </c>
      <c r="B1940" s="26">
        <f>[1]PyramidData!K1947</f>
        <v>876</v>
      </c>
    </row>
    <row r="1941" spans="1:2" x14ac:dyDescent="0.25">
      <c r="A1941" s="25">
        <v>34447</v>
      </c>
      <c r="B1941" s="26">
        <f>[1]PyramidData!K1948</f>
        <v>0</v>
      </c>
    </row>
    <row r="1942" spans="1:2" x14ac:dyDescent="0.25">
      <c r="A1942" s="25">
        <v>34448</v>
      </c>
      <c r="B1942" s="26">
        <f>[1]PyramidData!K1949</f>
        <v>528</v>
      </c>
    </row>
    <row r="1943" spans="1:2" x14ac:dyDescent="0.25">
      <c r="A1943" s="25">
        <v>34449</v>
      </c>
      <c r="B1943" s="26">
        <f>[1]PyramidData!K1950</f>
        <v>2269</v>
      </c>
    </row>
    <row r="1944" spans="1:2" x14ac:dyDescent="0.25">
      <c r="A1944" s="25">
        <v>34450</v>
      </c>
      <c r="B1944" s="26">
        <f>[1]PyramidData!K1951</f>
        <v>2428</v>
      </c>
    </row>
    <row r="1945" spans="1:2" x14ac:dyDescent="0.25">
      <c r="A1945" s="25">
        <v>34451</v>
      </c>
      <c r="B1945" s="26">
        <f>[1]PyramidData!K1952</f>
        <v>2915</v>
      </c>
    </row>
    <row r="1946" spans="1:2" x14ac:dyDescent="0.25">
      <c r="A1946" s="25">
        <v>34452</v>
      </c>
      <c r="B1946" s="26">
        <f>[1]PyramidData!K1953</f>
        <v>3185</v>
      </c>
    </row>
    <row r="1947" spans="1:2" x14ac:dyDescent="0.25">
      <c r="A1947" s="25">
        <v>34453</v>
      </c>
      <c r="B1947" s="26">
        <f>[1]PyramidData!K1954</f>
        <v>3083</v>
      </c>
    </row>
    <row r="1948" spans="1:2" x14ac:dyDescent="0.25">
      <c r="A1948" s="25">
        <v>34454</v>
      </c>
      <c r="B1948" s="26">
        <f>[1]PyramidData!K1955</f>
        <v>1643</v>
      </c>
    </row>
    <row r="1949" spans="1:2" x14ac:dyDescent="0.25">
      <c r="A1949" s="25">
        <v>34455</v>
      </c>
      <c r="B1949" s="26">
        <f>[1]PyramidData!K1956</f>
        <v>2697</v>
      </c>
    </row>
    <row r="1950" spans="1:2" x14ac:dyDescent="0.25">
      <c r="A1950" s="25">
        <v>34456</v>
      </c>
      <c r="B1950" s="26">
        <f>[1]PyramidData!K1957</f>
        <v>3046</v>
      </c>
    </row>
    <row r="1951" spans="1:2" x14ac:dyDescent="0.25">
      <c r="A1951" s="25">
        <v>34457</v>
      </c>
      <c r="B1951" s="26">
        <f>[1]PyramidData!K1958</f>
        <v>3314</v>
      </c>
    </row>
    <row r="1952" spans="1:2" x14ac:dyDescent="0.25">
      <c r="A1952" s="25">
        <v>34458</v>
      </c>
      <c r="B1952" s="26">
        <f>[1]PyramidData!K1959</f>
        <v>3755</v>
      </c>
    </row>
    <row r="1953" spans="1:2" x14ac:dyDescent="0.25">
      <c r="A1953" s="25">
        <v>34459</v>
      </c>
      <c r="B1953" s="26">
        <f>[1]PyramidData!K1960</f>
        <v>2180</v>
      </c>
    </row>
    <row r="1954" spans="1:2" x14ac:dyDescent="0.25">
      <c r="A1954" s="25">
        <v>34460</v>
      </c>
      <c r="B1954" s="26">
        <f>[1]PyramidData!K1961</f>
        <v>2808</v>
      </c>
    </row>
    <row r="1955" spans="1:2" x14ac:dyDescent="0.25">
      <c r="A1955" s="25">
        <v>34461</v>
      </c>
      <c r="B1955" s="26">
        <f>[1]PyramidData!K1962</f>
        <v>1564</v>
      </c>
    </row>
    <row r="1956" spans="1:2" x14ac:dyDescent="0.25">
      <c r="A1956" s="25">
        <v>34462</v>
      </c>
      <c r="B1956" s="26">
        <f>[1]PyramidData!K1963</f>
        <v>1004</v>
      </c>
    </row>
    <row r="1957" spans="1:2" x14ac:dyDescent="0.25">
      <c r="A1957" s="25">
        <v>34463</v>
      </c>
      <c r="B1957" s="26">
        <f>[1]PyramidData!K1964</f>
        <v>5466</v>
      </c>
    </row>
    <row r="1958" spans="1:2" x14ac:dyDescent="0.25">
      <c r="A1958" s="25">
        <v>34464</v>
      </c>
      <c r="B1958" s="26">
        <f>[1]PyramidData!K1965</f>
        <v>5683</v>
      </c>
    </row>
    <row r="1959" spans="1:2" x14ac:dyDescent="0.25">
      <c r="A1959" s="25">
        <v>34465</v>
      </c>
      <c r="B1959" s="26">
        <f>[1]PyramidData!K1966</f>
        <v>3164</v>
      </c>
    </row>
    <row r="1960" spans="1:2" x14ac:dyDescent="0.25">
      <c r="A1960" s="25">
        <v>34466</v>
      </c>
      <c r="B1960" s="26">
        <f>[1]PyramidData!K1967</f>
        <v>7282</v>
      </c>
    </row>
    <row r="1961" spans="1:2" x14ac:dyDescent="0.25">
      <c r="A1961" s="25">
        <v>34467</v>
      </c>
      <c r="B1961" s="26">
        <f>[1]PyramidData!K1968</f>
        <v>2124</v>
      </c>
    </row>
    <row r="1962" spans="1:2" x14ac:dyDescent="0.25">
      <c r="A1962" s="25">
        <v>34468</v>
      </c>
      <c r="B1962" s="26">
        <f>[1]PyramidData!K1969</f>
        <v>240</v>
      </c>
    </row>
    <row r="1963" spans="1:2" x14ac:dyDescent="0.25">
      <c r="A1963" s="25">
        <v>34469</v>
      </c>
      <c r="B1963" s="26">
        <f>[1]PyramidData!K1970</f>
        <v>409</v>
      </c>
    </row>
    <row r="1964" spans="1:2" x14ac:dyDescent="0.25">
      <c r="A1964" s="25">
        <v>34470</v>
      </c>
      <c r="B1964" s="26">
        <f>[1]PyramidData!K1971</f>
        <v>2656</v>
      </c>
    </row>
    <row r="1965" spans="1:2" x14ac:dyDescent="0.25">
      <c r="A1965" s="25">
        <v>34471</v>
      </c>
      <c r="B1965" s="26">
        <f>[1]PyramidData!K1972</f>
        <v>2304</v>
      </c>
    </row>
    <row r="1966" spans="1:2" x14ac:dyDescent="0.25">
      <c r="A1966" s="25">
        <v>34472</v>
      </c>
      <c r="B1966" s="26">
        <f>[1]PyramidData!K1973</f>
        <v>2757</v>
      </c>
    </row>
    <row r="1967" spans="1:2" x14ac:dyDescent="0.25">
      <c r="A1967" s="25">
        <v>34473</v>
      </c>
      <c r="B1967" s="26">
        <f>[1]PyramidData!K1974</f>
        <v>3325</v>
      </c>
    </row>
    <row r="1968" spans="1:2" x14ac:dyDescent="0.25">
      <c r="A1968" s="25">
        <v>34474</v>
      </c>
      <c r="B1968" s="26">
        <f>[1]PyramidData!K1975</f>
        <v>2934</v>
      </c>
    </row>
    <row r="1969" spans="1:2" x14ac:dyDescent="0.25">
      <c r="A1969" s="25">
        <v>34475</v>
      </c>
      <c r="B1969" s="26">
        <f>[1]PyramidData!K1976</f>
        <v>1558</v>
      </c>
    </row>
    <row r="1970" spans="1:2" x14ac:dyDescent="0.25">
      <c r="A1970" s="25">
        <v>34476</v>
      </c>
      <c r="B1970" s="26">
        <f>[1]PyramidData!K1977</f>
        <v>1705</v>
      </c>
    </row>
    <row r="1971" spans="1:2" x14ac:dyDescent="0.25">
      <c r="A1971" s="25">
        <v>34477</v>
      </c>
      <c r="B1971" s="26">
        <f>[1]PyramidData!K1978</f>
        <v>2958</v>
      </c>
    </row>
    <row r="1972" spans="1:2" x14ac:dyDescent="0.25">
      <c r="A1972" s="25">
        <v>34478</v>
      </c>
      <c r="B1972" s="26">
        <f>[1]PyramidData!K1979</f>
        <v>3537</v>
      </c>
    </row>
    <row r="1973" spans="1:2" x14ac:dyDescent="0.25">
      <c r="A1973" s="25">
        <v>34479</v>
      </c>
      <c r="B1973" s="26">
        <f>[1]PyramidData!K1980</f>
        <v>2241</v>
      </c>
    </row>
    <row r="1974" spans="1:2" x14ac:dyDescent="0.25">
      <c r="A1974" s="25">
        <v>34480</v>
      </c>
      <c r="B1974" s="26">
        <f>[1]PyramidData!K1981</f>
        <v>2330</v>
      </c>
    </row>
    <row r="1975" spans="1:2" x14ac:dyDescent="0.25">
      <c r="A1975" s="25">
        <v>34481</v>
      </c>
      <c r="B1975" s="26">
        <f>[1]PyramidData!K1982</f>
        <v>3466</v>
      </c>
    </row>
    <row r="1976" spans="1:2" x14ac:dyDescent="0.25">
      <c r="A1976" s="25">
        <v>34482</v>
      </c>
      <c r="B1976" s="26">
        <f>[1]PyramidData!K1983</f>
        <v>2157</v>
      </c>
    </row>
    <row r="1977" spans="1:2" x14ac:dyDescent="0.25">
      <c r="A1977" s="25">
        <v>34483</v>
      </c>
      <c r="B1977" s="26">
        <f>[1]PyramidData!K1984</f>
        <v>3651</v>
      </c>
    </row>
    <row r="1978" spans="1:2" x14ac:dyDescent="0.25">
      <c r="A1978" s="25">
        <v>34484</v>
      </c>
      <c r="B1978" s="26">
        <f>[1]PyramidData!K1985</f>
        <v>2207</v>
      </c>
    </row>
    <row r="1979" spans="1:2" x14ac:dyDescent="0.25">
      <c r="A1979" s="25">
        <v>34485</v>
      </c>
      <c r="B1979" s="26">
        <f>[1]PyramidData!K1986</f>
        <v>2284</v>
      </c>
    </row>
    <row r="1980" spans="1:2" x14ac:dyDescent="0.25">
      <c r="A1980" s="25">
        <v>34486</v>
      </c>
      <c r="B1980" s="26">
        <f>[1]PyramidData!K1987</f>
        <v>2715</v>
      </c>
    </row>
    <row r="1981" spans="1:2" x14ac:dyDescent="0.25">
      <c r="A1981" s="25">
        <v>34487</v>
      </c>
      <c r="B1981" s="26">
        <f>[1]PyramidData!K1988</f>
        <v>3156</v>
      </c>
    </row>
    <row r="1982" spans="1:2" x14ac:dyDescent="0.25">
      <c r="A1982" s="25">
        <v>34488</v>
      </c>
      <c r="B1982" s="26">
        <f>[1]PyramidData!K1989</f>
        <v>3175</v>
      </c>
    </row>
    <row r="1983" spans="1:2" x14ac:dyDescent="0.25">
      <c r="A1983" s="25">
        <v>34489</v>
      </c>
      <c r="B1983" s="26">
        <f>[1]PyramidData!K1990</f>
        <v>1904</v>
      </c>
    </row>
    <row r="1984" spans="1:2" x14ac:dyDescent="0.25">
      <c r="A1984" s="25">
        <v>34490</v>
      </c>
      <c r="B1984" s="26">
        <f>[1]PyramidData!K1991</f>
        <v>1970</v>
      </c>
    </row>
    <row r="1985" spans="1:2" x14ac:dyDescent="0.25">
      <c r="A1985" s="25">
        <v>34491</v>
      </c>
      <c r="B1985" s="26">
        <f>[1]PyramidData!K1992</f>
        <v>2805</v>
      </c>
    </row>
    <row r="1986" spans="1:2" x14ac:dyDescent="0.25">
      <c r="A1986" s="25">
        <v>34492</v>
      </c>
      <c r="B1986" s="26">
        <f>[1]PyramidData!K1993</f>
        <v>3646</v>
      </c>
    </row>
    <row r="1987" spans="1:2" x14ac:dyDescent="0.25">
      <c r="A1987" s="25">
        <v>34493</v>
      </c>
      <c r="B1987" s="26">
        <f>[1]PyramidData!K1994</f>
        <v>2851</v>
      </c>
    </row>
    <row r="1988" spans="1:2" x14ac:dyDescent="0.25">
      <c r="A1988" s="25">
        <v>34494</v>
      </c>
      <c r="B1988" s="26">
        <f>[1]PyramidData!K1995</f>
        <v>3752</v>
      </c>
    </row>
    <row r="1989" spans="1:2" x14ac:dyDescent="0.25">
      <c r="A1989" s="25">
        <v>34495</v>
      </c>
      <c r="B1989" s="26">
        <f>[1]PyramidData!K1996</f>
        <v>3184</v>
      </c>
    </row>
    <row r="1990" spans="1:2" x14ac:dyDescent="0.25">
      <c r="A1990" s="25">
        <v>34496</v>
      </c>
      <c r="B1990" s="26">
        <f>[1]PyramidData!K1997</f>
        <v>1686</v>
      </c>
    </row>
    <row r="1991" spans="1:2" x14ac:dyDescent="0.25">
      <c r="A1991" s="25">
        <v>34497</v>
      </c>
      <c r="B1991" s="26">
        <f>[1]PyramidData!K1998</f>
        <v>1599</v>
      </c>
    </row>
    <row r="1992" spans="1:2" x14ac:dyDescent="0.25">
      <c r="A1992" s="25">
        <v>34498</v>
      </c>
      <c r="B1992" s="26">
        <f>[1]PyramidData!K1999</f>
        <v>3588</v>
      </c>
    </row>
    <row r="1993" spans="1:2" x14ac:dyDescent="0.25">
      <c r="A1993" s="25">
        <v>34499</v>
      </c>
      <c r="B1993" s="26">
        <f>[1]PyramidData!K2000</f>
        <v>3359</v>
      </c>
    </row>
    <row r="1994" spans="1:2" x14ac:dyDescent="0.25">
      <c r="A1994" s="25">
        <v>34500</v>
      </c>
      <c r="B1994" s="26">
        <f>[1]PyramidData!K2001</f>
        <v>3054</v>
      </c>
    </row>
    <row r="1995" spans="1:2" x14ac:dyDescent="0.25">
      <c r="A1995" s="25">
        <v>34501</v>
      </c>
      <c r="B1995" s="26">
        <f>[1]PyramidData!K2002</f>
        <v>3773</v>
      </c>
    </row>
    <row r="1996" spans="1:2" x14ac:dyDescent="0.25">
      <c r="A1996" s="25">
        <v>34502</v>
      </c>
      <c r="B1996" s="26">
        <f>[1]PyramidData!K2003</f>
        <v>5614</v>
      </c>
    </row>
    <row r="1997" spans="1:2" x14ac:dyDescent="0.25">
      <c r="A1997" s="25">
        <v>34503</v>
      </c>
      <c r="B1997" s="26">
        <f>[1]PyramidData!K2004</f>
        <v>2069</v>
      </c>
    </row>
    <row r="1998" spans="1:2" x14ac:dyDescent="0.25">
      <c r="A1998" s="25">
        <v>34504</v>
      </c>
      <c r="B1998" s="26">
        <f>[1]PyramidData!K2005</f>
        <v>1913</v>
      </c>
    </row>
    <row r="1999" spans="1:2" x14ac:dyDescent="0.25">
      <c r="A1999" s="25">
        <v>34505</v>
      </c>
      <c r="B1999" s="26">
        <f>[1]PyramidData!K2006</f>
        <v>4734</v>
      </c>
    </row>
    <row r="2000" spans="1:2" x14ac:dyDescent="0.25">
      <c r="A2000" s="25">
        <v>34506</v>
      </c>
      <c r="B2000" s="26">
        <f>[1]PyramidData!K2007</f>
        <v>4847</v>
      </c>
    </row>
    <row r="2001" spans="1:2" x14ac:dyDescent="0.25">
      <c r="A2001" s="25">
        <v>34507</v>
      </c>
      <c r="B2001" s="26">
        <f>[1]PyramidData!K2008</f>
        <v>6035</v>
      </c>
    </row>
    <row r="2002" spans="1:2" x14ac:dyDescent="0.25">
      <c r="A2002" s="25">
        <v>34508</v>
      </c>
      <c r="B2002" s="26">
        <f>[1]PyramidData!K2009</f>
        <v>4515</v>
      </c>
    </row>
    <row r="2003" spans="1:2" x14ac:dyDescent="0.25">
      <c r="A2003" s="25">
        <v>34509</v>
      </c>
      <c r="B2003" s="26">
        <f>[1]PyramidData!K2010</f>
        <v>5292</v>
      </c>
    </row>
    <row r="2004" spans="1:2" x14ac:dyDescent="0.25">
      <c r="A2004" s="25">
        <v>34510</v>
      </c>
      <c r="B2004" s="26">
        <f>[1]PyramidData!K2011</f>
        <v>2635</v>
      </c>
    </row>
    <row r="2005" spans="1:2" x14ac:dyDescent="0.25">
      <c r="A2005" s="25">
        <v>34511</v>
      </c>
      <c r="B2005" s="26">
        <f>[1]PyramidData!K2012</f>
        <v>2836</v>
      </c>
    </row>
    <row r="2006" spans="1:2" x14ac:dyDescent="0.25">
      <c r="A2006" s="25">
        <v>34512</v>
      </c>
      <c r="B2006" s="26">
        <f>[1]PyramidData!K2013</f>
        <v>6487</v>
      </c>
    </row>
    <row r="2007" spans="1:2" x14ac:dyDescent="0.25">
      <c r="A2007" s="25">
        <v>34513</v>
      </c>
      <c r="B2007" s="26">
        <f>[1]PyramidData!K2014</f>
        <v>4922</v>
      </c>
    </row>
    <row r="2008" spans="1:2" x14ac:dyDescent="0.25">
      <c r="A2008" s="25">
        <v>34514</v>
      </c>
      <c r="B2008" s="26">
        <f>[1]PyramidData!K2015</f>
        <v>4977</v>
      </c>
    </row>
    <row r="2009" spans="1:2" x14ac:dyDescent="0.25">
      <c r="A2009" s="25">
        <v>34515</v>
      </c>
      <c r="B2009" s="26">
        <f>[1]PyramidData!K2016</f>
        <v>8393</v>
      </c>
    </row>
    <row r="2010" spans="1:2" x14ac:dyDescent="0.25">
      <c r="A2010" s="25">
        <v>34516</v>
      </c>
      <c r="B2010" s="26">
        <f>[1]PyramidData!K2017</f>
        <v>5059</v>
      </c>
    </row>
    <row r="2011" spans="1:2" x14ac:dyDescent="0.25">
      <c r="A2011" s="25">
        <v>34517</v>
      </c>
      <c r="B2011" s="26">
        <f>[1]PyramidData!K2018</f>
        <v>1810</v>
      </c>
    </row>
    <row r="2012" spans="1:2" x14ac:dyDescent="0.25">
      <c r="A2012" s="25">
        <v>34518</v>
      </c>
      <c r="B2012" s="26">
        <f>[1]PyramidData!K2019</f>
        <v>1857</v>
      </c>
    </row>
    <row r="2013" spans="1:2" x14ac:dyDescent="0.25">
      <c r="A2013" s="25">
        <v>34519</v>
      </c>
      <c r="B2013" s="26">
        <f>[1]PyramidData!K2020</f>
        <v>1669</v>
      </c>
    </row>
    <row r="2014" spans="1:2" x14ac:dyDescent="0.25">
      <c r="A2014" s="25">
        <v>34520</v>
      </c>
      <c r="B2014" s="26">
        <f>[1]PyramidData!K2021</f>
        <v>4616</v>
      </c>
    </row>
    <row r="2015" spans="1:2" x14ac:dyDescent="0.25">
      <c r="A2015" s="25">
        <v>34521</v>
      </c>
      <c r="B2015" s="26">
        <f>[1]PyramidData!K2022</f>
        <v>4722</v>
      </c>
    </row>
    <row r="2016" spans="1:2" x14ac:dyDescent="0.25">
      <c r="A2016" s="25">
        <v>34522</v>
      </c>
      <c r="B2016" s="26">
        <f>[1]PyramidData!K2023</f>
        <v>4859</v>
      </c>
    </row>
    <row r="2017" spans="1:2" x14ac:dyDescent="0.25">
      <c r="A2017" s="25">
        <v>34523</v>
      </c>
      <c r="B2017" s="26">
        <f>[1]PyramidData!K2024</f>
        <v>5328</v>
      </c>
    </row>
    <row r="2018" spans="1:2" x14ac:dyDescent="0.25">
      <c r="A2018" s="25">
        <v>34524</v>
      </c>
      <c r="B2018" s="26">
        <f>[1]PyramidData!K2025</f>
        <v>2049</v>
      </c>
    </row>
    <row r="2019" spans="1:2" x14ac:dyDescent="0.25">
      <c r="A2019" s="25">
        <v>34525</v>
      </c>
      <c r="B2019" s="26">
        <f>[1]PyramidData!K2026</f>
        <v>1983</v>
      </c>
    </row>
    <row r="2020" spans="1:2" x14ac:dyDescent="0.25">
      <c r="A2020" s="25">
        <v>34526</v>
      </c>
      <c r="B2020" s="26">
        <f>[1]PyramidData!K2027</f>
        <v>4020</v>
      </c>
    </row>
    <row r="2021" spans="1:2" x14ac:dyDescent="0.25">
      <c r="A2021" s="25">
        <v>34527</v>
      </c>
      <c r="B2021" s="26">
        <f>[1]PyramidData!K2028</f>
        <v>4210</v>
      </c>
    </row>
    <row r="2022" spans="1:2" x14ac:dyDescent="0.25">
      <c r="A2022" s="25">
        <v>34528</v>
      </c>
      <c r="B2022" s="26">
        <f>[1]PyramidData!K2029</f>
        <v>4100</v>
      </c>
    </row>
    <row r="2023" spans="1:2" x14ac:dyDescent="0.25">
      <c r="A2023" s="25">
        <v>34529</v>
      </c>
      <c r="B2023" s="26">
        <f>[1]PyramidData!K2030</f>
        <v>4056</v>
      </c>
    </row>
    <row r="2024" spans="1:2" x14ac:dyDescent="0.25">
      <c r="A2024" s="25">
        <v>34530</v>
      </c>
      <c r="B2024" s="26">
        <f>[1]PyramidData!K2031</f>
        <v>4486</v>
      </c>
    </row>
    <row r="2025" spans="1:2" x14ac:dyDescent="0.25">
      <c r="A2025" s="25">
        <v>34531</v>
      </c>
      <c r="B2025" s="26">
        <f>[1]PyramidData!K2032</f>
        <v>2383</v>
      </c>
    </row>
    <row r="2026" spans="1:2" x14ac:dyDescent="0.25">
      <c r="A2026" s="25">
        <v>34532</v>
      </c>
      <c r="B2026" s="26">
        <f>[1]PyramidData!K2033</f>
        <v>1614</v>
      </c>
    </row>
    <row r="2027" spans="1:2" x14ac:dyDescent="0.25">
      <c r="A2027" s="25">
        <v>34533</v>
      </c>
      <c r="B2027" s="26">
        <f>[1]PyramidData!K2034</f>
        <v>3248</v>
      </c>
    </row>
    <row r="2028" spans="1:2" x14ac:dyDescent="0.25">
      <c r="A2028" s="25">
        <v>34534</v>
      </c>
      <c r="B2028" s="26">
        <f>[1]PyramidData!K2035</f>
        <v>2366</v>
      </c>
    </row>
    <row r="2029" spans="1:2" x14ac:dyDescent="0.25">
      <c r="A2029" s="25">
        <v>34535</v>
      </c>
      <c r="B2029" s="26">
        <f>[1]PyramidData!K2036</f>
        <v>3683</v>
      </c>
    </row>
    <row r="2030" spans="1:2" x14ac:dyDescent="0.25">
      <c r="A2030" s="25">
        <v>34536</v>
      </c>
      <c r="B2030" s="26">
        <f>[1]PyramidData!K2037</f>
        <v>5078</v>
      </c>
    </row>
    <row r="2031" spans="1:2" x14ac:dyDescent="0.25">
      <c r="A2031" s="25">
        <v>34537</v>
      </c>
      <c r="B2031" s="26">
        <f>[1]PyramidData!K2038</f>
        <v>2777</v>
      </c>
    </row>
    <row r="2032" spans="1:2" x14ac:dyDescent="0.25">
      <c r="A2032" s="25">
        <v>34538</v>
      </c>
      <c r="B2032" s="26">
        <f>[1]PyramidData!K2039</f>
        <v>5271</v>
      </c>
    </row>
    <row r="2033" spans="1:2" x14ac:dyDescent="0.25">
      <c r="A2033" s="25">
        <v>34539</v>
      </c>
      <c r="B2033" s="26">
        <f>[1]PyramidData!K2040</f>
        <v>2980</v>
      </c>
    </row>
    <row r="2034" spans="1:2" x14ac:dyDescent="0.25">
      <c r="A2034" s="25">
        <v>34540</v>
      </c>
      <c r="B2034" s="26">
        <f>[1]PyramidData!K2041</f>
        <v>6409</v>
      </c>
    </row>
    <row r="2035" spans="1:2" x14ac:dyDescent="0.25">
      <c r="A2035" s="25">
        <v>34541</v>
      </c>
      <c r="B2035" s="26">
        <f>[1]PyramidData!K2042</f>
        <v>5193</v>
      </c>
    </row>
    <row r="2036" spans="1:2" x14ac:dyDescent="0.25">
      <c r="A2036" s="25">
        <v>34542</v>
      </c>
      <c r="B2036" s="26">
        <f>[1]PyramidData!K2043</f>
        <v>4156</v>
      </c>
    </row>
    <row r="2037" spans="1:2" x14ac:dyDescent="0.25">
      <c r="A2037" s="25">
        <v>34543</v>
      </c>
      <c r="B2037" s="26">
        <f>[1]PyramidData!K2044</f>
        <v>4911</v>
      </c>
    </row>
    <row r="2038" spans="1:2" x14ac:dyDescent="0.25">
      <c r="A2038" s="25">
        <v>34544</v>
      </c>
      <c r="B2038" s="26">
        <f>[1]PyramidData!K2045</f>
        <v>1971</v>
      </c>
    </row>
    <row r="2039" spans="1:2" x14ac:dyDescent="0.25">
      <c r="A2039" s="25">
        <v>34545</v>
      </c>
      <c r="B2039" s="26">
        <f>[1]PyramidData!K2046</f>
        <v>1958</v>
      </c>
    </row>
    <row r="2040" spans="1:2" x14ac:dyDescent="0.25">
      <c r="A2040" s="25">
        <v>34546</v>
      </c>
      <c r="B2040" s="26">
        <f>[1]PyramidData!K2047</f>
        <v>1570</v>
      </c>
    </row>
    <row r="2041" spans="1:2" x14ac:dyDescent="0.25">
      <c r="A2041" s="25">
        <v>34547</v>
      </c>
      <c r="B2041" s="26">
        <f>[1]PyramidData!K2048</f>
        <v>2184</v>
      </c>
    </row>
    <row r="2042" spans="1:2" x14ac:dyDescent="0.25">
      <c r="A2042" s="25">
        <v>34548</v>
      </c>
      <c r="B2042" s="26">
        <f>[1]PyramidData!K2049</f>
        <v>2796</v>
      </c>
    </row>
    <row r="2043" spans="1:2" x14ac:dyDescent="0.25">
      <c r="A2043" s="25">
        <v>34549</v>
      </c>
      <c r="B2043" s="26">
        <f>[1]PyramidData!K2050</f>
        <v>3664</v>
      </c>
    </row>
    <row r="2044" spans="1:2" x14ac:dyDescent="0.25">
      <c r="A2044" s="25">
        <v>34550</v>
      </c>
      <c r="B2044" s="26">
        <f>[1]PyramidData!K2051</f>
        <v>3065</v>
      </c>
    </row>
    <row r="2045" spans="1:2" x14ac:dyDescent="0.25">
      <c r="A2045" s="25">
        <v>34551</v>
      </c>
      <c r="B2045" s="26">
        <f>[1]PyramidData!K2052</f>
        <v>4443</v>
      </c>
    </row>
    <row r="2046" spans="1:2" x14ac:dyDescent="0.25">
      <c r="A2046" s="25">
        <v>34552</v>
      </c>
      <c r="B2046" s="26">
        <f>[1]PyramidData!K2053</f>
        <v>2168</v>
      </c>
    </row>
    <row r="2047" spans="1:2" x14ac:dyDescent="0.25">
      <c r="A2047" s="25">
        <v>34553</v>
      </c>
      <c r="B2047" s="26">
        <f>[1]PyramidData!K2054</f>
        <v>1764</v>
      </c>
    </row>
    <row r="2048" spans="1:2" x14ac:dyDescent="0.25">
      <c r="A2048" s="25">
        <v>34554</v>
      </c>
      <c r="B2048" s="26">
        <f>[1]PyramidData!K2055</f>
        <v>2653</v>
      </c>
    </row>
    <row r="2049" spans="1:2" x14ac:dyDescent="0.25">
      <c r="A2049" s="25">
        <v>34555</v>
      </c>
      <c r="B2049" s="26">
        <f>[1]PyramidData!K2056</f>
        <v>4022</v>
      </c>
    </row>
    <row r="2050" spans="1:2" x14ac:dyDescent="0.25">
      <c r="A2050" s="25">
        <v>34556</v>
      </c>
      <c r="B2050" s="26">
        <f>[1]PyramidData!K2057</f>
        <v>3323</v>
      </c>
    </row>
    <row r="2051" spans="1:2" x14ac:dyDescent="0.25">
      <c r="A2051" s="25">
        <v>34557</v>
      </c>
      <c r="B2051" s="26">
        <f>[1]PyramidData!K2058</f>
        <v>5163</v>
      </c>
    </row>
    <row r="2052" spans="1:2" x14ac:dyDescent="0.25">
      <c r="A2052" s="25">
        <v>34558</v>
      </c>
      <c r="B2052" s="26">
        <f>[1]PyramidData!K2059</f>
        <v>5949</v>
      </c>
    </row>
    <row r="2053" spans="1:2" x14ac:dyDescent="0.25">
      <c r="A2053" s="25">
        <v>34559</v>
      </c>
      <c r="B2053" s="26">
        <f>[1]PyramidData!K2060</f>
        <v>2585</v>
      </c>
    </row>
    <row r="2054" spans="1:2" x14ac:dyDescent="0.25">
      <c r="A2054" s="25">
        <v>34560</v>
      </c>
      <c r="B2054" s="26">
        <f>[1]PyramidData!K2061</f>
        <v>1772</v>
      </c>
    </row>
    <row r="2055" spans="1:2" x14ac:dyDescent="0.25">
      <c r="A2055" s="25">
        <v>34561</v>
      </c>
      <c r="B2055" s="26">
        <f>[1]PyramidData!K2062</f>
        <v>2771</v>
      </c>
    </row>
    <row r="2056" spans="1:2" x14ac:dyDescent="0.25">
      <c r="A2056" s="25">
        <v>34562</v>
      </c>
      <c r="B2056" s="26">
        <f>[1]PyramidData!K2063</f>
        <v>2159</v>
      </c>
    </row>
    <row r="2057" spans="1:2" x14ac:dyDescent="0.25">
      <c r="A2057" s="25">
        <v>34563</v>
      </c>
      <c r="B2057" s="26">
        <f>[1]PyramidData!K2064</f>
        <v>3421</v>
      </c>
    </row>
    <row r="2058" spans="1:2" x14ac:dyDescent="0.25">
      <c r="A2058" s="25">
        <v>34564</v>
      </c>
      <c r="B2058" s="26">
        <f>[1]PyramidData!K2065</f>
        <v>3490</v>
      </c>
    </row>
    <row r="2059" spans="1:2" x14ac:dyDescent="0.25">
      <c r="A2059" s="25">
        <v>34565</v>
      </c>
      <c r="B2059" s="26">
        <f>[1]PyramidData!K2066</f>
        <v>1952</v>
      </c>
    </row>
    <row r="2060" spans="1:2" x14ac:dyDescent="0.25">
      <c r="A2060" s="25">
        <v>34566</v>
      </c>
      <c r="B2060" s="26">
        <f>[1]PyramidData!K2067</f>
        <v>1199</v>
      </c>
    </row>
    <row r="2061" spans="1:2" x14ac:dyDescent="0.25">
      <c r="A2061" s="25">
        <v>34567</v>
      </c>
      <c r="B2061" s="26">
        <f>[1]PyramidData!K2068</f>
        <v>1342</v>
      </c>
    </row>
    <row r="2062" spans="1:2" x14ac:dyDescent="0.25">
      <c r="A2062" s="25">
        <v>34568</v>
      </c>
      <c r="B2062" s="26">
        <f>[1]PyramidData!K2069</f>
        <v>2472</v>
      </c>
    </row>
    <row r="2063" spans="1:2" x14ac:dyDescent="0.25">
      <c r="A2063" s="25">
        <v>34569</v>
      </c>
      <c r="B2063" s="26">
        <f>[1]PyramidData!K2070</f>
        <v>2185</v>
      </c>
    </row>
    <row r="2064" spans="1:2" x14ac:dyDescent="0.25">
      <c r="A2064" s="25">
        <v>34570</v>
      </c>
      <c r="B2064" s="26">
        <f>[1]PyramidData!K2071</f>
        <v>3444</v>
      </c>
    </row>
    <row r="2065" spans="1:2" x14ac:dyDescent="0.25">
      <c r="A2065" s="25">
        <v>34571</v>
      </c>
      <c r="B2065" s="26">
        <f>[1]PyramidData!K2072</f>
        <v>3628</v>
      </c>
    </row>
    <row r="2066" spans="1:2" x14ac:dyDescent="0.25">
      <c r="A2066" s="25">
        <v>34572</v>
      </c>
      <c r="B2066" s="26">
        <f>[1]PyramidData!K2073</f>
        <v>3473</v>
      </c>
    </row>
    <row r="2067" spans="1:2" x14ac:dyDescent="0.25">
      <c r="A2067" s="25">
        <v>34573</v>
      </c>
      <c r="B2067" s="26">
        <f>[1]PyramidData!K2074</f>
        <v>1524</v>
      </c>
    </row>
    <row r="2068" spans="1:2" x14ac:dyDescent="0.25">
      <c r="A2068" s="25">
        <v>34574</v>
      </c>
      <c r="B2068" s="26">
        <f>[1]PyramidData!K2075</f>
        <v>1803</v>
      </c>
    </row>
    <row r="2069" spans="1:2" x14ac:dyDescent="0.25">
      <c r="A2069" s="25">
        <v>34575</v>
      </c>
      <c r="B2069" s="26">
        <f>[1]PyramidData!K2076</f>
        <v>2402</v>
      </c>
    </row>
    <row r="2070" spans="1:2" x14ac:dyDescent="0.25">
      <c r="A2070" s="25">
        <v>34576</v>
      </c>
      <c r="B2070" s="26">
        <f>[1]PyramidData!K2077</f>
        <v>2471</v>
      </c>
    </row>
    <row r="2071" spans="1:2" x14ac:dyDescent="0.25">
      <c r="A2071" s="25">
        <v>34577</v>
      </c>
      <c r="B2071" s="26">
        <f>[1]PyramidData!K2078</f>
        <v>2095</v>
      </c>
    </row>
    <row r="2072" spans="1:2" x14ac:dyDescent="0.25">
      <c r="A2072" s="25">
        <v>34578</v>
      </c>
      <c r="B2072" s="26">
        <f>[1]PyramidData!K2079</f>
        <v>1867</v>
      </c>
    </row>
    <row r="2073" spans="1:2" x14ac:dyDescent="0.25">
      <c r="A2073" s="25">
        <v>34579</v>
      </c>
      <c r="B2073" s="26">
        <f>[1]PyramidData!K2080</f>
        <v>947</v>
      </c>
    </row>
    <row r="2074" spans="1:2" x14ac:dyDescent="0.25">
      <c r="A2074" s="25">
        <v>34580</v>
      </c>
      <c r="B2074" s="26">
        <f>[1]PyramidData!K2081</f>
        <v>317</v>
      </c>
    </row>
    <row r="2075" spans="1:2" x14ac:dyDescent="0.25">
      <c r="A2075" s="25">
        <v>34581</v>
      </c>
      <c r="B2075" s="26">
        <f>[1]PyramidData!K2082</f>
        <v>2148</v>
      </c>
    </row>
    <row r="2076" spans="1:2" x14ac:dyDescent="0.25">
      <c r="A2076" s="25">
        <v>34582</v>
      </c>
      <c r="B2076" s="26">
        <f>[1]PyramidData!K2083</f>
        <v>1817</v>
      </c>
    </row>
    <row r="2077" spans="1:2" x14ac:dyDescent="0.25">
      <c r="A2077" s="25">
        <v>34583</v>
      </c>
      <c r="B2077" s="26">
        <f>[1]PyramidData!K2084</f>
        <v>4254</v>
      </c>
    </row>
    <row r="2078" spans="1:2" x14ac:dyDescent="0.25">
      <c r="A2078" s="25">
        <v>34584</v>
      </c>
      <c r="B2078" s="26">
        <f>[1]PyramidData!K2085</f>
        <v>3748</v>
      </c>
    </row>
    <row r="2079" spans="1:2" x14ac:dyDescent="0.25">
      <c r="A2079" s="25">
        <v>34585</v>
      </c>
      <c r="B2079" s="26">
        <f>[1]PyramidData!K2086</f>
        <v>2677</v>
      </c>
    </row>
    <row r="2080" spans="1:2" x14ac:dyDescent="0.25">
      <c r="A2080" s="25">
        <v>34586</v>
      </c>
      <c r="B2080" s="26">
        <f>[1]PyramidData!K2087</f>
        <v>3021</v>
      </c>
    </row>
    <row r="2081" spans="1:2" x14ac:dyDescent="0.25">
      <c r="A2081" s="25">
        <v>34587</v>
      </c>
      <c r="B2081" s="26">
        <f>[1]PyramidData!K2088</f>
        <v>2023</v>
      </c>
    </row>
    <row r="2082" spans="1:2" x14ac:dyDescent="0.25">
      <c r="A2082" s="25">
        <v>34588</v>
      </c>
      <c r="B2082" s="26">
        <f>[1]PyramidData!K2089</f>
        <v>2065</v>
      </c>
    </row>
    <row r="2083" spans="1:2" x14ac:dyDescent="0.25">
      <c r="A2083" s="25">
        <v>34589</v>
      </c>
      <c r="B2083" s="26">
        <f>[1]PyramidData!K2090</f>
        <v>2040</v>
      </c>
    </row>
    <row r="2084" spans="1:2" x14ac:dyDescent="0.25">
      <c r="A2084" s="25">
        <v>34590</v>
      </c>
      <c r="B2084" s="26">
        <f>[1]PyramidData!K2091</f>
        <v>2141</v>
      </c>
    </row>
    <row r="2085" spans="1:2" x14ac:dyDescent="0.25">
      <c r="A2085" s="25">
        <v>34591</v>
      </c>
      <c r="B2085" s="26">
        <f>[1]PyramidData!K2092</f>
        <v>3414</v>
      </c>
    </row>
    <row r="2086" spans="1:2" x14ac:dyDescent="0.25">
      <c r="A2086" s="25">
        <v>34592</v>
      </c>
      <c r="B2086" s="26">
        <f>[1]PyramidData!K2093</f>
        <v>2912</v>
      </c>
    </row>
    <row r="2087" spans="1:2" x14ac:dyDescent="0.25">
      <c r="A2087" s="25">
        <v>34593</v>
      </c>
      <c r="B2087" s="26">
        <f>[1]PyramidData!K2094</f>
        <v>2445</v>
      </c>
    </row>
    <row r="2088" spans="1:2" x14ac:dyDescent="0.25">
      <c r="A2088" s="25">
        <v>34594</v>
      </c>
      <c r="B2088" s="26">
        <f>[1]PyramidData!K2095</f>
        <v>1926</v>
      </c>
    </row>
    <row r="2089" spans="1:2" x14ac:dyDescent="0.25">
      <c r="A2089" s="25">
        <v>34595</v>
      </c>
      <c r="B2089" s="26">
        <f>[1]PyramidData!K2096</f>
        <v>2071</v>
      </c>
    </row>
    <row r="2090" spans="1:2" x14ac:dyDescent="0.25">
      <c r="A2090" s="25">
        <v>34596</v>
      </c>
      <c r="B2090" s="26">
        <f>[1]PyramidData!K2097</f>
        <v>2251</v>
      </c>
    </row>
    <row r="2091" spans="1:2" x14ac:dyDescent="0.25">
      <c r="A2091" s="25">
        <v>34597</v>
      </c>
      <c r="B2091" s="26">
        <f>[1]PyramidData!K2098</f>
        <v>2419</v>
      </c>
    </row>
    <row r="2092" spans="1:2" x14ac:dyDescent="0.25">
      <c r="A2092" s="25">
        <v>34598</v>
      </c>
      <c r="B2092" s="26">
        <f>[1]PyramidData!K2099</f>
        <v>2373</v>
      </c>
    </row>
    <row r="2093" spans="1:2" x14ac:dyDescent="0.25">
      <c r="A2093" s="25">
        <v>34599</v>
      </c>
      <c r="B2093" s="26">
        <f>[1]PyramidData!K2100</f>
        <v>3343</v>
      </c>
    </row>
    <row r="2094" spans="1:2" x14ac:dyDescent="0.25">
      <c r="A2094" s="25">
        <v>34600</v>
      </c>
      <c r="B2094" s="26">
        <f>[1]PyramidData!K2101</f>
        <v>2601</v>
      </c>
    </row>
    <row r="2095" spans="1:2" x14ac:dyDescent="0.25">
      <c r="A2095" s="25">
        <v>34601</v>
      </c>
      <c r="B2095" s="26">
        <f>[1]PyramidData!K2102</f>
        <v>2365</v>
      </c>
    </row>
    <row r="2096" spans="1:2" x14ac:dyDescent="0.25">
      <c r="A2096" s="25">
        <v>34602</v>
      </c>
      <c r="B2096" s="26">
        <f>[1]PyramidData!K2103</f>
        <v>1884</v>
      </c>
    </row>
    <row r="2097" spans="1:2" x14ac:dyDescent="0.25">
      <c r="A2097" s="25">
        <v>34603</v>
      </c>
      <c r="B2097" s="26">
        <f>[1]PyramidData!K2104</f>
        <v>3142</v>
      </c>
    </row>
    <row r="2098" spans="1:2" x14ac:dyDescent="0.25">
      <c r="A2098" s="25">
        <v>34604</v>
      </c>
      <c r="B2098" s="26">
        <f>[1]PyramidData!K2105</f>
        <v>6081</v>
      </c>
    </row>
    <row r="2099" spans="1:2" x14ac:dyDescent="0.25">
      <c r="A2099" s="25">
        <v>34605</v>
      </c>
      <c r="B2099" s="26">
        <f>[1]PyramidData!K2106</f>
        <v>2713</v>
      </c>
    </row>
    <row r="2100" spans="1:2" x14ac:dyDescent="0.25">
      <c r="A2100" s="25">
        <v>34606</v>
      </c>
      <c r="B2100" s="26">
        <f>[1]PyramidData!K2107</f>
        <v>3446</v>
      </c>
    </row>
    <row r="2101" spans="1:2" x14ac:dyDescent="0.25">
      <c r="A2101" s="25">
        <v>34607</v>
      </c>
      <c r="B2101" s="26">
        <f>[1]PyramidData!K2108</f>
        <v>2665</v>
      </c>
    </row>
    <row r="2102" spans="1:2" x14ac:dyDescent="0.25">
      <c r="A2102" s="25">
        <v>34608</v>
      </c>
      <c r="B2102" s="26">
        <f>[1]PyramidData!K2109</f>
        <v>2483</v>
      </c>
    </row>
    <row r="2103" spans="1:2" x14ac:dyDescent="0.25">
      <c r="A2103" s="25">
        <v>34609</v>
      </c>
      <c r="B2103" s="26">
        <f>[1]PyramidData!K2110</f>
        <v>1539</v>
      </c>
    </row>
    <row r="2104" spans="1:2" x14ac:dyDescent="0.25">
      <c r="A2104" s="25">
        <v>34610</v>
      </c>
      <c r="B2104" s="26">
        <f>[1]PyramidData!K2111</f>
        <v>2221</v>
      </c>
    </row>
    <row r="2105" spans="1:2" x14ac:dyDescent="0.25">
      <c r="A2105" s="25">
        <v>34611</v>
      </c>
      <c r="B2105" s="26">
        <f>[1]PyramidData!K2112</f>
        <v>2480</v>
      </c>
    </row>
    <row r="2106" spans="1:2" x14ac:dyDescent="0.25">
      <c r="A2106" s="25">
        <v>34612</v>
      </c>
      <c r="B2106" s="26">
        <f>[1]PyramidData!K2113</f>
        <v>2505</v>
      </c>
    </row>
    <row r="2107" spans="1:2" x14ac:dyDescent="0.25">
      <c r="A2107" s="25">
        <v>34613</v>
      </c>
      <c r="B2107" s="26">
        <f>[1]PyramidData!K2114</f>
        <v>2139</v>
      </c>
    </row>
    <row r="2108" spans="1:2" x14ac:dyDescent="0.25">
      <c r="A2108" s="25">
        <v>34614</v>
      </c>
      <c r="B2108" s="26">
        <f>[1]PyramidData!K2115</f>
        <v>1807</v>
      </c>
    </row>
    <row r="2109" spans="1:2" x14ac:dyDescent="0.25">
      <c r="A2109" s="25">
        <v>34615</v>
      </c>
      <c r="B2109" s="26">
        <f>[1]PyramidData!K2116</f>
        <v>1675</v>
      </c>
    </row>
    <row r="2110" spans="1:2" x14ac:dyDescent="0.25">
      <c r="A2110" s="25">
        <v>34616</v>
      </c>
      <c r="B2110" s="26">
        <f>[1]PyramidData!K2117</f>
        <v>1697</v>
      </c>
    </row>
    <row r="2111" spans="1:2" x14ac:dyDescent="0.25">
      <c r="A2111" s="25">
        <v>34617</v>
      </c>
      <c r="B2111" s="26">
        <f>[1]PyramidData!K2118</f>
        <v>2811</v>
      </c>
    </row>
    <row r="2112" spans="1:2" x14ac:dyDescent="0.25">
      <c r="A2112" s="25">
        <v>34618</v>
      </c>
      <c r="B2112" s="26">
        <f>[1]PyramidData!K2119</f>
        <v>1935</v>
      </c>
    </row>
    <row r="2113" spans="1:2" x14ac:dyDescent="0.25">
      <c r="A2113" s="25">
        <v>34619</v>
      </c>
      <c r="B2113" s="26">
        <f>[1]PyramidData!K2120</f>
        <v>1857</v>
      </c>
    </row>
    <row r="2114" spans="1:2" x14ac:dyDescent="0.25">
      <c r="A2114" s="25">
        <v>34620</v>
      </c>
      <c r="B2114" s="26">
        <f>[1]PyramidData!K2121</f>
        <v>1818</v>
      </c>
    </row>
    <row r="2115" spans="1:2" x14ac:dyDescent="0.25">
      <c r="A2115" s="25">
        <v>34621</v>
      </c>
      <c r="B2115" s="26">
        <f>[1]PyramidData!K2122</f>
        <v>1779</v>
      </c>
    </row>
    <row r="2116" spans="1:2" x14ac:dyDescent="0.25">
      <c r="A2116" s="25">
        <v>34622</v>
      </c>
      <c r="B2116" s="26">
        <f>[1]PyramidData!K2123</f>
        <v>1352</v>
      </c>
    </row>
    <row r="2117" spans="1:2" x14ac:dyDescent="0.25">
      <c r="A2117" s="25">
        <v>34623</v>
      </c>
      <c r="B2117" s="26">
        <f>[1]PyramidData!K2124</f>
        <v>1901</v>
      </c>
    </row>
    <row r="2118" spans="1:2" x14ac:dyDescent="0.25">
      <c r="A2118" s="25">
        <v>34624</v>
      </c>
      <c r="B2118" s="26">
        <f>[1]PyramidData!K2125</f>
        <v>1535</v>
      </c>
    </row>
    <row r="2119" spans="1:2" x14ac:dyDescent="0.25">
      <c r="A2119" s="25">
        <v>34625</v>
      </c>
      <c r="B2119" s="26">
        <f>[1]PyramidData!K2126</f>
        <v>1857</v>
      </c>
    </row>
    <row r="2120" spans="1:2" x14ac:dyDescent="0.25">
      <c r="A2120" s="25">
        <v>34626</v>
      </c>
      <c r="B2120" s="26">
        <f>[1]PyramidData!K2127</f>
        <v>1796</v>
      </c>
    </row>
    <row r="2121" spans="1:2" x14ac:dyDescent="0.25">
      <c r="A2121" s="25">
        <v>34627</v>
      </c>
      <c r="B2121" s="26">
        <f>[1]PyramidData!K2128</f>
        <v>1856</v>
      </c>
    </row>
    <row r="2122" spans="1:2" x14ac:dyDescent="0.25">
      <c r="A2122" s="25">
        <v>34628</v>
      </c>
      <c r="B2122" s="26">
        <f>[1]PyramidData!K2129</f>
        <v>1795</v>
      </c>
    </row>
    <row r="2123" spans="1:2" x14ac:dyDescent="0.25">
      <c r="A2123" s="25">
        <v>34629</v>
      </c>
      <c r="B2123" s="26">
        <f>[1]PyramidData!K2130</f>
        <v>1198</v>
      </c>
    </row>
    <row r="2124" spans="1:2" x14ac:dyDescent="0.25">
      <c r="A2124" s="25">
        <v>34630</v>
      </c>
      <c r="B2124" s="26">
        <f>[1]PyramidData!K2131</f>
        <v>1162</v>
      </c>
    </row>
    <row r="2125" spans="1:2" x14ac:dyDescent="0.25">
      <c r="A2125" s="25">
        <v>34631</v>
      </c>
      <c r="B2125" s="26">
        <f>[1]PyramidData!K2132</f>
        <v>1539</v>
      </c>
    </row>
    <row r="2126" spans="1:2" x14ac:dyDescent="0.25">
      <c r="A2126" s="25">
        <v>34632</v>
      </c>
      <c r="B2126" s="26">
        <f>[1]PyramidData!K2133</f>
        <v>2877</v>
      </c>
    </row>
    <row r="2127" spans="1:2" x14ac:dyDescent="0.25">
      <c r="A2127" s="25">
        <v>34633</v>
      </c>
      <c r="B2127" s="26">
        <f>[1]PyramidData!K2134</f>
        <v>3491</v>
      </c>
    </row>
    <row r="2128" spans="1:2" x14ac:dyDescent="0.25">
      <c r="A2128" s="25">
        <v>34634</v>
      </c>
      <c r="B2128" s="26">
        <f>[1]PyramidData!K2135</f>
        <v>3694</v>
      </c>
    </row>
    <row r="2129" spans="1:2" x14ac:dyDescent="0.25">
      <c r="A2129" s="25">
        <v>34635</v>
      </c>
      <c r="B2129" s="26">
        <f>[1]PyramidData!K2136</f>
        <v>2661</v>
      </c>
    </row>
    <row r="2130" spans="1:2" x14ac:dyDescent="0.25">
      <c r="A2130" s="25">
        <v>34636</v>
      </c>
      <c r="B2130" s="26">
        <f>[1]PyramidData!K2137</f>
        <v>2193</v>
      </c>
    </row>
    <row r="2131" spans="1:2" x14ac:dyDescent="0.25">
      <c r="A2131" s="25">
        <v>34637</v>
      </c>
      <c r="B2131" s="26">
        <f>[1]PyramidData!K2138</f>
        <v>1793</v>
      </c>
    </row>
    <row r="2132" spans="1:2" x14ac:dyDescent="0.25">
      <c r="A2132" s="25">
        <v>34638</v>
      </c>
      <c r="B2132" s="26">
        <f>[1]PyramidData!K2139</f>
        <v>2621</v>
      </c>
    </row>
    <row r="2133" spans="1:2" x14ac:dyDescent="0.25">
      <c r="A2133" s="25">
        <v>34639</v>
      </c>
      <c r="B2133" s="26">
        <f>[1]PyramidData!K2140</f>
        <v>2012</v>
      </c>
    </row>
    <row r="2134" spans="1:2" x14ac:dyDescent="0.25">
      <c r="A2134" s="25">
        <v>34640</v>
      </c>
      <c r="B2134" s="26">
        <f>[1]PyramidData!K2141</f>
        <v>2332</v>
      </c>
    </row>
    <row r="2135" spans="1:2" x14ac:dyDescent="0.25">
      <c r="A2135" s="25">
        <v>34641</v>
      </c>
      <c r="B2135" s="26">
        <f>[1]PyramidData!K2142</f>
        <v>1473</v>
      </c>
    </row>
    <row r="2136" spans="1:2" x14ac:dyDescent="0.25">
      <c r="A2136" s="25">
        <v>34642</v>
      </c>
      <c r="B2136" s="26">
        <f>[1]PyramidData!K2143</f>
        <v>2726</v>
      </c>
    </row>
    <row r="2137" spans="1:2" x14ac:dyDescent="0.25">
      <c r="A2137" s="25">
        <v>34643</v>
      </c>
      <c r="B2137" s="26">
        <f>[1]PyramidData!K2144</f>
        <v>1568</v>
      </c>
    </row>
    <row r="2138" spans="1:2" x14ac:dyDescent="0.25">
      <c r="A2138" s="25">
        <v>34644</v>
      </c>
      <c r="B2138" s="26">
        <f>[1]PyramidData!K2145</f>
        <v>1700</v>
      </c>
    </row>
    <row r="2139" spans="1:2" x14ac:dyDescent="0.25">
      <c r="A2139" s="25">
        <v>34645</v>
      </c>
      <c r="B2139" s="26">
        <f>[1]PyramidData!K2146</f>
        <v>2039</v>
      </c>
    </row>
    <row r="2140" spans="1:2" x14ac:dyDescent="0.25">
      <c r="A2140" s="25">
        <v>34646</v>
      </c>
      <c r="B2140" s="26">
        <f>[1]PyramidData!K2147</f>
        <v>1751</v>
      </c>
    </row>
    <row r="2141" spans="1:2" x14ac:dyDescent="0.25">
      <c r="A2141" s="25">
        <v>34647</v>
      </c>
      <c r="B2141" s="26">
        <f>[1]PyramidData!K2148</f>
        <v>1652</v>
      </c>
    </row>
    <row r="2142" spans="1:2" x14ac:dyDescent="0.25">
      <c r="A2142" s="25">
        <v>34648</v>
      </c>
      <c r="B2142" s="26">
        <f>[1]PyramidData!K2149</f>
        <v>711</v>
      </c>
    </row>
    <row r="2143" spans="1:2" x14ac:dyDescent="0.25">
      <c r="A2143" s="25">
        <v>34649</v>
      </c>
      <c r="B2143" s="26">
        <f>[1]PyramidData!K2150</f>
        <v>1286</v>
      </c>
    </row>
    <row r="2144" spans="1:2" x14ac:dyDescent="0.25">
      <c r="A2144" s="25">
        <v>34650</v>
      </c>
      <c r="B2144" s="26">
        <f>[1]PyramidData!K2151</f>
        <v>1180</v>
      </c>
    </row>
    <row r="2145" spans="1:2" x14ac:dyDescent="0.25">
      <c r="A2145" s="25">
        <v>34651</v>
      </c>
      <c r="B2145" s="26">
        <f>[1]PyramidData!K2152</f>
        <v>1120</v>
      </c>
    </row>
    <row r="2146" spans="1:2" x14ac:dyDescent="0.25">
      <c r="A2146" s="25">
        <v>34652</v>
      </c>
      <c r="B2146" s="26">
        <f>[1]PyramidData!K2153</f>
        <v>1028</v>
      </c>
    </row>
    <row r="2147" spans="1:2" x14ac:dyDescent="0.25">
      <c r="A2147" s="25">
        <v>34653</v>
      </c>
      <c r="B2147" s="26">
        <f>[1]PyramidData!K2154</f>
        <v>1299</v>
      </c>
    </row>
    <row r="2148" spans="1:2" x14ac:dyDescent="0.25">
      <c r="A2148" s="25">
        <v>34654</v>
      </c>
      <c r="B2148" s="26">
        <f>[1]PyramidData!K2155</f>
        <v>1298</v>
      </c>
    </row>
    <row r="2149" spans="1:2" x14ac:dyDescent="0.25">
      <c r="A2149" s="25">
        <v>34655</v>
      </c>
      <c r="B2149" s="26">
        <f>[1]PyramidData!K2156</f>
        <v>1331</v>
      </c>
    </row>
    <row r="2150" spans="1:2" x14ac:dyDescent="0.25">
      <c r="A2150" s="25">
        <v>34656</v>
      </c>
      <c r="B2150" s="26">
        <f>[1]PyramidData!K2157</f>
        <v>1753</v>
      </c>
    </row>
    <row r="2151" spans="1:2" x14ac:dyDescent="0.25">
      <c r="A2151" s="25">
        <v>34657</v>
      </c>
      <c r="B2151" s="26">
        <f>[1]PyramidData!K2158</f>
        <v>763</v>
      </c>
    </row>
    <row r="2152" spans="1:2" x14ac:dyDescent="0.25">
      <c r="A2152" s="25">
        <v>34658</v>
      </c>
      <c r="B2152" s="26">
        <f>[1]PyramidData!K2159</f>
        <v>1091</v>
      </c>
    </row>
    <row r="2153" spans="1:2" x14ac:dyDescent="0.25">
      <c r="A2153" s="25">
        <v>34659</v>
      </c>
      <c r="B2153" s="26">
        <f>[1]PyramidData!K2160</f>
        <v>1970</v>
      </c>
    </row>
    <row r="2154" spans="1:2" x14ac:dyDescent="0.25">
      <c r="A2154" s="25">
        <v>34660</v>
      </c>
      <c r="B2154" s="26">
        <f>[1]PyramidData!K2161</f>
        <v>1857</v>
      </c>
    </row>
    <row r="2155" spans="1:2" x14ac:dyDescent="0.25">
      <c r="A2155" s="25">
        <v>34661</v>
      </c>
      <c r="B2155" s="26">
        <f>[1]PyramidData!K2162</f>
        <v>2120</v>
      </c>
    </row>
    <row r="2156" spans="1:2" x14ac:dyDescent="0.25">
      <c r="A2156" s="25">
        <v>34662</v>
      </c>
      <c r="B2156" s="26">
        <f>[1]PyramidData!K2163</f>
        <v>1384</v>
      </c>
    </row>
    <row r="2157" spans="1:2" x14ac:dyDescent="0.25">
      <c r="A2157" s="25">
        <v>34663</v>
      </c>
      <c r="B2157" s="26">
        <f>[1]PyramidData!K2164</f>
        <v>2199</v>
      </c>
    </row>
    <row r="2158" spans="1:2" x14ac:dyDescent="0.25">
      <c r="A2158" s="25">
        <v>34664</v>
      </c>
      <c r="B2158" s="26">
        <f>[1]PyramidData!K2165</f>
        <v>2589</v>
      </c>
    </row>
    <row r="2159" spans="1:2" x14ac:dyDescent="0.25">
      <c r="A2159" s="25">
        <v>34665</v>
      </c>
      <c r="B2159" s="26">
        <f>[1]PyramidData!K2166</f>
        <v>3112</v>
      </c>
    </row>
    <row r="2160" spans="1:2" x14ac:dyDescent="0.25">
      <c r="A2160" s="25">
        <v>34666</v>
      </c>
      <c r="B2160" s="26">
        <f>[1]PyramidData!K2167</f>
        <v>1272</v>
      </c>
    </row>
    <row r="2161" spans="1:2" x14ac:dyDescent="0.25">
      <c r="A2161" s="25">
        <v>34667</v>
      </c>
      <c r="B2161" s="26">
        <f>[1]PyramidData!K2168</f>
        <v>1046</v>
      </c>
    </row>
    <row r="2162" spans="1:2" x14ac:dyDescent="0.25">
      <c r="A2162" s="25">
        <v>34668</v>
      </c>
      <c r="B2162" s="26">
        <f>[1]PyramidData!K2169</f>
        <v>1748</v>
      </c>
    </row>
    <row r="2163" spans="1:2" x14ac:dyDescent="0.25">
      <c r="A2163" s="25">
        <v>34669</v>
      </c>
      <c r="B2163" s="26">
        <f>[1]PyramidData!K2170</f>
        <v>2330</v>
      </c>
    </row>
    <row r="2164" spans="1:2" x14ac:dyDescent="0.25">
      <c r="A2164" s="25">
        <v>34670</v>
      </c>
      <c r="B2164" s="26">
        <f>[1]PyramidData!K2171</f>
        <v>1052</v>
      </c>
    </row>
    <row r="2165" spans="1:2" x14ac:dyDescent="0.25">
      <c r="A2165" s="25">
        <v>34671</v>
      </c>
      <c r="B2165" s="26">
        <f>[1]PyramidData!K2172</f>
        <v>1360</v>
      </c>
    </row>
    <row r="2166" spans="1:2" x14ac:dyDescent="0.25">
      <c r="A2166" s="25">
        <v>34672</v>
      </c>
      <c r="B2166" s="26">
        <f>[1]PyramidData!K2173</f>
        <v>1138</v>
      </c>
    </row>
    <row r="2167" spans="1:2" x14ac:dyDescent="0.25">
      <c r="A2167" s="25">
        <v>34673</v>
      </c>
      <c r="B2167" s="26">
        <f>[1]PyramidData!K2174</f>
        <v>0</v>
      </c>
    </row>
    <row r="2168" spans="1:2" x14ac:dyDescent="0.25">
      <c r="A2168" s="25">
        <v>34674</v>
      </c>
      <c r="B2168" s="26">
        <f>[1]PyramidData!K2175</f>
        <v>0</v>
      </c>
    </row>
    <row r="2169" spans="1:2" x14ac:dyDescent="0.25">
      <c r="A2169" s="25">
        <v>34675</v>
      </c>
      <c r="B2169" s="26">
        <f>[1]PyramidData!K2176</f>
        <v>0</v>
      </c>
    </row>
    <row r="2170" spans="1:2" x14ac:dyDescent="0.25">
      <c r="A2170" s="25">
        <v>34676</v>
      </c>
      <c r="B2170" s="26">
        <f>[1]PyramidData!K2177</f>
        <v>0</v>
      </c>
    </row>
    <row r="2171" spans="1:2" x14ac:dyDescent="0.25">
      <c r="A2171" s="25">
        <v>34677</v>
      </c>
      <c r="B2171" s="26">
        <f>[1]PyramidData!K2178</f>
        <v>0</v>
      </c>
    </row>
    <row r="2172" spans="1:2" x14ac:dyDescent="0.25">
      <c r="A2172" s="25">
        <v>34678</v>
      </c>
      <c r="B2172" s="26">
        <f>[1]PyramidData!K2179</f>
        <v>229</v>
      </c>
    </row>
    <row r="2173" spans="1:2" x14ac:dyDescent="0.25">
      <c r="A2173" s="25">
        <v>34679</v>
      </c>
      <c r="B2173" s="26">
        <f>[1]PyramidData!K2180</f>
        <v>363</v>
      </c>
    </row>
    <row r="2174" spans="1:2" x14ac:dyDescent="0.25">
      <c r="A2174" s="25">
        <v>34680</v>
      </c>
      <c r="B2174" s="26">
        <f>[1]PyramidData!K2181</f>
        <v>51</v>
      </c>
    </row>
    <row r="2175" spans="1:2" x14ac:dyDescent="0.25">
      <c r="A2175" s="25">
        <v>34681</v>
      </c>
      <c r="B2175" s="26">
        <f>[1]PyramidData!K2182</f>
        <v>0</v>
      </c>
    </row>
    <row r="2176" spans="1:2" x14ac:dyDescent="0.25">
      <c r="A2176" s="25">
        <v>34682</v>
      </c>
      <c r="B2176" s="26">
        <f>[1]PyramidData!K2183</f>
        <v>0</v>
      </c>
    </row>
    <row r="2177" spans="1:2" x14ac:dyDescent="0.25">
      <c r="A2177" s="25">
        <v>34683</v>
      </c>
      <c r="B2177" s="26">
        <f>[1]PyramidData!K2184</f>
        <v>0</v>
      </c>
    </row>
    <row r="2178" spans="1:2" x14ac:dyDescent="0.25">
      <c r="A2178" s="25">
        <v>34684</v>
      </c>
      <c r="B2178" s="26">
        <f>[1]PyramidData!K2185</f>
        <v>0</v>
      </c>
    </row>
    <row r="2179" spans="1:2" x14ac:dyDescent="0.25">
      <c r="A2179" s="25">
        <v>34685</v>
      </c>
      <c r="B2179" s="26">
        <f>[1]PyramidData!K2186</f>
        <v>0</v>
      </c>
    </row>
    <row r="2180" spans="1:2" x14ac:dyDescent="0.25">
      <c r="A2180" s="25">
        <v>34686</v>
      </c>
      <c r="B2180" s="26">
        <f>[1]PyramidData!K2187</f>
        <v>0</v>
      </c>
    </row>
    <row r="2181" spans="1:2" x14ac:dyDescent="0.25">
      <c r="A2181" s="25">
        <v>34687</v>
      </c>
      <c r="B2181" s="26">
        <f>[1]PyramidData!K2188</f>
        <v>0</v>
      </c>
    </row>
    <row r="2182" spans="1:2" x14ac:dyDescent="0.25">
      <c r="A2182" s="25">
        <v>34688</v>
      </c>
      <c r="B2182" s="26">
        <f>[1]PyramidData!K2189</f>
        <v>0</v>
      </c>
    </row>
    <row r="2183" spans="1:2" x14ac:dyDescent="0.25">
      <c r="A2183" s="25">
        <v>34689</v>
      </c>
      <c r="B2183" s="26">
        <f>[1]PyramidData!K2190</f>
        <v>0</v>
      </c>
    </row>
    <row r="2184" spans="1:2" x14ac:dyDescent="0.25">
      <c r="A2184" s="25">
        <v>34690</v>
      </c>
      <c r="B2184" s="26">
        <f>[1]PyramidData!K2191</f>
        <v>0</v>
      </c>
    </row>
    <row r="2185" spans="1:2" x14ac:dyDescent="0.25">
      <c r="A2185" s="25">
        <v>34691</v>
      </c>
      <c r="B2185" s="26">
        <f>[1]PyramidData!K2192</f>
        <v>0</v>
      </c>
    </row>
    <row r="2186" spans="1:2" x14ac:dyDescent="0.25">
      <c r="A2186" s="25">
        <v>34692</v>
      </c>
      <c r="B2186" s="26">
        <f>[1]PyramidData!K2193</f>
        <v>0</v>
      </c>
    </row>
    <row r="2187" spans="1:2" x14ac:dyDescent="0.25">
      <c r="A2187" s="25">
        <v>34693</v>
      </c>
      <c r="B2187" s="26">
        <f>[1]PyramidData!K2194</f>
        <v>0</v>
      </c>
    </row>
    <row r="2188" spans="1:2" x14ac:dyDescent="0.25">
      <c r="A2188" s="25">
        <v>34694</v>
      </c>
      <c r="B2188" s="26">
        <f>[1]PyramidData!K2195</f>
        <v>0</v>
      </c>
    </row>
    <row r="2189" spans="1:2" x14ac:dyDescent="0.25">
      <c r="A2189" s="25">
        <v>34695</v>
      </c>
      <c r="B2189" s="26">
        <f>[1]PyramidData!K2196</f>
        <v>0</v>
      </c>
    </row>
    <row r="2190" spans="1:2" x14ac:dyDescent="0.25">
      <c r="A2190" s="25">
        <v>34696</v>
      </c>
      <c r="B2190" s="26">
        <f>[1]PyramidData!K2197</f>
        <v>0</v>
      </c>
    </row>
    <row r="2191" spans="1:2" x14ac:dyDescent="0.25">
      <c r="A2191" s="25">
        <v>34697</v>
      </c>
      <c r="B2191" s="26">
        <f>[1]PyramidData!K2198</f>
        <v>0</v>
      </c>
    </row>
    <row r="2192" spans="1:2" x14ac:dyDescent="0.25">
      <c r="A2192" s="25">
        <v>34698</v>
      </c>
      <c r="B2192" s="26">
        <f>[1]PyramidData!K2199</f>
        <v>0</v>
      </c>
    </row>
    <row r="2193" spans="1:2" x14ac:dyDescent="0.25">
      <c r="A2193" s="25">
        <v>34699</v>
      </c>
      <c r="B2193" s="26">
        <f>[1]PyramidData!K2200</f>
        <v>0</v>
      </c>
    </row>
    <row r="2194" spans="1:2" x14ac:dyDescent="0.25">
      <c r="A2194" s="25">
        <v>34700</v>
      </c>
      <c r="B2194" s="26">
        <f>[1]PyramidData!K2201</f>
        <v>0</v>
      </c>
    </row>
    <row r="2195" spans="1:2" x14ac:dyDescent="0.25">
      <c r="A2195" s="25">
        <v>34701</v>
      </c>
      <c r="B2195" s="26">
        <f>[1]PyramidData!K2202</f>
        <v>0</v>
      </c>
    </row>
    <row r="2196" spans="1:2" x14ac:dyDescent="0.25">
      <c r="A2196" s="25">
        <v>34702</v>
      </c>
      <c r="B2196" s="26">
        <f>[1]PyramidData!K2203</f>
        <v>0</v>
      </c>
    </row>
    <row r="2197" spans="1:2" x14ac:dyDescent="0.25">
      <c r="A2197" s="25">
        <v>34703</v>
      </c>
      <c r="B2197" s="26">
        <f>[1]PyramidData!K2204</f>
        <v>0</v>
      </c>
    </row>
    <row r="2198" spans="1:2" x14ac:dyDescent="0.25">
      <c r="A2198" s="25">
        <v>34704</v>
      </c>
      <c r="B2198" s="26">
        <f>[1]PyramidData!K2205</f>
        <v>0</v>
      </c>
    </row>
    <row r="2199" spans="1:2" x14ac:dyDescent="0.25">
      <c r="A2199" s="25">
        <v>34705</v>
      </c>
      <c r="B2199" s="26">
        <f>[1]PyramidData!K2206</f>
        <v>0</v>
      </c>
    </row>
    <row r="2200" spans="1:2" x14ac:dyDescent="0.25">
      <c r="A2200" s="25">
        <v>34706</v>
      </c>
      <c r="B2200" s="26">
        <f>[1]PyramidData!K2207</f>
        <v>0</v>
      </c>
    </row>
    <row r="2201" spans="1:2" x14ac:dyDescent="0.25">
      <c r="A2201" s="25">
        <v>34707</v>
      </c>
      <c r="B2201" s="26">
        <f>[1]PyramidData!K2208</f>
        <v>0</v>
      </c>
    </row>
    <row r="2202" spans="1:2" x14ac:dyDescent="0.25">
      <c r="A2202" s="25">
        <v>34708</v>
      </c>
      <c r="B2202" s="26">
        <f>[1]PyramidData!K2209</f>
        <v>0</v>
      </c>
    </row>
    <row r="2203" spans="1:2" x14ac:dyDescent="0.25">
      <c r="A2203" s="25">
        <v>34709</v>
      </c>
      <c r="B2203" s="26">
        <f>[1]PyramidData!K2210</f>
        <v>0</v>
      </c>
    </row>
    <row r="2204" spans="1:2" x14ac:dyDescent="0.25">
      <c r="A2204" s="25">
        <v>34710</v>
      </c>
      <c r="B2204" s="26">
        <f>[1]PyramidData!K2211</f>
        <v>0</v>
      </c>
    </row>
    <row r="2205" spans="1:2" x14ac:dyDescent="0.25">
      <c r="A2205" s="25">
        <v>34711</v>
      </c>
      <c r="B2205" s="26">
        <f>[1]PyramidData!K2212</f>
        <v>0</v>
      </c>
    </row>
    <row r="2206" spans="1:2" x14ac:dyDescent="0.25">
      <c r="A2206" s="25">
        <v>34712</v>
      </c>
      <c r="B2206" s="26">
        <f>[1]PyramidData!K2213</f>
        <v>0</v>
      </c>
    </row>
    <row r="2207" spans="1:2" x14ac:dyDescent="0.25">
      <c r="A2207" s="25">
        <v>34713</v>
      </c>
      <c r="B2207" s="26">
        <f>[1]PyramidData!K2214</f>
        <v>0</v>
      </c>
    </row>
    <row r="2208" spans="1:2" x14ac:dyDescent="0.25">
      <c r="A2208" s="25">
        <v>34714</v>
      </c>
      <c r="B2208" s="26">
        <f>[1]PyramidData!K2215</f>
        <v>0</v>
      </c>
    </row>
    <row r="2209" spans="1:2" x14ac:dyDescent="0.25">
      <c r="A2209" s="25">
        <v>34715</v>
      </c>
      <c r="B2209" s="26">
        <f>[1]PyramidData!K2216</f>
        <v>0</v>
      </c>
    </row>
    <row r="2210" spans="1:2" x14ac:dyDescent="0.25">
      <c r="A2210" s="25">
        <v>34716</v>
      </c>
      <c r="B2210" s="26">
        <f>[1]PyramidData!K2217</f>
        <v>0</v>
      </c>
    </row>
    <row r="2211" spans="1:2" x14ac:dyDescent="0.25">
      <c r="A2211" s="25">
        <v>34717</v>
      </c>
      <c r="B2211" s="26">
        <f>[1]PyramidData!K2218</f>
        <v>0</v>
      </c>
    </row>
    <row r="2212" spans="1:2" x14ac:dyDescent="0.25">
      <c r="A2212" s="25">
        <v>34718</v>
      </c>
      <c r="B2212" s="26">
        <f>[1]PyramidData!K2219</f>
        <v>0</v>
      </c>
    </row>
    <row r="2213" spans="1:2" x14ac:dyDescent="0.25">
      <c r="A2213" s="25">
        <v>34719</v>
      </c>
      <c r="B2213" s="26">
        <f>[1]PyramidData!K2220</f>
        <v>0</v>
      </c>
    </row>
    <row r="2214" spans="1:2" x14ac:dyDescent="0.25">
      <c r="A2214" s="25">
        <v>34720</v>
      </c>
      <c r="B2214" s="26">
        <f>[1]PyramidData!K2221</f>
        <v>0</v>
      </c>
    </row>
    <row r="2215" spans="1:2" x14ac:dyDescent="0.25">
      <c r="A2215" s="25">
        <v>34721</v>
      </c>
      <c r="B2215" s="26">
        <f>[1]PyramidData!K2222</f>
        <v>0</v>
      </c>
    </row>
    <row r="2216" spans="1:2" x14ac:dyDescent="0.25">
      <c r="A2216" s="25">
        <v>34722</v>
      </c>
      <c r="B2216" s="26">
        <f>[1]PyramidData!K2223</f>
        <v>0</v>
      </c>
    </row>
    <row r="2217" spans="1:2" x14ac:dyDescent="0.25">
      <c r="A2217" s="25">
        <v>34723</v>
      </c>
      <c r="B2217" s="26">
        <f>[1]PyramidData!K2224</f>
        <v>0</v>
      </c>
    </row>
    <row r="2218" spans="1:2" x14ac:dyDescent="0.25">
      <c r="A2218" s="25">
        <v>34724</v>
      </c>
      <c r="B2218" s="26">
        <f>[1]PyramidData!K2225</f>
        <v>237</v>
      </c>
    </row>
    <row r="2219" spans="1:2" x14ac:dyDescent="0.25">
      <c r="A2219" s="25">
        <v>34725</v>
      </c>
      <c r="B2219" s="26">
        <f>[1]PyramidData!K2226</f>
        <v>1418</v>
      </c>
    </row>
    <row r="2220" spans="1:2" x14ac:dyDescent="0.25">
      <c r="A2220" s="25">
        <v>34726</v>
      </c>
      <c r="B2220" s="26">
        <f>[1]PyramidData!K2227</f>
        <v>5023</v>
      </c>
    </row>
    <row r="2221" spans="1:2" x14ac:dyDescent="0.25">
      <c r="A2221" s="25">
        <v>34727</v>
      </c>
      <c r="B2221" s="26">
        <f>[1]PyramidData!K2228</f>
        <v>3421</v>
      </c>
    </row>
    <row r="2222" spans="1:2" x14ac:dyDescent="0.25">
      <c r="A2222" s="25">
        <v>34728</v>
      </c>
      <c r="B2222" s="26">
        <f>[1]PyramidData!K2229</f>
        <v>3388</v>
      </c>
    </row>
    <row r="2223" spans="1:2" x14ac:dyDescent="0.25">
      <c r="A2223" s="25">
        <v>34729</v>
      </c>
      <c r="B2223" s="26">
        <f>[1]PyramidData!K2230</f>
        <v>1995</v>
      </c>
    </row>
    <row r="2224" spans="1:2" x14ac:dyDescent="0.25">
      <c r="A2224" s="25">
        <v>34730</v>
      </c>
      <c r="B2224" s="26">
        <f>[1]PyramidData!K2231</f>
        <v>2018</v>
      </c>
    </row>
    <row r="2225" spans="1:2" x14ac:dyDescent="0.25">
      <c r="A2225" s="25">
        <v>34731</v>
      </c>
      <c r="B2225" s="26">
        <f>[1]PyramidData!K2232</f>
        <v>1084</v>
      </c>
    </row>
    <row r="2226" spans="1:2" x14ac:dyDescent="0.25">
      <c r="A2226" s="25">
        <v>34732</v>
      </c>
      <c r="B2226" s="26">
        <f>[1]PyramidData!K2233</f>
        <v>698</v>
      </c>
    </row>
    <row r="2227" spans="1:2" x14ac:dyDescent="0.25">
      <c r="A2227" s="25">
        <v>34733</v>
      </c>
      <c r="B2227" s="26">
        <f>[1]PyramidData!K2234</f>
        <v>725</v>
      </c>
    </row>
    <row r="2228" spans="1:2" x14ac:dyDescent="0.25">
      <c r="A2228" s="25">
        <v>34734</v>
      </c>
      <c r="B2228" s="26">
        <f>[1]PyramidData!K2235</f>
        <v>707</v>
      </c>
    </row>
    <row r="2229" spans="1:2" x14ac:dyDescent="0.25">
      <c r="A2229" s="25">
        <v>34735</v>
      </c>
      <c r="B2229" s="26">
        <f>[1]PyramidData!K2236</f>
        <v>565</v>
      </c>
    </row>
    <row r="2230" spans="1:2" x14ac:dyDescent="0.25">
      <c r="A2230" s="25">
        <v>34736</v>
      </c>
      <c r="B2230" s="26">
        <f>[1]PyramidData!K2237</f>
        <v>932</v>
      </c>
    </row>
    <row r="2231" spans="1:2" x14ac:dyDescent="0.25">
      <c r="A2231" s="25">
        <v>34737</v>
      </c>
      <c r="B2231" s="26">
        <f>[1]PyramidData!K2238</f>
        <v>1443</v>
      </c>
    </row>
    <row r="2232" spans="1:2" x14ac:dyDescent="0.25">
      <c r="A2232" s="25">
        <v>34738</v>
      </c>
      <c r="B2232" s="26">
        <f>[1]PyramidData!K2239</f>
        <v>708</v>
      </c>
    </row>
    <row r="2233" spans="1:2" x14ac:dyDescent="0.25">
      <c r="A2233" s="25">
        <v>34739</v>
      </c>
      <c r="B2233" s="26">
        <f>[1]PyramidData!K2240</f>
        <v>806</v>
      </c>
    </row>
    <row r="2234" spans="1:2" x14ac:dyDescent="0.25">
      <c r="A2234" s="25">
        <v>34740</v>
      </c>
      <c r="B2234" s="26">
        <f>[1]PyramidData!K2241</f>
        <v>563</v>
      </c>
    </row>
    <row r="2235" spans="1:2" x14ac:dyDescent="0.25">
      <c r="A2235" s="25">
        <v>34741</v>
      </c>
      <c r="B2235" s="26">
        <f>[1]PyramidData!K2242</f>
        <v>555</v>
      </c>
    </row>
    <row r="2236" spans="1:2" x14ac:dyDescent="0.25">
      <c r="A2236" s="25">
        <v>34742</v>
      </c>
      <c r="B2236" s="26">
        <f>[1]PyramidData!K2243</f>
        <v>500</v>
      </c>
    </row>
    <row r="2237" spans="1:2" x14ac:dyDescent="0.25">
      <c r="A2237" s="25">
        <v>34743</v>
      </c>
      <c r="B2237" s="26">
        <f>[1]PyramidData!K2244</f>
        <v>774</v>
      </c>
    </row>
    <row r="2238" spans="1:2" x14ac:dyDescent="0.25">
      <c r="A2238" s="25">
        <v>34744</v>
      </c>
      <c r="B2238" s="26">
        <f>[1]PyramidData!K2245</f>
        <v>460</v>
      </c>
    </row>
    <row r="2239" spans="1:2" x14ac:dyDescent="0.25">
      <c r="A2239" s="25">
        <v>34745</v>
      </c>
      <c r="B2239" s="26">
        <f>[1]PyramidData!K2246</f>
        <v>503</v>
      </c>
    </row>
    <row r="2240" spans="1:2" x14ac:dyDescent="0.25">
      <c r="A2240" s="25">
        <v>34746</v>
      </c>
      <c r="B2240" s="26">
        <f>[1]PyramidData!K2247</f>
        <v>1054</v>
      </c>
    </row>
    <row r="2241" spans="1:2" x14ac:dyDescent="0.25">
      <c r="A2241" s="25">
        <v>34747</v>
      </c>
      <c r="B2241" s="26">
        <f>[1]PyramidData!K2248</f>
        <v>561</v>
      </c>
    </row>
    <row r="2242" spans="1:2" x14ac:dyDescent="0.25">
      <c r="A2242" s="25">
        <v>34748</v>
      </c>
      <c r="B2242" s="26">
        <f>[1]PyramidData!K2249</f>
        <v>644</v>
      </c>
    </row>
    <row r="2243" spans="1:2" x14ac:dyDescent="0.25">
      <c r="A2243" s="25">
        <v>34749</v>
      </c>
      <c r="B2243" s="26">
        <f>[1]PyramidData!K2250</f>
        <v>647</v>
      </c>
    </row>
    <row r="2244" spans="1:2" x14ac:dyDescent="0.25">
      <c r="A2244" s="25">
        <v>34750</v>
      </c>
      <c r="B2244" s="26">
        <f>[1]PyramidData!K2251</f>
        <v>437</v>
      </c>
    </row>
    <row r="2245" spans="1:2" x14ac:dyDescent="0.25">
      <c r="A2245" s="25">
        <v>34751</v>
      </c>
      <c r="B2245" s="26">
        <f>[1]PyramidData!K2252</f>
        <v>750</v>
      </c>
    </row>
    <row r="2246" spans="1:2" x14ac:dyDescent="0.25">
      <c r="A2246" s="25">
        <v>34752</v>
      </c>
      <c r="B2246" s="26">
        <f>[1]PyramidData!K2253</f>
        <v>636</v>
      </c>
    </row>
    <row r="2247" spans="1:2" x14ac:dyDescent="0.25">
      <c r="A2247" s="25">
        <v>34753</v>
      </c>
      <c r="B2247" s="26">
        <f>[1]PyramidData!K2254</f>
        <v>749</v>
      </c>
    </row>
    <row r="2248" spans="1:2" x14ac:dyDescent="0.25">
      <c r="A2248" s="25">
        <v>34754</v>
      </c>
      <c r="B2248" s="26">
        <f>[1]PyramidData!K2255</f>
        <v>856</v>
      </c>
    </row>
    <row r="2249" spans="1:2" x14ac:dyDescent="0.25">
      <c r="A2249" s="25">
        <v>34755</v>
      </c>
      <c r="B2249" s="26">
        <f>[1]PyramidData!K2256</f>
        <v>51</v>
      </c>
    </row>
    <row r="2250" spans="1:2" x14ac:dyDescent="0.25">
      <c r="A2250" s="25">
        <v>34756</v>
      </c>
      <c r="B2250" s="26">
        <f>[1]PyramidData!K2257</f>
        <v>0</v>
      </c>
    </row>
    <row r="2251" spans="1:2" x14ac:dyDescent="0.25">
      <c r="A2251" s="25">
        <v>34757</v>
      </c>
      <c r="B2251" s="26">
        <f>[1]PyramidData!K2258</f>
        <v>1711</v>
      </c>
    </row>
    <row r="2252" spans="1:2" x14ac:dyDescent="0.25">
      <c r="A2252" s="25">
        <v>34758</v>
      </c>
      <c r="B2252" s="26">
        <f>[1]PyramidData!K2259</f>
        <v>1295</v>
      </c>
    </row>
    <row r="2253" spans="1:2" x14ac:dyDescent="0.25">
      <c r="A2253" s="25">
        <v>34759</v>
      </c>
      <c r="B2253" s="26">
        <f>[1]PyramidData!K2260</f>
        <v>1582</v>
      </c>
    </row>
    <row r="2254" spans="1:2" x14ac:dyDescent="0.25">
      <c r="A2254" s="25">
        <v>34760</v>
      </c>
      <c r="B2254" s="26">
        <f>[1]PyramidData!K2261</f>
        <v>2441</v>
      </c>
    </row>
    <row r="2255" spans="1:2" x14ac:dyDescent="0.25">
      <c r="A2255" s="25">
        <v>34761</v>
      </c>
      <c r="B2255" s="26">
        <f>[1]PyramidData!K2262</f>
        <v>1498</v>
      </c>
    </row>
    <row r="2256" spans="1:2" x14ac:dyDescent="0.25">
      <c r="A2256" s="25">
        <v>34762</v>
      </c>
      <c r="B2256" s="26">
        <f>[1]PyramidData!K2263</f>
        <v>985</v>
      </c>
    </row>
    <row r="2257" spans="1:2" x14ac:dyDescent="0.25">
      <c r="A2257" s="25">
        <v>34763</v>
      </c>
      <c r="B2257" s="26">
        <f>[1]PyramidData!K2264</f>
        <v>894</v>
      </c>
    </row>
    <row r="2258" spans="1:2" x14ac:dyDescent="0.25">
      <c r="A2258" s="25">
        <v>34764</v>
      </c>
      <c r="B2258" s="26">
        <f>[1]PyramidData!K2265</f>
        <v>4526</v>
      </c>
    </row>
    <row r="2259" spans="1:2" x14ac:dyDescent="0.25">
      <c r="A2259" s="25">
        <v>34765</v>
      </c>
      <c r="B2259" s="26">
        <f>[1]PyramidData!K2266</f>
        <v>1591</v>
      </c>
    </row>
    <row r="2260" spans="1:2" x14ac:dyDescent="0.25">
      <c r="A2260" s="25">
        <v>34766</v>
      </c>
      <c r="B2260" s="26">
        <f>[1]PyramidData!K2267</f>
        <v>3498</v>
      </c>
    </row>
    <row r="2261" spans="1:2" x14ac:dyDescent="0.25">
      <c r="A2261" s="25">
        <v>34767</v>
      </c>
      <c r="B2261" s="26">
        <f>[1]PyramidData!K2268</f>
        <v>4702</v>
      </c>
    </row>
    <row r="2262" spans="1:2" x14ac:dyDescent="0.25">
      <c r="A2262" s="25">
        <v>34768</v>
      </c>
      <c r="B2262" s="26">
        <f>[1]PyramidData!K2269</f>
        <v>4654</v>
      </c>
    </row>
    <row r="2263" spans="1:2" x14ac:dyDescent="0.25">
      <c r="A2263" s="25">
        <v>34769</v>
      </c>
      <c r="B2263" s="26">
        <f>[1]PyramidData!K2270</f>
        <v>4397</v>
      </c>
    </row>
    <row r="2264" spans="1:2" x14ac:dyDescent="0.25">
      <c r="A2264" s="25">
        <v>34770</v>
      </c>
      <c r="B2264" s="26">
        <f>[1]PyramidData!K2271</f>
        <v>8487</v>
      </c>
    </row>
    <row r="2265" spans="1:2" x14ac:dyDescent="0.25">
      <c r="A2265" s="25">
        <v>34771</v>
      </c>
      <c r="B2265" s="26">
        <f>[1]PyramidData!K2272</f>
        <v>3796</v>
      </c>
    </row>
    <row r="2266" spans="1:2" x14ac:dyDescent="0.25">
      <c r="A2266" s="25">
        <v>34772</v>
      </c>
      <c r="B2266" s="26">
        <f>[1]PyramidData!K2273</f>
        <v>3590</v>
      </c>
    </row>
    <row r="2267" spans="1:2" x14ac:dyDescent="0.25">
      <c r="A2267" s="25">
        <v>34773</v>
      </c>
      <c r="B2267" s="26">
        <f>[1]PyramidData!K2274</f>
        <v>2665</v>
      </c>
    </row>
    <row r="2268" spans="1:2" x14ac:dyDescent="0.25">
      <c r="A2268" s="25">
        <v>34774</v>
      </c>
      <c r="B2268" s="26">
        <f>[1]PyramidData!K2275</f>
        <v>2668</v>
      </c>
    </row>
    <row r="2269" spans="1:2" x14ac:dyDescent="0.25">
      <c r="A2269" s="25">
        <v>34775</v>
      </c>
      <c r="B2269" s="26">
        <f>[1]PyramidData!K2276</f>
        <v>2850</v>
      </c>
    </row>
    <row r="2270" spans="1:2" x14ac:dyDescent="0.25">
      <c r="A2270" s="25">
        <v>34776</v>
      </c>
      <c r="B2270" s="26">
        <f>[1]PyramidData!K2277</f>
        <v>773</v>
      </c>
    </row>
    <row r="2271" spans="1:2" x14ac:dyDescent="0.25">
      <c r="A2271" s="25">
        <v>34777</v>
      </c>
      <c r="B2271" s="26">
        <f>[1]PyramidData!K2278</f>
        <v>808</v>
      </c>
    </row>
    <row r="2272" spans="1:2" x14ac:dyDescent="0.25">
      <c r="A2272" s="25">
        <v>34778</v>
      </c>
      <c r="B2272" s="26">
        <f>[1]PyramidData!K2279</f>
        <v>5461</v>
      </c>
    </row>
    <row r="2273" spans="1:2" x14ac:dyDescent="0.25">
      <c r="A2273" s="25">
        <v>34779</v>
      </c>
      <c r="B2273" s="26">
        <f>[1]PyramidData!K2280</f>
        <v>5489</v>
      </c>
    </row>
    <row r="2274" spans="1:2" x14ac:dyDescent="0.25">
      <c r="A2274" s="25">
        <v>34780</v>
      </c>
      <c r="B2274" s="26">
        <f>[1]PyramidData!K2281</f>
        <v>5584</v>
      </c>
    </row>
    <row r="2275" spans="1:2" x14ac:dyDescent="0.25">
      <c r="A2275" s="25">
        <v>34781</v>
      </c>
      <c r="B2275" s="26">
        <f>[1]PyramidData!K2282</f>
        <v>5571</v>
      </c>
    </row>
    <row r="2276" spans="1:2" x14ac:dyDescent="0.25">
      <c r="A2276" s="25">
        <v>34782</v>
      </c>
      <c r="B2276" s="26">
        <f>[1]PyramidData!K2283</f>
        <v>5884</v>
      </c>
    </row>
    <row r="2277" spans="1:2" x14ac:dyDescent="0.25">
      <c r="A2277" s="25">
        <v>34783</v>
      </c>
      <c r="B2277" s="26">
        <f>[1]PyramidData!K2284</f>
        <v>2063</v>
      </c>
    </row>
    <row r="2278" spans="1:2" x14ac:dyDescent="0.25">
      <c r="A2278" s="25">
        <v>34784</v>
      </c>
      <c r="B2278" s="26">
        <f>[1]PyramidData!K2285</f>
        <v>957</v>
      </c>
    </row>
    <row r="2279" spans="1:2" x14ac:dyDescent="0.25">
      <c r="A2279" s="25">
        <v>34785</v>
      </c>
      <c r="B2279" s="26">
        <f>[1]PyramidData!K2286</f>
        <v>2877</v>
      </c>
    </row>
    <row r="2280" spans="1:2" x14ac:dyDescent="0.25">
      <c r="A2280" s="25">
        <v>34786</v>
      </c>
      <c r="B2280" s="26">
        <f>[1]PyramidData!K2287</f>
        <v>2882</v>
      </c>
    </row>
    <row r="2281" spans="1:2" x14ac:dyDescent="0.25">
      <c r="A2281" s="25">
        <v>34787</v>
      </c>
      <c r="B2281" s="26">
        <f>[1]PyramidData!K2288</f>
        <v>2627</v>
      </c>
    </row>
    <row r="2282" spans="1:2" x14ac:dyDescent="0.25">
      <c r="A2282" s="25">
        <v>34788</v>
      </c>
      <c r="B2282" s="26">
        <f>[1]PyramidData!K2289</f>
        <v>3877</v>
      </c>
    </row>
    <row r="2283" spans="1:2" x14ac:dyDescent="0.25">
      <c r="A2283" s="25">
        <v>34789</v>
      </c>
      <c r="B2283" s="26">
        <f>[1]PyramidData!K2290</f>
        <v>4036</v>
      </c>
    </row>
    <row r="2284" spans="1:2" x14ac:dyDescent="0.25">
      <c r="A2284" s="25">
        <v>34790</v>
      </c>
      <c r="B2284" s="26">
        <f>[1]PyramidData!K2291</f>
        <v>3576</v>
      </c>
    </row>
    <row r="2285" spans="1:2" x14ac:dyDescent="0.25">
      <c r="A2285" s="25">
        <v>34791</v>
      </c>
      <c r="B2285" s="26">
        <f>[1]PyramidData!K2292</f>
        <v>2413</v>
      </c>
    </row>
    <row r="2286" spans="1:2" x14ac:dyDescent="0.25">
      <c r="A2286" s="25">
        <v>34792</v>
      </c>
      <c r="B2286" s="26">
        <f>[1]PyramidData!K2293</f>
        <v>2186</v>
      </c>
    </row>
    <row r="2287" spans="1:2" x14ac:dyDescent="0.25">
      <c r="A2287" s="25">
        <v>34793</v>
      </c>
      <c r="B2287" s="26">
        <f>[1]PyramidData!K2294</f>
        <v>2023</v>
      </c>
    </row>
    <row r="2288" spans="1:2" x14ac:dyDescent="0.25">
      <c r="A2288" s="25">
        <v>34794</v>
      </c>
      <c r="B2288" s="26">
        <f>[1]PyramidData!K2295</f>
        <v>3185</v>
      </c>
    </row>
    <row r="2289" spans="1:2" x14ac:dyDescent="0.25">
      <c r="A2289" s="25">
        <v>34795</v>
      </c>
      <c r="B2289" s="26">
        <f>[1]PyramidData!K2296</f>
        <v>2360</v>
      </c>
    </row>
    <row r="2290" spans="1:2" x14ac:dyDescent="0.25">
      <c r="A2290" s="25">
        <v>34796</v>
      </c>
      <c r="B2290" s="26">
        <f>[1]PyramidData!K2297</f>
        <v>885</v>
      </c>
    </row>
    <row r="2291" spans="1:2" x14ac:dyDescent="0.25">
      <c r="A2291" s="25">
        <v>34797</v>
      </c>
      <c r="B2291" s="26">
        <f>[1]PyramidData!K2298</f>
        <v>700</v>
      </c>
    </row>
    <row r="2292" spans="1:2" x14ac:dyDescent="0.25">
      <c r="A2292" s="25">
        <v>34798</v>
      </c>
      <c r="B2292" s="26">
        <f>[1]PyramidData!K2299</f>
        <v>740</v>
      </c>
    </row>
    <row r="2293" spans="1:2" x14ac:dyDescent="0.25">
      <c r="A2293" s="25">
        <v>34799</v>
      </c>
      <c r="B2293" s="26">
        <f>[1]PyramidData!K2300</f>
        <v>1395</v>
      </c>
    </row>
    <row r="2294" spans="1:2" x14ac:dyDescent="0.25">
      <c r="A2294" s="25">
        <v>34800</v>
      </c>
      <c r="B2294" s="26">
        <f>[1]PyramidData!K2301</f>
        <v>1203</v>
      </c>
    </row>
    <row r="2295" spans="1:2" x14ac:dyDescent="0.25">
      <c r="A2295" s="25">
        <v>34801</v>
      </c>
      <c r="B2295" s="26">
        <f>[1]PyramidData!K2302</f>
        <v>957</v>
      </c>
    </row>
    <row r="2296" spans="1:2" x14ac:dyDescent="0.25">
      <c r="A2296" s="25">
        <v>34802</v>
      </c>
      <c r="B2296" s="26">
        <f>[1]PyramidData!K2303</f>
        <v>871</v>
      </c>
    </row>
    <row r="2297" spans="1:2" x14ac:dyDescent="0.25">
      <c r="A2297" s="25">
        <v>34803</v>
      </c>
      <c r="B2297" s="26">
        <f>[1]PyramidData!K2304</f>
        <v>492</v>
      </c>
    </row>
    <row r="2298" spans="1:2" x14ac:dyDescent="0.25">
      <c r="A2298" s="25">
        <v>34804</v>
      </c>
      <c r="B2298" s="26">
        <f>[1]PyramidData!K2305</f>
        <v>870</v>
      </c>
    </row>
    <row r="2299" spans="1:2" x14ac:dyDescent="0.25">
      <c r="A2299" s="25">
        <v>34805</v>
      </c>
      <c r="B2299" s="26">
        <f>[1]PyramidData!K2306</f>
        <v>759</v>
      </c>
    </row>
    <row r="2300" spans="1:2" x14ac:dyDescent="0.25">
      <c r="A2300" s="25">
        <v>34806</v>
      </c>
      <c r="B2300" s="26">
        <f>[1]PyramidData!K2307</f>
        <v>525</v>
      </c>
    </row>
    <row r="2301" spans="1:2" x14ac:dyDescent="0.25">
      <c r="A2301" s="25">
        <v>34807</v>
      </c>
      <c r="B2301" s="26">
        <f>[1]PyramidData!K2308</f>
        <v>363</v>
      </c>
    </row>
    <row r="2302" spans="1:2" x14ac:dyDescent="0.25">
      <c r="A2302" s="25">
        <v>34808</v>
      </c>
      <c r="B2302" s="26">
        <f>[1]PyramidData!K2309</f>
        <v>596</v>
      </c>
    </row>
    <row r="2303" spans="1:2" x14ac:dyDescent="0.25">
      <c r="A2303" s="25">
        <v>34809</v>
      </c>
      <c r="B2303" s="26">
        <f>[1]PyramidData!K2310</f>
        <v>917</v>
      </c>
    </row>
    <row r="2304" spans="1:2" x14ac:dyDescent="0.25">
      <c r="A2304" s="25">
        <v>34810</v>
      </c>
      <c r="B2304" s="26">
        <f>[1]PyramidData!K2311</f>
        <v>1135</v>
      </c>
    </row>
    <row r="2305" spans="1:2" x14ac:dyDescent="0.25">
      <c r="A2305" s="25">
        <v>34811</v>
      </c>
      <c r="B2305" s="26">
        <f>[1]PyramidData!K2312</f>
        <v>731</v>
      </c>
    </row>
    <row r="2306" spans="1:2" x14ac:dyDescent="0.25">
      <c r="A2306" s="25">
        <v>34812</v>
      </c>
      <c r="B2306" s="26">
        <f>[1]PyramidData!K2313</f>
        <v>920</v>
      </c>
    </row>
    <row r="2307" spans="1:2" x14ac:dyDescent="0.25">
      <c r="A2307" s="25">
        <v>34813</v>
      </c>
      <c r="B2307" s="26">
        <f>[1]PyramidData!K2314</f>
        <v>1237</v>
      </c>
    </row>
    <row r="2308" spans="1:2" x14ac:dyDescent="0.25">
      <c r="A2308" s="25">
        <v>34814</v>
      </c>
      <c r="B2308" s="26">
        <f>[1]PyramidData!K2315</f>
        <v>0</v>
      </c>
    </row>
    <row r="2309" spans="1:2" x14ac:dyDescent="0.25">
      <c r="A2309" s="25">
        <v>34815</v>
      </c>
      <c r="B2309" s="26">
        <f>[1]PyramidData!K2316</f>
        <v>435</v>
      </c>
    </row>
    <row r="2310" spans="1:2" x14ac:dyDescent="0.25">
      <c r="A2310" s="25">
        <v>34816</v>
      </c>
      <c r="B2310" s="26">
        <f>[1]PyramidData!K2317</f>
        <v>415</v>
      </c>
    </row>
    <row r="2311" spans="1:2" x14ac:dyDescent="0.25">
      <c r="A2311" s="25">
        <v>34817</v>
      </c>
      <c r="B2311" s="26">
        <f>[1]PyramidData!K2318</f>
        <v>355</v>
      </c>
    </row>
    <row r="2312" spans="1:2" x14ac:dyDescent="0.25">
      <c r="A2312" s="25">
        <v>34818</v>
      </c>
      <c r="B2312" s="26">
        <f>[1]PyramidData!K2319</f>
        <v>882</v>
      </c>
    </row>
    <row r="2313" spans="1:2" x14ac:dyDescent="0.25">
      <c r="A2313" s="25">
        <v>34819</v>
      </c>
      <c r="B2313" s="26">
        <f>[1]PyramidData!K2320</f>
        <v>801</v>
      </c>
    </row>
    <row r="2314" spans="1:2" x14ac:dyDescent="0.25">
      <c r="A2314" s="25">
        <v>34820</v>
      </c>
      <c r="B2314" s="26">
        <f>[1]PyramidData!K2321</f>
        <v>1049</v>
      </c>
    </row>
    <row r="2315" spans="1:2" x14ac:dyDescent="0.25">
      <c r="A2315" s="25">
        <v>34821</v>
      </c>
      <c r="B2315" s="26">
        <f>[1]PyramidData!K2322</f>
        <v>609</v>
      </c>
    </row>
    <row r="2316" spans="1:2" x14ac:dyDescent="0.25">
      <c r="A2316" s="25">
        <v>34822</v>
      </c>
      <c r="B2316" s="26">
        <f>[1]PyramidData!K2323</f>
        <v>357</v>
      </c>
    </row>
    <row r="2317" spans="1:2" x14ac:dyDescent="0.25">
      <c r="A2317" s="25">
        <v>34823</v>
      </c>
      <c r="B2317" s="26">
        <f>[1]PyramidData!K2324</f>
        <v>148</v>
      </c>
    </row>
    <row r="2318" spans="1:2" x14ac:dyDescent="0.25">
      <c r="A2318" s="25">
        <v>34824</v>
      </c>
      <c r="B2318" s="26">
        <f>[1]PyramidData!K2325</f>
        <v>194</v>
      </c>
    </row>
    <row r="2319" spans="1:2" x14ac:dyDescent="0.25">
      <c r="A2319" s="25">
        <v>34825</v>
      </c>
      <c r="B2319" s="26">
        <f>[1]PyramidData!K2326</f>
        <v>16</v>
      </c>
    </row>
    <row r="2320" spans="1:2" x14ac:dyDescent="0.25">
      <c r="A2320" s="25">
        <v>34826</v>
      </c>
      <c r="B2320" s="26">
        <f>[1]PyramidData!K2327</f>
        <v>1250</v>
      </c>
    </row>
    <row r="2321" spans="1:2" x14ac:dyDescent="0.25">
      <c r="A2321" s="25">
        <v>34827</v>
      </c>
      <c r="B2321" s="26">
        <f>[1]PyramidData!K2328</f>
        <v>842</v>
      </c>
    </row>
    <row r="2322" spans="1:2" x14ac:dyDescent="0.25">
      <c r="A2322" s="25">
        <v>34828</v>
      </c>
      <c r="B2322" s="26">
        <f>[1]PyramidData!K2329</f>
        <v>643</v>
      </c>
    </row>
    <row r="2323" spans="1:2" x14ac:dyDescent="0.25">
      <c r="A2323" s="25">
        <v>34829</v>
      </c>
      <c r="B2323" s="26">
        <f>[1]PyramidData!K2330</f>
        <v>280</v>
      </c>
    </row>
    <row r="2324" spans="1:2" x14ac:dyDescent="0.25">
      <c r="A2324" s="25">
        <v>34830</v>
      </c>
      <c r="B2324" s="26">
        <f>[1]PyramidData!K2331</f>
        <v>370</v>
      </c>
    </row>
    <row r="2325" spans="1:2" x14ac:dyDescent="0.25">
      <c r="A2325" s="25">
        <v>34831</v>
      </c>
      <c r="B2325" s="26">
        <f>[1]PyramidData!K2332</f>
        <v>379</v>
      </c>
    </row>
    <row r="2326" spans="1:2" x14ac:dyDescent="0.25">
      <c r="A2326" s="25">
        <v>34832</v>
      </c>
      <c r="B2326" s="26">
        <f>[1]PyramidData!K2333</f>
        <v>511</v>
      </c>
    </row>
    <row r="2327" spans="1:2" x14ac:dyDescent="0.25">
      <c r="A2327" s="25">
        <v>34833</v>
      </c>
      <c r="B2327" s="26">
        <f>[1]PyramidData!K2334</f>
        <v>904</v>
      </c>
    </row>
    <row r="2328" spans="1:2" x14ac:dyDescent="0.25">
      <c r="A2328" s="25">
        <v>34834</v>
      </c>
      <c r="B2328" s="26">
        <f>[1]PyramidData!K2335</f>
        <v>767</v>
      </c>
    </row>
    <row r="2329" spans="1:2" x14ac:dyDescent="0.25">
      <c r="A2329" s="25">
        <v>34835</v>
      </c>
      <c r="B2329" s="26">
        <f>[1]PyramidData!K2336</f>
        <v>1097</v>
      </c>
    </row>
    <row r="2330" spans="1:2" x14ac:dyDescent="0.25">
      <c r="A2330" s="25">
        <v>34836</v>
      </c>
      <c r="B2330" s="26">
        <f>[1]PyramidData!K2337</f>
        <v>534</v>
      </c>
    </row>
    <row r="2331" spans="1:2" x14ac:dyDescent="0.25">
      <c r="A2331" s="25">
        <v>34837</v>
      </c>
      <c r="B2331" s="26">
        <f>[1]PyramidData!K2338</f>
        <v>913</v>
      </c>
    </row>
    <row r="2332" spans="1:2" x14ac:dyDescent="0.25">
      <c r="A2332" s="25">
        <v>34838</v>
      </c>
      <c r="B2332" s="26">
        <f>[1]PyramidData!K2339</f>
        <v>1001</v>
      </c>
    </row>
    <row r="2333" spans="1:2" x14ac:dyDescent="0.25">
      <c r="A2333" s="25">
        <v>34839</v>
      </c>
      <c r="B2333" s="26">
        <f>[1]PyramidData!K2340</f>
        <v>19</v>
      </c>
    </row>
    <row r="2334" spans="1:2" x14ac:dyDescent="0.25">
      <c r="A2334" s="25">
        <v>34840</v>
      </c>
      <c r="B2334" s="26">
        <f>[1]PyramidData!K2341</f>
        <v>48</v>
      </c>
    </row>
    <row r="2335" spans="1:2" x14ac:dyDescent="0.25">
      <c r="A2335" s="25">
        <v>34841</v>
      </c>
      <c r="B2335" s="26">
        <f>[1]PyramidData!K2342</f>
        <v>290</v>
      </c>
    </row>
    <row r="2336" spans="1:2" x14ac:dyDescent="0.25">
      <c r="A2336" s="25">
        <v>34842</v>
      </c>
      <c r="B2336" s="26">
        <f>[1]PyramidData!K2343</f>
        <v>330</v>
      </c>
    </row>
    <row r="2337" spans="1:2" x14ac:dyDescent="0.25">
      <c r="A2337" s="25">
        <v>34843</v>
      </c>
      <c r="B2337" s="26">
        <f>[1]PyramidData!K2344</f>
        <v>543</v>
      </c>
    </row>
    <row r="2338" spans="1:2" x14ac:dyDescent="0.25">
      <c r="A2338" s="25">
        <v>34844</v>
      </c>
      <c r="B2338" s="26">
        <f>[1]PyramidData!K2345</f>
        <v>568</v>
      </c>
    </row>
    <row r="2339" spans="1:2" x14ac:dyDescent="0.25">
      <c r="A2339" s="25">
        <v>34845</v>
      </c>
      <c r="B2339" s="26">
        <f>[1]PyramidData!K2346</f>
        <v>216</v>
      </c>
    </row>
    <row r="2340" spans="1:2" x14ac:dyDescent="0.25">
      <c r="A2340" s="25">
        <v>34846</v>
      </c>
      <c r="B2340" s="26">
        <f>[1]PyramidData!K2347</f>
        <v>0</v>
      </c>
    </row>
    <row r="2341" spans="1:2" x14ac:dyDescent="0.25">
      <c r="A2341" s="25">
        <v>34847</v>
      </c>
      <c r="B2341" s="26">
        <f>[1]PyramidData!K2348</f>
        <v>1040</v>
      </c>
    </row>
    <row r="2342" spans="1:2" x14ac:dyDescent="0.25">
      <c r="A2342" s="25">
        <v>34848</v>
      </c>
      <c r="B2342" s="26">
        <f>[1]PyramidData!K2349</f>
        <v>1263</v>
      </c>
    </row>
    <row r="2343" spans="1:2" x14ac:dyDescent="0.25">
      <c r="A2343" s="25">
        <v>34849</v>
      </c>
      <c r="B2343" s="26">
        <f>[1]PyramidData!K2350</f>
        <v>2380</v>
      </c>
    </row>
    <row r="2344" spans="1:2" x14ac:dyDescent="0.25">
      <c r="A2344" s="25">
        <v>34850</v>
      </c>
      <c r="B2344" s="26">
        <f>[1]PyramidData!K2351</f>
        <v>5784</v>
      </c>
    </row>
    <row r="2345" spans="1:2" x14ac:dyDescent="0.25">
      <c r="A2345" s="25">
        <v>34851</v>
      </c>
      <c r="B2345" s="26">
        <f>[1]PyramidData!K2352</f>
        <v>322</v>
      </c>
    </row>
    <row r="2346" spans="1:2" x14ac:dyDescent="0.25">
      <c r="A2346" s="25">
        <v>34852</v>
      </c>
      <c r="B2346" s="26">
        <f>[1]PyramidData!K2353</f>
        <v>903</v>
      </c>
    </row>
    <row r="2347" spans="1:2" x14ac:dyDescent="0.25">
      <c r="A2347" s="25">
        <v>34853</v>
      </c>
      <c r="B2347" s="26">
        <f>[1]PyramidData!K2354</f>
        <v>786</v>
      </c>
    </row>
    <row r="2348" spans="1:2" x14ac:dyDescent="0.25">
      <c r="A2348" s="25">
        <v>34854</v>
      </c>
      <c r="B2348" s="26">
        <f>[1]PyramidData!K2355</f>
        <v>831</v>
      </c>
    </row>
    <row r="2349" spans="1:2" x14ac:dyDescent="0.25">
      <c r="A2349" s="25">
        <v>34855</v>
      </c>
      <c r="B2349" s="26">
        <f>[1]PyramidData!K2356</f>
        <v>2641</v>
      </c>
    </row>
    <row r="2350" spans="1:2" x14ac:dyDescent="0.25">
      <c r="A2350" s="25">
        <v>34856</v>
      </c>
      <c r="B2350" s="26">
        <f>[1]PyramidData!K2357</f>
        <v>2402</v>
      </c>
    </row>
    <row r="2351" spans="1:2" x14ac:dyDescent="0.25">
      <c r="A2351" s="25">
        <v>34857</v>
      </c>
      <c r="B2351" s="26">
        <f>[1]PyramidData!K2358</f>
        <v>2616</v>
      </c>
    </row>
    <row r="2352" spans="1:2" x14ac:dyDescent="0.25">
      <c r="A2352" s="25">
        <v>34858</v>
      </c>
      <c r="B2352" s="26">
        <f>[1]PyramidData!K2359</f>
        <v>4651</v>
      </c>
    </row>
    <row r="2353" spans="1:2" x14ac:dyDescent="0.25">
      <c r="A2353" s="25">
        <v>34859</v>
      </c>
      <c r="B2353" s="26">
        <f>[1]PyramidData!K2360</f>
        <v>5475</v>
      </c>
    </row>
    <row r="2354" spans="1:2" x14ac:dyDescent="0.25">
      <c r="A2354" s="25">
        <v>34860</v>
      </c>
      <c r="B2354" s="26">
        <f>[1]PyramidData!K2361</f>
        <v>2800</v>
      </c>
    </row>
    <row r="2355" spans="1:2" x14ac:dyDescent="0.25">
      <c r="A2355" s="25">
        <v>34861</v>
      </c>
      <c r="B2355" s="26">
        <f>[1]PyramidData!K2362</f>
        <v>4315</v>
      </c>
    </row>
    <row r="2356" spans="1:2" x14ac:dyDescent="0.25">
      <c r="A2356" s="25">
        <v>34862</v>
      </c>
      <c r="B2356" s="26">
        <f>[1]PyramidData!K2363</f>
        <v>4817</v>
      </c>
    </row>
    <row r="2357" spans="1:2" x14ac:dyDescent="0.25">
      <c r="A2357" s="25">
        <v>34863</v>
      </c>
      <c r="B2357" s="26">
        <f>[1]PyramidData!K2364</f>
        <v>3520</v>
      </c>
    </row>
    <row r="2358" spans="1:2" x14ac:dyDescent="0.25">
      <c r="A2358" s="25">
        <v>34864</v>
      </c>
      <c r="B2358" s="26">
        <f>[1]PyramidData!K2365</f>
        <v>2077</v>
      </c>
    </row>
    <row r="2359" spans="1:2" x14ac:dyDescent="0.25">
      <c r="A2359" s="25">
        <v>34865</v>
      </c>
      <c r="B2359" s="26">
        <f>[1]PyramidData!K2366</f>
        <v>2447</v>
      </c>
    </row>
    <row r="2360" spans="1:2" x14ac:dyDescent="0.25">
      <c r="A2360" s="25">
        <v>34866</v>
      </c>
      <c r="B2360" s="26">
        <f>[1]PyramidData!K2367</f>
        <v>3627</v>
      </c>
    </row>
    <row r="2361" spans="1:2" x14ac:dyDescent="0.25">
      <c r="A2361" s="25">
        <v>34867</v>
      </c>
      <c r="B2361" s="26">
        <f>[1]PyramidData!K2368</f>
        <v>239</v>
      </c>
    </row>
    <row r="2362" spans="1:2" x14ac:dyDescent="0.25">
      <c r="A2362" s="25">
        <v>34868</v>
      </c>
      <c r="B2362" s="26">
        <f>[1]PyramidData!K2369</f>
        <v>551</v>
      </c>
    </row>
    <row r="2363" spans="1:2" x14ac:dyDescent="0.25">
      <c r="A2363" s="25">
        <v>34869</v>
      </c>
      <c r="B2363" s="26">
        <f>[1]PyramidData!K2370</f>
        <v>4989</v>
      </c>
    </row>
    <row r="2364" spans="1:2" x14ac:dyDescent="0.25">
      <c r="A2364" s="25">
        <v>34870</v>
      </c>
      <c r="B2364" s="26">
        <f>[1]PyramidData!K2371</f>
        <v>2874</v>
      </c>
    </row>
    <row r="2365" spans="1:2" x14ac:dyDescent="0.25">
      <c r="A2365" s="25">
        <v>34871</v>
      </c>
      <c r="B2365" s="26">
        <f>[1]PyramidData!K2372</f>
        <v>1647</v>
      </c>
    </row>
    <row r="2366" spans="1:2" x14ac:dyDescent="0.25">
      <c r="A2366" s="25">
        <v>34872</v>
      </c>
      <c r="B2366" s="26">
        <f>[1]PyramidData!K2373</f>
        <v>2625</v>
      </c>
    </row>
    <row r="2367" spans="1:2" x14ac:dyDescent="0.25">
      <c r="A2367" s="25">
        <v>34873</v>
      </c>
      <c r="B2367" s="26">
        <f>[1]PyramidData!K2374</f>
        <v>5485</v>
      </c>
    </row>
    <row r="2368" spans="1:2" x14ac:dyDescent="0.25">
      <c r="A2368" s="25">
        <v>34874</v>
      </c>
      <c r="B2368" s="26">
        <f>[1]PyramidData!K2375</f>
        <v>911</v>
      </c>
    </row>
    <row r="2369" spans="1:2" x14ac:dyDescent="0.25">
      <c r="A2369" s="25">
        <v>34875</v>
      </c>
      <c r="B2369" s="26">
        <f>[1]PyramidData!K2376</f>
        <v>1108</v>
      </c>
    </row>
    <row r="2370" spans="1:2" x14ac:dyDescent="0.25">
      <c r="A2370" s="25">
        <v>34876</v>
      </c>
      <c r="B2370" s="26">
        <f>[1]PyramidData!K2377</f>
        <v>2817</v>
      </c>
    </row>
    <row r="2371" spans="1:2" x14ac:dyDescent="0.25">
      <c r="A2371" s="25">
        <v>34877</v>
      </c>
      <c r="B2371" s="26">
        <f>[1]PyramidData!K2378</f>
        <v>4409</v>
      </c>
    </row>
    <row r="2372" spans="1:2" x14ac:dyDescent="0.25">
      <c r="A2372" s="25">
        <v>34878</v>
      </c>
      <c r="B2372" s="26">
        <f>[1]PyramidData!K2379</f>
        <v>3546</v>
      </c>
    </row>
    <row r="2373" spans="1:2" x14ac:dyDescent="0.25">
      <c r="A2373" s="25">
        <v>34879</v>
      </c>
      <c r="B2373" s="26">
        <f>[1]PyramidData!K2380</f>
        <v>3213</v>
      </c>
    </row>
    <row r="2374" spans="1:2" x14ac:dyDescent="0.25">
      <c r="A2374" s="25">
        <v>34880</v>
      </c>
      <c r="B2374" s="26">
        <f>[1]PyramidData!K2381</f>
        <v>2630</v>
      </c>
    </row>
    <row r="2375" spans="1:2" x14ac:dyDescent="0.25">
      <c r="A2375" s="25">
        <v>34881</v>
      </c>
      <c r="B2375" s="26">
        <f>[1]PyramidData!K2382</f>
        <v>517</v>
      </c>
    </row>
    <row r="2376" spans="1:2" x14ac:dyDescent="0.25">
      <c r="A2376" s="25">
        <v>34882</v>
      </c>
      <c r="B2376" s="26">
        <f>[1]PyramidData!K2383</f>
        <v>916</v>
      </c>
    </row>
    <row r="2377" spans="1:2" x14ac:dyDescent="0.25">
      <c r="A2377" s="25">
        <v>34883</v>
      </c>
      <c r="B2377" s="26">
        <f>[1]PyramidData!K2384</f>
        <v>3452</v>
      </c>
    </row>
    <row r="2378" spans="1:2" x14ac:dyDescent="0.25">
      <c r="A2378" s="25">
        <v>34884</v>
      </c>
      <c r="B2378" s="26">
        <f>[1]PyramidData!K2385</f>
        <v>1126</v>
      </c>
    </row>
    <row r="2379" spans="1:2" x14ac:dyDescent="0.25">
      <c r="A2379" s="25">
        <v>34885</v>
      </c>
      <c r="B2379" s="26">
        <f>[1]PyramidData!K2386</f>
        <v>4795</v>
      </c>
    </row>
    <row r="2380" spans="1:2" x14ac:dyDescent="0.25">
      <c r="A2380" s="25">
        <v>34886</v>
      </c>
      <c r="B2380" s="26">
        <f>[1]PyramidData!K2387</f>
        <v>4147</v>
      </c>
    </row>
    <row r="2381" spans="1:2" x14ac:dyDescent="0.25">
      <c r="A2381" s="25">
        <v>34887</v>
      </c>
      <c r="B2381" s="26">
        <f>[1]PyramidData!K2388</f>
        <v>4356</v>
      </c>
    </row>
    <row r="2382" spans="1:2" x14ac:dyDescent="0.25">
      <c r="A2382" s="25">
        <v>34888</v>
      </c>
      <c r="B2382" s="26">
        <f>[1]PyramidData!K2389</f>
        <v>667</v>
      </c>
    </row>
    <row r="2383" spans="1:2" x14ac:dyDescent="0.25">
      <c r="A2383" s="25">
        <v>34889</v>
      </c>
      <c r="B2383" s="26">
        <f>[1]PyramidData!K2390</f>
        <v>495</v>
      </c>
    </row>
    <row r="2384" spans="1:2" x14ac:dyDescent="0.25">
      <c r="A2384" s="25">
        <v>34890</v>
      </c>
      <c r="B2384" s="26">
        <f>[1]PyramidData!K2391</f>
        <v>3473</v>
      </c>
    </row>
    <row r="2385" spans="1:2" x14ac:dyDescent="0.25">
      <c r="A2385" s="25">
        <v>34891</v>
      </c>
      <c r="B2385" s="26">
        <f>[1]PyramidData!K2392</f>
        <v>1697</v>
      </c>
    </row>
    <row r="2386" spans="1:2" x14ac:dyDescent="0.25">
      <c r="A2386" s="25">
        <v>34892</v>
      </c>
      <c r="B2386" s="26">
        <f>[1]PyramidData!K2393</f>
        <v>1773</v>
      </c>
    </row>
    <row r="2387" spans="1:2" x14ac:dyDescent="0.25">
      <c r="A2387" s="25">
        <v>34893</v>
      </c>
      <c r="B2387" s="26">
        <f>[1]PyramidData!K2394</f>
        <v>3374</v>
      </c>
    </row>
    <row r="2388" spans="1:2" x14ac:dyDescent="0.25">
      <c r="A2388" s="25">
        <v>34894</v>
      </c>
      <c r="B2388" s="26">
        <f>[1]PyramidData!K2395</f>
        <v>1411</v>
      </c>
    </row>
    <row r="2389" spans="1:2" x14ac:dyDescent="0.25">
      <c r="A2389" s="25">
        <v>34895</v>
      </c>
      <c r="B2389" s="26">
        <f>[1]PyramidData!K2396</f>
        <v>907</v>
      </c>
    </row>
    <row r="2390" spans="1:2" x14ac:dyDescent="0.25">
      <c r="A2390" s="25">
        <v>34896</v>
      </c>
      <c r="B2390" s="26">
        <f>[1]PyramidData!K2397</f>
        <v>962</v>
      </c>
    </row>
    <row r="2391" spans="1:2" x14ac:dyDescent="0.25">
      <c r="A2391" s="25">
        <v>34897</v>
      </c>
      <c r="B2391" s="26">
        <f>[1]PyramidData!K2398</f>
        <v>3702</v>
      </c>
    </row>
    <row r="2392" spans="1:2" x14ac:dyDescent="0.25">
      <c r="A2392" s="25">
        <v>34898</v>
      </c>
      <c r="B2392" s="26">
        <f>[1]PyramidData!K2399</f>
        <v>3902</v>
      </c>
    </row>
    <row r="2393" spans="1:2" x14ac:dyDescent="0.25">
      <c r="A2393" s="25">
        <v>34899</v>
      </c>
      <c r="B2393" s="26">
        <f>[1]PyramidData!K2400</f>
        <v>2282</v>
      </c>
    </row>
    <row r="2394" spans="1:2" x14ac:dyDescent="0.25">
      <c r="A2394" s="25">
        <v>34900</v>
      </c>
      <c r="B2394" s="26">
        <f>[1]PyramidData!K2401</f>
        <v>1854</v>
      </c>
    </row>
    <row r="2395" spans="1:2" x14ac:dyDescent="0.25">
      <c r="A2395" s="25">
        <v>34901</v>
      </c>
      <c r="B2395" s="26">
        <f>[1]PyramidData!K2402</f>
        <v>1214</v>
      </c>
    </row>
    <row r="2396" spans="1:2" x14ac:dyDescent="0.25">
      <c r="A2396" s="25">
        <v>34902</v>
      </c>
      <c r="B2396" s="26">
        <f>[1]PyramidData!K2403</f>
        <v>784</v>
      </c>
    </row>
    <row r="2397" spans="1:2" x14ac:dyDescent="0.25">
      <c r="A2397" s="25">
        <v>34903</v>
      </c>
      <c r="B2397" s="26">
        <f>[1]PyramidData!K2404</f>
        <v>564</v>
      </c>
    </row>
    <row r="2398" spans="1:2" x14ac:dyDescent="0.25">
      <c r="A2398" s="25">
        <v>34904</v>
      </c>
      <c r="B2398" s="26">
        <f>[1]PyramidData!K2405</f>
        <v>2155</v>
      </c>
    </row>
    <row r="2399" spans="1:2" x14ac:dyDescent="0.25">
      <c r="A2399" s="25">
        <v>34905</v>
      </c>
      <c r="B2399" s="26">
        <f>[1]PyramidData!K2406</f>
        <v>1408</v>
      </c>
    </row>
    <row r="2400" spans="1:2" x14ac:dyDescent="0.25">
      <c r="A2400" s="25">
        <v>34906</v>
      </c>
      <c r="B2400" s="26">
        <f>[1]PyramidData!K2407</f>
        <v>1633</v>
      </c>
    </row>
    <row r="2401" spans="1:2" x14ac:dyDescent="0.25">
      <c r="A2401" s="25">
        <v>34907</v>
      </c>
      <c r="B2401" s="26">
        <f>[1]PyramidData!K2408</f>
        <v>3741</v>
      </c>
    </row>
    <row r="2402" spans="1:2" x14ac:dyDescent="0.25">
      <c r="A2402" s="25">
        <v>34908</v>
      </c>
      <c r="B2402" s="26">
        <f>[1]PyramidData!K2409</f>
        <v>4730</v>
      </c>
    </row>
    <row r="2403" spans="1:2" x14ac:dyDescent="0.25">
      <c r="A2403" s="25">
        <v>34909</v>
      </c>
      <c r="B2403" s="26">
        <f>[1]PyramidData!K2410</f>
        <v>1966</v>
      </c>
    </row>
    <row r="2404" spans="1:2" x14ac:dyDescent="0.25">
      <c r="A2404" s="25">
        <v>34910</v>
      </c>
      <c r="B2404" s="26">
        <f>[1]PyramidData!K2411</f>
        <v>271</v>
      </c>
    </row>
    <row r="2405" spans="1:2" x14ac:dyDescent="0.25">
      <c r="A2405" s="25">
        <v>34911</v>
      </c>
      <c r="B2405" s="26">
        <f>[1]PyramidData!K2412</f>
        <v>5034</v>
      </c>
    </row>
    <row r="2406" spans="1:2" x14ac:dyDescent="0.25">
      <c r="A2406" s="25">
        <v>34912</v>
      </c>
      <c r="B2406" s="26">
        <f>[1]PyramidData!K2413</f>
        <v>6409</v>
      </c>
    </row>
    <row r="2407" spans="1:2" x14ac:dyDescent="0.25">
      <c r="A2407" s="25">
        <v>34913</v>
      </c>
      <c r="B2407" s="26">
        <f>[1]PyramidData!K2414</f>
        <v>4652</v>
      </c>
    </row>
    <row r="2408" spans="1:2" x14ac:dyDescent="0.25">
      <c r="A2408" s="25">
        <v>34914</v>
      </c>
      <c r="B2408" s="26">
        <f>[1]PyramidData!K2415</f>
        <v>4854</v>
      </c>
    </row>
    <row r="2409" spans="1:2" x14ac:dyDescent="0.25">
      <c r="A2409" s="25">
        <v>34915</v>
      </c>
      <c r="B2409" s="26">
        <f>[1]PyramidData!K2416</f>
        <v>3986</v>
      </c>
    </row>
    <row r="2410" spans="1:2" x14ac:dyDescent="0.25">
      <c r="A2410" s="25">
        <v>34916</v>
      </c>
      <c r="B2410" s="26">
        <f>[1]PyramidData!K2417</f>
        <v>2035</v>
      </c>
    </row>
    <row r="2411" spans="1:2" x14ac:dyDescent="0.25">
      <c r="A2411" s="25">
        <v>34917</v>
      </c>
      <c r="B2411" s="26">
        <f>[1]PyramidData!K2418</f>
        <v>1364</v>
      </c>
    </row>
    <row r="2412" spans="1:2" x14ac:dyDescent="0.25">
      <c r="A2412" s="25">
        <v>34918</v>
      </c>
      <c r="B2412" s="26">
        <f>[1]PyramidData!K2419</f>
        <v>3236</v>
      </c>
    </row>
    <row r="2413" spans="1:2" x14ac:dyDescent="0.25">
      <c r="A2413" s="25">
        <v>34919</v>
      </c>
      <c r="B2413" s="26">
        <f>[1]PyramidData!K2420</f>
        <v>5061</v>
      </c>
    </row>
    <row r="2414" spans="1:2" x14ac:dyDescent="0.25">
      <c r="A2414" s="25">
        <v>34920</v>
      </c>
      <c r="B2414" s="26">
        <f>[1]PyramidData!K2421</f>
        <v>3201</v>
      </c>
    </row>
    <row r="2415" spans="1:2" x14ac:dyDescent="0.25">
      <c r="A2415" s="25">
        <v>34921</v>
      </c>
      <c r="B2415" s="26">
        <f>[1]PyramidData!K2422</f>
        <v>3325</v>
      </c>
    </row>
    <row r="2416" spans="1:2" x14ac:dyDescent="0.25">
      <c r="A2416" s="25">
        <v>34922</v>
      </c>
      <c r="B2416" s="26">
        <f>[1]PyramidData!K2423</f>
        <v>2654</v>
      </c>
    </row>
    <row r="2417" spans="1:2" x14ac:dyDescent="0.25">
      <c r="A2417" s="25">
        <v>34923</v>
      </c>
      <c r="B2417" s="26">
        <f>[1]PyramidData!K2424</f>
        <v>1416</v>
      </c>
    </row>
    <row r="2418" spans="1:2" x14ac:dyDescent="0.25">
      <c r="A2418" s="25">
        <v>34924</v>
      </c>
      <c r="B2418" s="26">
        <f>[1]PyramidData!K2425</f>
        <v>595</v>
      </c>
    </row>
    <row r="2419" spans="1:2" x14ac:dyDescent="0.25">
      <c r="A2419" s="25">
        <v>34925</v>
      </c>
      <c r="B2419" s="26">
        <f>[1]PyramidData!K2426</f>
        <v>1704</v>
      </c>
    </row>
    <row r="2420" spans="1:2" x14ac:dyDescent="0.25">
      <c r="A2420" s="25">
        <v>34926</v>
      </c>
      <c r="B2420" s="26">
        <f>[1]PyramidData!K2427</f>
        <v>393</v>
      </c>
    </row>
    <row r="2421" spans="1:2" x14ac:dyDescent="0.25">
      <c r="A2421" s="25">
        <v>34927</v>
      </c>
      <c r="B2421" s="26">
        <f>[1]PyramidData!K2428</f>
        <v>567</v>
      </c>
    </row>
    <row r="2422" spans="1:2" x14ac:dyDescent="0.25">
      <c r="A2422" s="25">
        <v>34928</v>
      </c>
      <c r="B2422" s="26">
        <f>[1]PyramidData!K2429</f>
        <v>619</v>
      </c>
    </row>
    <row r="2423" spans="1:2" x14ac:dyDescent="0.25">
      <c r="A2423" s="25">
        <v>34929</v>
      </c>
      <c r="B2423" s="26">
        <f>[1]PyramidData!K2430</f>
        <v>1022</v>
      </c>
    </row>
    <row r="2424" spans="1:2" x14ac:dyDescent="0.25">
      <c r="A2424" s="25">
        <v>34930</v>
      </c>
      <c r="B2424" s="26">
        <f>[1]PyramidData!K2431</f>
        <v>125</v>
      </c>
    </row>
    <row r="2425" spans="1:2" x14ac:dyDescent="0.25">
      <c r="A2425" s="25">
        <v>34931</v>
      </c>
      <c r="B2425" s="26">
        <f>[1]PyramidData!K2432</f>
        <v>809</v>
      </c>
    </row>
    <row r="2426" spans="1:2" x14ac:dyDescent="0.25">
      <c r="A2426" s="25">
        <v>34932</v>
      </c>
      <c r="B2426" s="26">
        <f>[1]PyramidData!K2433</f>
        <v>2127</v>
      </c>
    </row>
    <row r="2427" spans="1:2" x14ac:dyDescent="0.25">
      <c r="A2427" s="25">
        <v>34933</v>
      </c>
      <c r="B2427" s="26">
        <f>[1]PyramidData!K2434</f>
        <v>2524</v>
      </c>
    </row>
    <row r="2428" spans="1:2" x14ac:dyDescent="0.25">
      <c r="A2428" s="25">
        <v>34934</v>
      </c>
      <c r="B2428" s="26">
        <f>[1]PyramidData!K2435</f>
        <v>2742</v>
      </c>
    </row>
    <row r="2429" spans="1:2" x14ac:dyDescent="0.25">
      <c r="A2429" s="25">
        <v>34935</v>
      </c>
      <c r="B2429" s="26">
        <f>[1]PyramidData!K2436</f>
        <v>1871</v>
      </c>
    </row>
    <row r="2430" spans="1:2" x14ac:dyDescent="0.25">
      <c r="A2430" s="25">
        <v>34936</v>
      </c>
      <c r="B2430" s="26">
        <f>[1]PyramidData!K2437</f>
        <v>1340</v>
      </c>
    </row>
    <row r="2431" spans="1:2" x14ac:dyDescent="0.25">
      <c r="A2431" s="25">
        <v>34937</v>
      </c>
      <c r="B2431" s="26">
        <f>[1]PyramidData!K2438</f>
        <v>2209</v>
      </c>
    </row>
    <row r="2432" spans="1:2" x14ac:dyDescent="0.25">
      <c r="A2432" s="25">
        <v>34938</v>
      </c>
      <c r="B2432" s="26">
        <f>[1]PyramidData!K2439</f>
        <v>1730</v>
      </c>
    </row>
    <row r="2433" spans="1:2" x14ac:dyDescent="0.25">
      <c r="A2433" s="25">
        <v>34939</v>
      </c>
      <c r="B2433" s="26">
        <f>[1]PyramidData!K2440</f>
        <v>4423</v>
      </c>
    </row>
    <row r="2434" spans="1:2" x14ac:dyDescent="0.25">
      <c r="A2434" s="25">
        <v>34940</v>
      </c>
      <c r="B2434" s="26">
        <f>[1]PyramidData!K2441</f>
        <v>7073</v>
      </c>
    </row>
    <row r="2435" spans="1:2" x14ac:dyDescent="0.25">
      <c r="A2435" s="25">
        <v>34941</v>
      </c>
      <c r="B2435" s="26">
        <f>[1]PyramidData!K2442</f>
        <v>5716</v>
      </c>
    </row>
    <row r="2436" spans="1:2" x14ac:dyDescent="0.25">
      <c r="A2436" s="25">
        <v>34942</v>
      </c>
      <c r="B2436" s="26">
        <f>[1]PyramidData!K2443</f>
        <v>2451</v>
      </c>
    </row>
    <row r="2437" spans="1:2" x14ac:dyDescent="0.25">
      <c r="A2437" s="25">
        <v>34943</v>
      </c>
      <c r="B2437" s="26">
        <f>[1]PyramidData!K2444</f>
        <v>2468</v>
      </c>
    </row>
    <row r="2438" spans="1:2" x14ac:dyDescent="0.25">
      <c r="A2438" s="25">
        <v>34944</v>
      </c>
      <c r="B2438" s="26">
        <f>[1]PyramidData!K2445</f>
        <v>2186</v>
      </c>
    </row>
    <row r="2439" spans="1:2" x14ac:dyDescent="0.25">
      <c r="A2439" s="25">
        <v>34945</v>
      </c>
      <c r="B2439" s="26">
        <f>[1]PyramidData!K2446</f>
        <v>1837</v>
      </c>
    </row>
    <row r="2440" spans="1:2" x14ac:dyDescent="0.25">
      <c r="A2440" s="25">
        <v>34946</v>
      </c>
      <c r="B2440" s="26">
        <f>[1]PyramidData!K2447</f>
        <v>761</v>
      </c>
    </row>
    <row r="2441" spans="1:2" x14ac:dyDescent="0.25">
      <c r="A2441" s="25">
        <v>34947</v>
      </c>
      <c r="B2441" s="26">
        <f>[1]PyramidData!K2448</f>
        <v>3859</v>
      </c>
    </row>
    <row r="2442" spans="1:2" x14ac:dyDescent="0.25">
      <c r="A2442" s="25">
        <v>34948</v>
      </c>
      <c r="B2442" s="26">
        <f>[1]PyramidData!K2449</f>
        <v>1888</v>
      </c>
    </row>
    <row r="2443" spans="1:2" x14ac:dyDescent="0.25">
      <c r="A2443" s="25">
        <v>34949</v>
      </c>
      <c r="B2443" s="26">
        <f>[1]PyramidData!K2450</f>
        <v>1256</v>
      </c>
    </row>
    <row r="2444" spans="1:2" x14ac:dyDescent="0.25">
      <c r="A2444" s="25">
        <v>34950</v>
      </c>
      <c r="B2444" s="26">
        <f>[1]PyramidData!K2451</f>
        <v>1643</v>
      </c>
    </row>
    <row r="2445" spans="1:2" x14ac:dyDescent="0.25">
      <c r="A2445" s="25">
        <v>34951</v>
      </c>
      <c r="B2445" s="26">
        <f>[1]PyramidData!K2452</f>
        <v>513</v>
      </c>
    </row>
    <row r="2446" spans="1:2" x14ac:dyDescent="0.25">
      <c r="A2446" s="25">
        <v>34952</v>
      </c>
      <c r="B2446" s="26">
        <f>[1]PyramidData!K2453</f>
        <v>211</v>
      </c>
    </row>
    <row r="2447" spans="1:2" x14ac:dyDescent="0.25">
      <c r="A2447" s="25">
        <v>34953</v>
      </c>
      <c r="B2447" s="26">
        <f>[1]PyramidData!K2454</f>
        <v>693</v>
      </c>
    </row>
    <row r="2448" spans="1:2" x14ac:dyDescent="0.25">
      <c r="A2448" s="25">
        <v>34954</v>
      </c>
      <c r="B2448" s="26">
        <f>[1]PyramidData!K2455</f>
        <v>4338</v>
      </c>
    </row>
    <row r="2449" spans="1:2" x14ac:dyDescent="0.25">
      <c r="A2449" s="25">
        <v>34955</v>
      </c>
      <c r="B2449" s="26">
        <f>[1]PyramidData!K2456</f>
        <v>4009</v>
      </c>
    </row>
    <row r="2450" spans="1:2" x14ac:dyDescent="0.25">
      <c r="A2450" s="25">
        <v>34956</v>
      </c>
      <c r="B2450" s="26">
        <f>[1]PyramidData!K2457</f>
        <v>2733</v>
      </c>
    </row>
    <row r="2451" spans="1:2" x14ac:dyDescent="0.25">
      <c r="A2451" s="25">
        <v>34957</v>
      </c>
      <c r="B2451" s="26">
        <f>[1]PyramidData!K2458</f>
        <v>2401</v>
      </c>
    </row>
    <row r="2452" spans="1:2" x14ac:dyDescent="0.25">
      <c r="A2452" s="25">
        <v>34958</v>
      </c>
      <c r="B2452" s="26">
        <f>[1]PyramidData!K2459</f>
        <v>312</v>
      </c>
    </row>
    <row r="2453" spans="1:2" x14ac:dyDescent="0.25">
      <c r="A2453" s="25">
        <v>34959</v>
      </c>
      <c r="B2453" s="26">
        <f>[1]PyramidData!K2460</f>
        <v>971</v>
      </c>
    </row>
    <row r="2454" spans="1:2" x14ac:dyDescent="0.25">
      <c r="A2454" s="25">
        <v>34960</v>
      </c>
      <c r="B2454" s="26">
        <f>[1]PyramidData!K2461</f>
        <v>875</v>
      </c>
    </row>
    <row r="2455" spans="1:2" x14ac:dyDescent="0.25">
      <c r="A2455" s="25">
        <v>34961</v>
      </c>
      <c r="B2455" s="26">
        <f>[1]PyramidData!K2462</f>
        <v>2721</v>
      </c>
    </row>
    <row r="2456" spans="1:2" x14ac:dyDescent="0.25">
      <c r="A2456" s="25">
        <v>34962</v>
      </c>
      <c r="B2456" s="26">
        <f>[1]PyramidData!K2463</f>
        <v>3327</v>
      </c>
    </row>
    <row r="2457" spans="1:2" x14ac:dyDescent="0.25">
      <c r="A2457" s="25">
        <v>34963</v>
      </c>
      <c r="B2457" s="26">
        <f>[1]PyramidData!K2464</f>
        <v>1598</v>
      </c>
    </row>
    <row r="2458" spans="1:2" x14ac:dyDescent="0.25">
      <c r="A2458" s="25">
        <v>34964</v>
      </c>
      <c r="B2458" s="26">
        <f>[1]PyramidData!K2465</f>
        <v>1519</v>
      </c>
    </row>
    <row r="2459" spans="1:2" x14ac:dyDescent="0.25">
      <c r="A2459" s="25">
        <v>34965</v>
      </c>
      <c r="B2459" s="26">
        <f>[1]PyramidData!K2466</f>
        <v>534</v>
      </c>
    </row>
    <row r="2460" spans="1:2" x14ac:dyDescent="0.25">
      <c r="A2460" s="25">
        <v>34966</v>
      </c>
      <c r="B2460" s="26">
        <f>[1]PyramidData!K2467</f>
        <v>885</v>
      </c>
    </row>
    <row r="2461" spans="1:2" x14ac:dyDescent="0.25">
      <c r="A2461" s="25">
        <v>34967</v>
      </c>
      <c r="B2461" s="26">
        <f>[1]PyramidData!K2468</f>
        <v>602</v>
      </c>
    </row>
    <row r="2462" spans="1:2" x14ac:dyDescent="0.25">
      <c r="A2462" s="25">
        <v>34968</v>
      </c>
      <c r="B2462" s="26">
        <f>[1]PyramidData!K2469</f>
        <v>866</v>
      </c>
    </row>
    <row r="2463" spans="1:2" x14ac:dyDescent="0.25">
      <c r="A2463" s="25">
        <v>34969</v>
      </c>
      <c r="B2463" s="26">
        <f>[1]PyramidData!K2470</f>
        <v>923</v>
      </c>
    </row>
    <row r="2464" spans="1:2" x14ac:dyDescent="0.25">
      <c r="A2464" s="25">
        <v>34970</v>
      </c>
      <c r="B2464" s="26">
        <f>[1]PyramidData!K2471</f>
        <v>760</v>
      </c>
    </row>
    <row r="2465" spans="1:2" x14ac:dyDescent="0.25">
      <c r="A2465" s="25">
        <v>34971</v>
      </c>
      <c r="B2465" s="26">
        <f>[1]PyramidData!K2472</f>
        <v>282</v>
      </c>
    </row>
    <row r="2466" spans="1:2" x14ac:dyDescent="0.25">
      <c r="A2466" s="25">
        <v>34972</v>
      </c>
      <c r="B2466" s="26">
        <f>[1]PyramidData!K2473</f>
        <v>29</v>
      </c>
    </row>
    <row r="2467" spans="1:2" x14ac:dyDescent="0.25">
      <c r="A2467" s="25">
        <v>34973</v>
      </c>
      <c r="B2467" s="26">
        <f>[1]PyramidData!K2474</f>
        <v>240</v>
      </c>
    </row>
    <row r="2468" spans="1:2" x14ac:dyDescent="0.25">
      <c r="A2468" s="25">
        <v>34974</v>
      </c>
      <c r="B2468" s="26">
        <f>[1]PyramidData!K2475</f>
        <v>892</v>
      </c>
    </row>
    <row r="2469" spans="1:2" x14ac:dyDescent="0.25">
      <c r="A2469" s="25">
        <v>34975</v>
      </c>
      <c r="B2469" s="26">
        <f>[1]PyramidData!K2476</f>
        <v>499</v>
      </c>
    </row>
    <row r="2470" spans="1:2" x14ac:dyDescent="0.25">
      <c r="A2470" s="25">
        <v>34976</v>
      </c>
      <c r="B2470" s="26">
        <f>[1]PyramidData!K2477</f>
        <v>463</v>
      </c>
    </row>
    <row r="2471" spans="1:2" x14ac:dyDescent="0.25">
      <c r="A2471" s="25">
        <v>34977</v>
      </c>
      <c r="B2471" s="26">
        <f>[1]PyramidData!K2478</f>
        <v>452</v>
      </c>
    </row>
    <row r="2472" spans="1:2" x14ac:dyDescent="0.25">
      <c r="A2472" s="25">
        <v>34978</v>
      </c>
      <c r="B2472" s="26">
        <f>[1]PyramidData!K2479</f>
        <v>501</v>
      </c>
    </row>
    <row r="2473" spans="1:2" x14ac:dyDescent="0.25">
      <c r="A2473" s="25">
        <v>34979</v>
      </c>
      <c r="B2473" s="26">
        <f>[1]PyramidData!K2480</f>
        <v>142</v>
      </c>
    </row>
    <row r="2474" spans="1:2" x14ac:dyDescent="0.25">
      <c r="A2474" s="25">
        <v>34980</v>
      </c>
      <c r="B2474" s="26">
        <f>[1]PyramidData!K2481</f>
        <v>375</v>
      </c>
    </row>
    <row r="2475" spans="1:2" x14ac:dyDescent="0.25">
      <c r="A2475" s="25">
        <v>34981</v>
      </c>
      <c r="B2475" s="26">
        <f>[1]PyramidData!K2482</f>
        <v>536</v>
      </c>
    </row>
    <row r="2476" spans="1:2" x14ac:dyDescent="0.25">
      <c r="A2476" s="25">
        <v>34982</v>
      </c>
      <c r="B2476" s="26">
        <f>[1]PyramidData!K2483</f>
        <v>36</v>
      </c>
    </row>
    <row r="2477" spans="1:2" x14ac:dyDescent="0.25">
      <c r="A2477" s="25">
        <v>34983</v>
      </c>
      <c r="B2477" s="26">
        <f>[1]PyramidData!K2484</f>
        <v>0</v>
      </c>
    </row>
    <row r="2478" spans="1:2" x14ac:dyDescent="0.25">
      <c r="A2478" s="25">
        <v>34984</v>
      </c>
      <c r="B2478" s="26">
        <f>[1]PyramidData!K2485</f>
        <v>0</v>
      </c>
    </row>
    <row r="2479" spans="1:2" x14ac:dyDescent="0.25">
      <c r="A2479" s="25">
        <v>34985</v>
      </c>
      <c r="B2479" s="26">
        <f>[1]PyramidData!K2486</f>
        <v>0</v>
      </c>
    </row>
    <row r="2480" spans="1:2" x14ac:dyDescent="0.25">
      <c r="A2480" s="25">
        <v>34986</v>
      </c>
      <c r="B2480" s="26">
        <f>[1]PyramidData!K2487</f>
        <v>0</v>
      </c>
    </row>
    <row r="2481" spans="1:2" x14ac:dyDescent="0.25">
      <c r="A2481" s="25">
        <v>34987</v>
      </c>
      <c r="B2481" s="26">
        <f>[1]PyramidData!K2488</f>
        <v>0</v>
      </c>
    </row>
    <row r="2482" spans="1:2" x14ac:dyDescent="0.25">
      <c r="A2482" s="25">
        <v>34988</v>
      </c>
      <c r="B2482" s="26">
        <f>[1]PyramidData!K2489</f>
        <v>0</v>
      </c>
    </row>
    <row r="2483" spans="1:2" x14ac:dyDescent="0.25">
      <c r="A2483" s="25">
        <v>34989</v>
      </c>
      <c r="B2483" s="26">
        <f>[1]PyramidData!K2490</f>
        <v>40</v>
      </c>
    </row>
    <row r="2484" spans="1:2" x14ac:dyDescent="0.25">
      <c r="A2484" s="25">
        <v>34990</v>
      </c>
      <c r="B2484" s="26">
        <f>[1]PyramidData!K2491</f>
        <v>48</v>
      </c>
    </row>
    <row r="2485" spans="1:2" x14ac:dyDescent="0.25">
      <c r="A2485" s="25">
        <v>34991</v>
      </c>
      <c r="B2485" s="26">
        <f>[1]PyramidData!K2492</f>
        <v>0</v>
      </c>
    </row>
    <row r="2486" spans="1:2" x14ac:dyDescent="0.25">
      <c r="A2486" s="25">
        <v>34992</v>
      </c>
      <c r="B2486" s="26">
        <f>[1]PyramidData!K2493</f>
        <v>10</v>
      </c>
    </row>
    <row r="2487" spans="1:2" x14ac:dyDescent="0.25">
      <c r="A2487" s="25">
        <v>34993</v>
      </c>
      <c r="B2487" s="26">
        <f>[1]PyramidData!K2494</f>
        <v>0</v>
      </c>
    </row>
    <row r="2488" spans="1:2" x14ac:dyDescent="0.25">
      <c r="A2488" s="25">
        <v>34994</v>
      </c>
      <c r="B2488" s="26">
        <f>[1]PyramidData!K2495</f>
        <v>384</v>
      </c>
    </row>
    <row r="2489" spans="1:2" x14ac:dyDescent="0.25">
      <c r="A2489" s="25">
        <v>34995</v>
      </c>
      <c r="B2489" s="26">
        <f>[1]PyramidData!K2496</f>
        <v>290</v>
      </c>
    </row>
    <row r="2490" spans="1:2" x14ac:dyDescent="0.25">
      <c r="A2490" s="25">
        <v>34996</v>
      </c>
      <c r="B2490" s="26">
        <f>[1]PyramidData!K2497</f>
        <v>54</v>
      </c>
    </row>
    <row r="2491" spans="1:2" x14ac:dyDescent="0.25">
      <c r="A2491" s="25">
        <v>34997</v>
      </c>
      <c r="B2491" s="26">
        <f>[1]PyramidData!K2498</f>
        <v>835</v>
      </c>
    </row>
    <row r="2492" spans="1:2" x14ac:dyDescent="0.25">
      <c r="A2492" s="25">
        <v>34998</v>
      </c>
      <c r="B2492" s="26">
        <f>[1]PyramidData!K2499</f>
        <v>0</v>
      </c>
    </row>
    <row r="2493" spans="1:2" x14ac:dyDescent="0.25">
      <c r="A2493" s="25">
        <v>34999</v>
      </c>
      <c r="B2493" s="26">
        <f>[1]PyramidData!K2500</f>
        <v>8</v>
      </c>
    </row>
    <row r="2494" spans="1:2" x14ac:dyDescent="0.25">
      <c r="A2494" s="25">
        <v>35000</v>
      </c>
      <c r="B2494" s="26">
        <f>[1]PyramidData!K2501</f>
        <v>0</v>
      </c>
    </row>
    <row r="2495" spans="1:2" x14ac:dyDescent="0.25">
      <c r="A2495" s="25">
        <v>35001</v>
      </c>
      <c r="B2495" s="26">
        <f>[1]PyramidData!K2502</f>
        <v>0</v>
      </c>
    </row>
    <row r="2496" spans="1:2" x14ac:dyDescent="0.25">
      <c r="A2496" s="25">
        <v>35002</v>
      </c>
      <c r="B2496" s="26">
        <f>[1]PyramidData!K2503</f>
        <v>204</v>
      </c>
    </row>
    <row r="2497" spans="1:2" x14ac:dyDescent="0.25">
      <c r="A2497" s="25">
        <v>35003</v>
      </c>
      <c r="B2497" s="26">
        <f>[1]PyramidData!K2504</f>
        <v>199</v>
      </c>
    </row>
    <row r="2498" spans="1:2" x14ac:dyDescent="0.25">
      <c r="A2498" s="25">
        <v>35004</v>
      </c>
      <c r="B2498" s="26">
        <f>[1]PyramidData!K2505</f>
        <v>32</v>
      </c>
    </row>
    <row r="2499" spans="1:2" x14ac:dyDescent="0.25">
      <c r="A2499" s="25">
        <v>35005</v>
      </c>
      <c r="B2499" s="26">
        <f>[1]PyramidData!K2506</f>
        <v>218</v>
      </c>
    </row>
    <row r="2500" spans="1:2" x14ac:dyDescent="0.25">
      <c r="A2500" s="25">
        <v>35006</v>
      </c>
      <c r="B2500" s="26">
        <f>[1]PyramidData!K2507</f>
        <v>47</v>
      </c>
    </row>
    <row r="2501" spans="1:2" x14ac:dyDescent="0.25">
      <c r="A2501" s="25">
        <v>35007</v>
      </c>
      <c r="B2501" s="26">
        <f>[1]PyramidData!K2508</f>
        <v>185</v>
      </c>
    </row>
    <row r="2502" spans="1:2" x14ac:dyDescent="0.25">
      <c r="A2502" s="25">
        <v>35008</v>
      </c>
      <c r="B2502" s="26">
        <f>[1]PyramidData!K2509</f>
        <v>200</v>
      </c>
    </row>
    <row r="2503" spans="1:2" x14ac:dyDescent="0.25">
      <c r="A2503" s="25">
        <v>35009</v>
      </c>
      <c r="B2503" s="26">
        <f>[1]PyramidData!K2510</f>
        <v>46</v>
      </c>
    </row>
    <row r="2504" spans="1:2" x14ac:dyDescent="0.25">
      <c r="A2504" s="25">
        <v>35010</v>
      </c>
      <c r="B2504" s="26">
        <f>[1]PyramidData!K2511</f>
        <v>1097</v>
      </c>
    </row>
    <row r="2505" spans="1:2" x14ac:dyDescent="0.25">
      <c r="A2505" s="25">
        <v>35011</v>
      </c>
      <c r="B2505" s="26">
        <f>[1]PyramidData!K2512</f>
        <v>298</v>
      </c>
    </row>
    <row r="2506" spans="1:2" x14ac:dyDescent="0.25">
      <c r="A2506" s="25">
        <v>35012</v>
      </c>
      <c r="B2506" s="26">
        <f>[1]PyramidData!K2513</f>
        <v>257</v>
      </c>
    </row>
    <row r="2507" spans="1:2" x14ac:dyDescent="0.25">
      <c r="A2507" s="25">
        <v>35013</v>
      </c>
      <c r="B2507" s="26">
        <f>[1]PyramidData!K2514</f>
        <v>112</v>
      </c>
    </row>
    <row r="2508" spans="1:2" x14ac:dyDescent="0.25">
      <c r="A2508" s="25">
        <v>35014</v>
      </c>
      <c r="B2508" s="26">
        <f>[1]PyramidData!K2515</f>
        <v>563</v>
      </c>
    </row>
    <row r="2509" spans="1:2" x14ac:dyDescent="0.25">
      <c r="A2509" s="25">
        <v>35015</v>
      </c>
      <c r="B2509" s="26">
        <f>[1]PyramidData!K2516</f>
        <v>0</v>
      </c>
    </row>
    <row r="2510" spans="1:2" x14ac:dyDescent="0.25">
      <c r="A2510" s="25">
        <v>35016</v>
      </c>
      <c r="B2510" s="26">
        <f>[1]PyramidData!K2517</f>
        <v>1440</v>
      </c>
    </row>
    <row r="2511" spans="1:2" x14ac:dyDescent="0.25">
      <c r="A2511" s="25">
        <v>35017</v>
      </c>
      <c r="B2511" s="26">
        <f>[1]PyramidData!K2518</f>
        <v>1413</v>
      </c>
    </row>
    <row r="2512" spans="1:2" x14ac:dyDescent="0.25">
      <c r="A2512" s="25">
        <v>35018</v>
      </c>
      <c r="B2512" s="26">
        <f>[1]PyramidData!K2519</f>
        <v>1444</v>
      </c>
    </row>
    <row r="2513" spans="1:2" x14ac:dyDescent="0.25">
      <c r="A2513" s="25">
        <v>35019</v>
      </c>
      <c r="B2513" s="26">
        <f>[1]PyramidData!K2520</f>
        <v>925</v>
      </c>
    </row>
    <row r="2514" spans="1:2" x14ac:dyDescent="0.25">
      <c r="A2514" s="25">
        <v>35020</v>
      </c>
      <c r="B2514" s="26">
        <f>[1]PyramidData!K2521</f>
        <v>819</v>
      </c>
    </row>
    <row r="2515" spans="1:2" x14ac:dyDescent="0.25">
      <c r="A2515" s="25">
        <v>35021</v>
      </c>
      <c r="B2515" s="26">
        <f>[1]PyramidData!K2522</f>
        <v>782</v>
      </c>
    </row>
    <row r="2516" spans="1:2" x14ac:dyDescent="0.25">
      <c r="A2516" s="25">
        <v>35022</v>
      </c>
      <c r="B2516" s="26">
        <f>[1]PyramidData!K2523</f>
        <v>461</v>
      </c>
    </row>
    <row r="2517" spans="1:2" x14ac:dyDescent="0.25">
      <c r="A2517" s="25">
        <v>35023</v>
      </c>
      <c r="B2517" s="26">
        <f>[1]PyramidData!K2524</f>
        <v>428</v>
      </c>
    </row>
    <row r="2518" spans="1:2" x14ac:dyDescent="0.25">
      <c r="A2518" s="25">
        <v>35024</v>
      </c>
      <c r="B2518" s="26">
        <f>[1]PyramidData!K2525</f>
        <v>705</v>
      </c>
    </row>
    <row r="2519" spans="1:2" x14ac:dyDescent="0.25">
      <c r="A2519" s="25">
        <v>35025</v>
      </c>
      <c r="B2519" s="26">
        <f>[1]PyramidData!K2526</f>
        <v>637</v>
      </c>
    </row>
    <row r="2520" spans="1:2" x14ac:dyDescent="0.25">
      <c r="A2520" s="25">
        <v>35026</v>
      </c>
      <c r="B2520" s="26">
        <f>[1]PyramidData!K2527</f>
        <v>1361</v>
      </c>
    </row>
    <row r="2521" spans="1:2" x14ac:dyDescent="0.25">
      <c r="A2521" s="25">
        <v>35027</v>
      </c>
      <c r="B2521" s="26">
        <f>[1]PyramidData!K2528</f>
        <v>1052</v>
      </c>
    </row>
    <row r="2522" spans="1:2" x14ac:dyDescent="0.25">
      <c r="A2522" s="25">
        <v>35028</v>
      </c>
      <c r="B2522" s="26">
        <f>[1]PyramidData!K2529</f>
        <v>650</v>
      </c>
    </row>
    <row r="2523" spans="1:2" x14ac:dyDescent="0.25">
      <c r="A2523" s="25">
        <v>35029</v>
      </c>
      <c r="B2523" s="26">
        <f>[1]PyramidData!K2530</f>
        <v>2753</v>
      </c>
    </row>
    <row r="2524" spans="1:2" x14ac:dyDescent="0.25">
      <c r="A2524" s="25">
        <v>35030</v>
      </c>
      <c r="B2524" s="26">
        <f>[1]PyramidData!K2531</f>
        <v>1513</v>
      </c>
    </row>
    <row r="2525" spans="1:2" x14ac:dyDescent="0.25">
      <c r="A2525" s="25">
        <v>35031</v>
      </c>
      <c r="B2525" s="26">
        <f>[1]PyramidData!K2532</f>
        <v>3211</v>
      </c>
    </row>
    <row r="2526" spans="1:2" x14ac:dyDescent="0.25">
      <c r="A2526" s="25">
        <v>35032</v>
      </c>
      <c r="B2526" s="26">
        <f>[1]PyramidData!K2533</f>
        <v>2179</v>
      </c>
    </row>
    <row r="2527" spans="1:2" x14ac:dyDescent="0.25">
      <c r="A2527" s="25">
        <v>35033</v>
      </c>
      <c r="B2527" s="26">
        <f>[1]PyramidData!K2534</f>
        <v>1727</v>
      </c>
    </row>
    <row r="2528" spans="1:2" x14ac:dyDescent="0.25">
      <c r="A2528" s="25">
        <v>35034</v>
      </c>
      <c r="B2528" s="26">
        <f>[1]PyramidData!K2535</f>
        <v>810</v>
      </c>
    </row>
    <row r="2529" spans="1:2" x14ac:dyDescent="0.25">
      <c r="A2529" s="25">
        <v>35035</v>
      </c>
      <c r="B2529" s="26">
        <f>[1]PyramidData!K2536</f>
        <v>1603</v>
      </c>
    </row>
    <row r="2530" spans="1:2" x14ac:dyDescent="0.25">
      <c r="A2530" s="25">
        <v>35036</v>
      </c>
      <c r="B2530" s="26">
        <f>[1]PyramidData!K2537</f>
        <v>2386</v>
      </c>
    </row>
    <row r="2531" spans="1:2" x14ac:dyDescent="0.25">
      <c r="A2531" s="25">
        <v>35037</v>
      </c>
      <c r="B2531" s="26">
        <f>[1]PyramidData!K2538</f>
        <v>2048</v>
      </c>
    </row>
    <row r="2532" spans="1:2" x14ac:dyDescent="0.25">
      <c r="A2532" s="25">
        <v>35038</v>
      </c>
      <c r="B2532" s="26">
        <f>[1]PyramidData!K2539</f>
        <v>1581</v>
      </c>
    </row>
    <row r="2533" spans="1:2" x14ac:dyDescent="0.25">
      <c r="A2533" s="25">
        <v>35039</v>
      </c>
      <c r="B2533" s="26">
        <f>[1]PyramidData!K2540</f>
        <v>2771</v>
      </c>
    </row>
    <row r="2534" spans="1:2" x14ac:dyDescent="0.25">
      <c r="A2534" s="25">
        <v>35040</v>
      </c>
      <c r="B2534" s="26">
        <f>[1]PyramidData!K2541</f>
        <v>4887</v>
      </c>
    </row>
    <row r="2535" spans="1:2" x14ac:dyDescent="0.25">
      <c r="A2535" s="25">
        <v>35041</v>
      </c>
      <c r="B2535" s="26">
        <f>[1]PyramidData!K2542</f>
        <v>2308</v>
      </c>
    </row>
    <row r="2536" spans="1:2" x14ac:dyDescent="0.25">
      <c r="A2536" s="25">
        <v>35042</v>
      </c>
      <c r="B2536" s="26">
        <f>[1]PyramidData!K2543</f>
        <v>2907</v>
      </c>
    </row>
    <row r="2537" spans="1:2" x14ac:dyDescent="0.25">
      <c r="A2537" s="25">
        <v>35043</v>
      </c>
      <c r="B2537" s="26">
        <f>[1]PyramidData!K2544</f>
        <v>2643</v>
      </c>
    </row>
    <row r="2538" spans="1:2" x14ac:dyDescent="0.25">
      <c r="A2538" s="25">
        <v>35044</v>
      </c>
      <c r="B2538" s="26">
        <f>[1]PyramidData!K2545</f>
        <v>634</v>
      </c>
    </row>
    <row r="2539" spans="1:2" x14ac:dyDescent="0.25">
      <c r="A2539" s="25">
        <v>35045</v>
      </c>
      <c r="B2539" s="26">
        <f>[1]PyramidData!K2546</f>
        <v>2227</v>
      </c>
    </row>
    <row r="2540" spans="1:2" x14ac:dyDescent="0.25">
      <c r="A2540" s="25">
        <v>35046</v>
      </c>
      <c r="B2540" s="26">
        <f>[1]PyramidData!K2547</f>
        <v>2538</v>
      </c>
    </row>
    <row r="2541" spans="1:2" x14ac:dyDescent="0.25">
      <c r="A2541" s="25">
        <v>35047</v>
      </c>
      <c r="B2541" s="26">
        <f>[1]PyramidData!K2548</f>
        <v>771</v>
      </c>
    </row>
    <row r="2542" spans="1:2" x14ac:dyDescent="0.25">
      <c r="A2542" s="25">
        <v>35048</v>
      </c>
      <c r="B2542" s="26">
        <f>[1]PyramidData!K2549</f>
        <v>1911</v>
      </c>
    </row>
    <row r="2543" spans="1:2" x14ac:dyDescent="0.25">
      <c r="A2543" s="25">
        <v>35049</v>
      </c>
      <c r="B2543" s="26">
        <f>[1]PyramidData!K2550</f>
        <v>963</v>
      </c>
    </row>
    <row r="2544" spans="1:2" x14ac:dyDescent="0.25">
      <c r="A2544" s="25">
        <v>35050</v>
      </c>
      <c r="B2544" s="26">
        <f>[1]PyramidData!K2551</f>
        <v>1108</v>
      </c>
    </row>
    <row r="2545" spans="1:2" x14ac:dyDescent="0.25">
      <c r="A2545" s="25">
        <v>35051</v>
      </c>
      <c r="B2545" s="26">
        <f>[1]PyramidData!K2552</f>
        <v>736</v>
      </c>
    </row>
    <row r="2546" spans="1:2" x14ac:dyDescent="0.25">
      <c r="A2546" s="25">
        <v>35052</v>
      </c>
      <c r="B2546" s="26">
        <f>[1]PyramidData!K2553</f>
        <v>1450</v>
      </c>
    </row>
    <row r="2547" spans="1:2" x14ac:dyDescent="0.25">
      <c r="A2547" s="25">
        <v>35053</v>
      </c>
      <c r="B2547" s="26">
        <f>[1]PyramidData!K2554</f>
        <v>2618</v>
      </c>
    </row>
    <row r="2548" spans="1:2" x14ac:dyDescent="0.25">
      <c r="A2548" s="25">
        <v>35054</v>
      </c>
      <c r="B2548" s="26">
        <f>[1]PyramidData!K2555</f>
        <v>1222</v>
      </c>
    </row>
    <row r="2549" spans="1:2" x14ac:dyDescent="0.25">
      <c r="A2549" s="25">
        <v>35055</v>
      </c>
      <c r="B2549" s="26">
        <f>[1]PyramidData!K2556</f>
        <v>773</v>
      </c>
    </row>
    <row r="2550" spans="1:2" x14ac:dyDescent="0.25">
      <c r="A2550" s="25">
        <v>35056</v>
      </c>
      <c r="B2550" s="26">
        <f>[1]PyramidData!K2557</f>
        <v>1165</v>
      </c>
    </row>
    <row r="2551" spans="1:2" x14ac:dyDescent="0.25">
      <c r="A2551" s="25">
        <v>35057</v>
      </c>
      <c r="B2551" s="26">
        <f>[1]PyramidData!K2558</f>
        <v>1585</v>
      </c>
    </row>
    <row r="2552" spans="1:2" x14ac:dyDescent="0.25">
      <c r="A2552" s="25">
        <v>35058</v>
      </c>
      <c r="B2552" s="26">
        <f>[1]PyramidData!K2559</f>
        <v>957</v>
      </c>
    </row>
    <row r="2553" spans="1:2" x14ac:dyDescent="0.25">
      <c r="A2553" s="25">
        <v>35059</v>
      </c>
      <c r="B2553" s="26">
        <f>[1]PyramidData!K2560</f>
        <v>839</v>
      </c>
    </row>
    <row r="2554" spans="1:2" x14ac:dyDescent="0.25">
      <c r="A2554" s="25">
        <v>35060</v>
      </c>
      <c r="B2554" s="26">
        <f>[1]PyramidData!K2561</f>
        <v>786</v>
      </c>
    </row>
    <row r="2555" spans="1:2" x14ac:dyDescent="0.25">
      <c r="A2555" s="25">
        <v>35061</v>
      </c>
      <c r="B2555" s="26">
        <f>[1]PyramidData!K2562</f>
        <v>466</v>
      </c>
    </row>
    <row r="2556" spans="1:2" x14ac:dyDescent="0.25">
      <c r="A2556" s="25">
        <v>35062</v>
      </c>
      <c r="B2556" s="26">
        <f>[1]PyramidData!K2563</f>
        <v>425</v>
      </c>
    </row>
    <row r="2557" spans="1:2" x14ac:dyDescent="0.25">
      <c r="A2557" s="25">
        <v>35063</v>
      </c>
      <c r="B2557" s="26">
        <f>[1]PyramidData!K2564</f>
        <v>646</v>
      </c>
    </row>
    <row r="2558" spans="1:2" x14ac:dyDescent="0.25">
      <c r="A2558" s="25">
        <v>35064</v>
      </c>
      <c r="B2558" s="26">
        <f>[1]PyramidData!K2565</f>
        <v>752</v>
      </c>
    </row>
    <row r="2559" spans="1:2" x14ac:dyDescent="0.25">
      <c r="A2559" s="25">
        <v>35065</v>
      </c>
      <c r="B2559" s="26">
        <f>[1]PyramidData!K2566</f>
        <v>699</v>
      </c>
    </row>
    <row r="2560" spans="1:2" x14ac:dyDescent="0.25">
      <c r="A2560" s="25">
        <v>35066</v>
      </c>
      <c r="B2560" s="26">
        <f>[1]PyramidData!K2567</f>
        <v>968</v>
      </c>
    </row>
    <row r="2561" spans="1:2" x14ac:dyDescent="0.25">
      <c r="A2561" s="25">
        <v>35067</v>
      </c>
      <c r="B2561" s="26">
        <f>[1]PyramidData!K2568</f>
        <v>1506</v>
      </c>
    </row>
    <row r="2562" spans="1:2" x14ac:dyDescent="0.25">
      <c r="A2562" s="25">
        <v>35068</v>
      </c>
      <c r="B2562" s="26">
        <f>[1]PyramidData!K2569</f>
        <v>585</v>
      </c>
    </row>
    <row r="2563" spans="1:2" x14ac:dyDescent="0.25">
      <c r="A2563" s="25">
        <v>35069</v>
      </c>
      <c r="B2563" s="26">
        <f>[1]PyramidData!K2570</f>
        <v>542</v>
      </c>
    </row>
    <row r="2564" spans="1:2" x14ac:dyDescent="0.25">
      <c r="A2564" s="25">
        <v>35070</v>
      </c>
      <c r="B2564" s="26">
        <f>[1]PyramidData!K2571</f>
        <v>1031</v>
      </c>
    </row>
    <row r="2565" spans="1:2" x14ac:dyDescent="0.25">
      <c r="A2565" s="25">
        <v>35071</v>
      </c>
      <c r="B2565" s="26">
        <f>[1]PyramidData!K2572</f>
        <v>814</v>
      </c>
    </row>
    <row r="2566" spans="1:2" x14ac:dyDescent="0.25">
      <c r="A2566" s="25">
        <v>35072</v>
      </c>
      <c r="B2566" s="26">
        <f>[1]PyramidData!K2573</f>
        <v>2283</v>
      </c>
    </row>
    <row r="2567" spans="1:2" x14ac:dyDescent="0.25">
      <c r="A2567" s="25">
        <v>35073</v>
      </c>
      <c r="B2567" s="26">
        <f>[1]PyramidData!K2574</f>
        <v>3351</v>
      </c>
    </row>
    <row r="2568" spans="1:2" x14ac:dyDescent="0.25">
      <c r="A2568" s="25">
        <v>35074</v>
      </c>
      <c r="B2568" s="26">
        <f>[1]PyramidData!K2575</f>
        <v>2689</v>
      </c>
    </row>
    <row r="2569" spans="1:2" x14ac:dyDescent="0.25">
      <c r="A2569" s="25">
        <v>35075</v>
      </c>
      <c r="B2569" s="26">
        <f>[1]PyramidData!K2576</f>
        <v>5200</v>
      </c>
    </row>
    <row r="2570" spans="1:2" x14ac:dyDescent="0.25">
      <c r="A2570" s="25">
        <v>35076</v>
      </c>
      <c r="B2570" s="26">
        <f>[1]PyramidData!K2577</f>
        <v>1737</v>
      </c>
    </row>
    <row r="2571" spans="1:2" x14ac:dyDescent="0.25">
      <c r="A2571" s="25">
        <v>35077</v>
      </c>
      <c r="B2571" s="26">
        <f>[1]PyramidData!K2578</f>
        <v>1004</v>
      </c>
    </row>
    <row r="2572" spans="1:2" x14ac:dyDescent="0.25">
      <c r="A2572" s="25">
        <v>35078</v>
      </c>
      <c r="B2572" s="26">
        <f>[1]PyramidData!K2579</f>
        <v>693</v>
      </c>
    </row>
    <row r="2573" spans="1:2" x14ac:dyDescent="0.25">
      <c r="A2573" s="25">
        <v>35079</v>
      </c>
      <c r="B2573" s="26">
        <f>[1]PyramidData!K2580</f>
        <v>732</v>
      </c>
    </row>
    <row r="2574" spans="1:2" x14ac:dyDescent="0.25">
      <c r="A2574" s="25">
        <v>35080</v>
      </c>
      <c r="B2574" s="26">
        <f>[1]PyramidData!K2581</f>
        <v>1503</v>
      </c>
    </row>
    <row r="2575" spans="1:2" x14ac:dyDescent="0.25">
      <c r="A2575" s="25">
        <v>35081</v>
      </c>
      <c r="B2575" s="26">
        <f>[1]PyramidData!K2582</f>
        <v>1750</v>
      </c>
    </row>
    <row r="2576" spans="1:2" x14ac:dyDescent="0.25">
      <c r="A2576" s="25">
        <v>35082</v>
      </c>
      <c r="B2576" s="26">
        <f>[1]PyramidData!K2583</f>
        <v>3746</v>
      </c>
    </row>
    <row r="2577" spans="1:2" x14ac:dyDescent="0.25">
      <c r="A2577" s="25">
        <v>35083</v>
      </c>
      <c r="B2577" s="26">
        <f>[1]PyramidData!K2584</f>
        <v>2517</v>
      </c>
    </row>
    <row r="2578" spans="1:2" x14ac:dyDescent="0.25">
      <c r="A2578" s="25">
        <v>35084</v>
      </c>
      <c r="B2578" s="26">
        <f>[1]PyramidData!K2585</f>
        <v>826</v>
      </c>
    </row>
    <row r="2579" spans="1:2" x14ac:dyDescent="0.25">
      <c r="A2579" s="25">
        <v>35085</v>
      </c>
      <c r="B2579" s="26">
        <f>[1]PyramidData!K2586</f>
        <v>3117</v>
      </c>
    </row>
    <row r="2580" spans="1:2" x14ac:dyDescent="0.25">
      <c r="A2580" s="25">
        <v>35086</v>
      </c>
      <c r="B2580" s="26">
        <f>[1]PyramidData!K2587</f>
        <v>5766</v>
      </c>
    </row>
    <row r="2581" spans="1:2" x14ac:dyDescent="0.25">
      <c r="A2581" s="25">
        <v>35087</v>
      </c>
      <c r="B2581" s="26">
        <f>[1]PyramidData!K2588</f>
        <v>5668</v>
      </c>
    </row>
    <row r="2582" spans="1:2" x14ac:dyDescent="0.25">
      <c r="A2582" s="25">
        <v>35088</v>
      </c>
      <c r="B2582" s="26">
        <f>[1]PyramidData!K2589</f>
        <v>5823</v>
      </c>
    </row>
    <row r="2583" spans="1:2" x14ac:dyDescent="0.25">
      <c r="A2583" s="25">
        <v>35089</v>
      </c>
      <c r="B2583" s="26">
        <f>[1]PyramidData!K2590</f>
        <v>4547</v>
      </c>
    </row>
    <row r="2584" spans="1:2" x14ac:dyDescent="0.25">
      <c r="A2584" s="25">
        <v>35090</v>
      </c>
      <c r="B2584" s="26">
        <f>[1]PyramidData!K2591</f>
        <v>4999</v>
      </c>
    </row>
    <row r="2585" spans="1:2" x14ac:dyDescent="0.25">
      <c r="A2585" s="25">
        <v>35091</v>
      </c>
      <c r="B2585" s="26">
        <f>[1]PyramidData!K2592</f>
        <v>2497</v>
      </c>
    </row>
    <row r="2586" spans="1:2" x14ac:dyDescent="0.25">
      <c r="A2586" s="25">
        <v>35092</v>
      </c>
      <c r="B2586" s="26">
        <f>[1]PyramidData!K2593</f>
        <v>27</v>
      </c>
    </row>
    <row r="2587" spans="1:2" x14ac:dyDescent="0.25">
      <c r="A2587" s="25">
        <v>35093</v>
      </c>
      <c r="B2587" s="26">
        <f>[1]PyramidData!K2594</f>
        <v>5640</v>
      </c>
    </row>
    <row r="2588" spans="1:2" x14ac:dyDescent="0.25">
      <c r="A2588" s="25">
        <v>35094</v>
      </c>
      <c r="B2588" s="26">
        <f>[1]PyramidData!K2595</f>
        <v>5724</v>
      </c>
    </row>
    <row r="2589" spans="1:2" x14ac:dyDescent="0.25">
      <c r="A2589" s="25">
        <v>35095</v>
      </c>
      <c r="B2589" s="26">
        <f>[1]PyramidData!K2596</f>
        <v>5718</v>
      </c>
    </row>
    <row r="2590" spans="1:2" x14ac:dyDescent="0.25">
      <c r="A2590" s="25">
        <v>35096</v>
      </c>
      <c r="B2590" s="26">
        <f>[1]PyramidData!K2597</f>
        <v>5197</v>
      </c>
    </row>
    <row r="2591" spans="1:2" x14ac:dyDescent="0.25">
      <c r="A2591" s="25">
        <v>35097</v>
      </c>
      <c r="B2591" s="26">
        <f>[1]PyramidData!K2598</f>
        <v>3989</v>
      </c>
    </row>
    <row r="2592" spans="1:2" x14ac:dyDescent="0.25">
      <c r="A2592" s="25">
        <v>35098</v>
      </c>
      <c r="B2592" s="26">
        <f>[1]PyramidData!K2599</f>
        <v>3545</v>
      </c>
    </row>
    <row r="2593" spans="1:2" x14ac:dyDescent="0.25">
      <c r="A2593" s="25">
        <v>35099</v>
      </c>
      <c r="B2593" s="26">
        <f>[1]PyramidData!K2600</f>
        <v>2477</v>
      </c>
    </row>
    <row r="2594" spans="1:2" x14ac:dyDescent="0.25">
      <c r="A2594" s="25">
        <v>35100</v>
      </c>
      <c r="B2594" s="26">
        <f>[1]PyramidData!K2601</f>
        <v>1105</v>
      </c>
    </row>
    <row r="2595" spans="1:2" x14ac:dyDescent="0.25">
      <c r="A2595" s="25">
        <v>35101</v>
      </c>
      <c r="B2595" s="26">
        <f>[1]PyramidData!K2602</f>
        <v>6731</v>
      </c>
    </row>
    <row r="2596" spans="1:2" x14ac:dyDescent="0.25">
      <c r="A2596" s="25">
        <v>35102</v>
      </c>
      <c r="B2596" s="26">
        <f>[1]PyramidData!K2603</f>
        <v>1768</v>
      </c>
    </row>
    <row r="2597" spans="1:2" x14ac:dyDescent="0.25">
      <c r="A2597" s="25">
        <v>35103</v>
      </c>
      <c r="B2597" s="26">
        <f>[1]PyramidData!K2604</f>
        <v>4331</v>
      </c>
    </row>
    <row r="2598" spans="1:2" x14ac:dyDescent="0.25">
      <c r="A2598" s="25">
        <v>35104</v>
      </c>
      <c r="B2598" s="26">
        <f>[1]PyramidData!K2605</f>
        <v>767</v>
      </c>
    </row>
    <row r="2599" spans="1:2" x14ac:dyDescent="0.25">
      <c r="A2599" s="25">
        <v>35105</v>
      </c>
      <c r="B2599" s="26">
        <f>[1]PyramidData!K2606</f>
        <v>3527</v>
      </c>
    </row>
    <row r="2600" spans="1:2" x14ac:dyDescent="0.25">
      <c r="A2600" s="25">
        <v>35106</v>
      </c>
      <c r="B2600" s="26">
        <f>[1]PyramidData!K2607</f>
        <v>1585</v>
      </c>
    </row>
    <row r="2601" spans="1:2" x14ac:dyDescent="0.25">
      <c r="A2601" s="25">
        <v>35107</v>
      </c>
      <c r="B2601" s="26">
        <f>[1]PyramidData!K2608</f>
        <v>4439</v>
      </c>
    </row>
    <row r="2602" spans="1:2" x14ac:dyDescent="0.25">
      <c r="A2602" s="25">
        <v>35108</v>
      </c>
      <c r="B2602" s="26">
        <f>[1]PyramidData!K2609</f>
        <v>3344</v>
      </c>
    </row>
    <row r="2603" spans="1:2" x14ac:dyDescent="0.25">
      <c r="A2603" s="25">
        <v>35109</v>
      </c>
      <c r="B2603" s="26">
        <f>[1]PyramidData!K2610</f>
        <v>654</v>
      </c>
    </row>
    <row r="2604" spans="1:2" x14ac:dyDescent="0.25">
      <c r="A2604" s="25">
        <v>35110</v>
      </c>
      <c r="B2604" s="26">
        <f>[1]PyramidData!K2611</f>
        <v>4165</v>
      </c>
    </row>
    <row r="2605" spans="1:2" x14ac:dyDescent="0.25">
      <c r="A2605" s="25">
        <v>35111</v>
      </c>
      <c r="B2605" s="26">
        <f>[1]PyramidData!K2612</f>
        <v>3046</v>
      </c>
    </row>
    <row r="2606" spans="1:2" x14ac:dyDescent="0.25">
      <c r="A2606" s="25">
        <v>35112</v>
      </c>
      <c r="B2606" s="26">
        <f>[1]PyramidData!K2613</f>
        <v>1503</v>
      </c>
    </row>
    <row r="2607" spans="1:2" x14ac:dyDescent="0.25">
      <c r="A2607" s="25">
        <v>35113</v>
      </c>
      <c r="B2607" s="26">
        <f>[1]PyramidData!K2614</f>
        <v>1497</v>
      </c>
    </row>
    <row r="2608" spans="1:2" x14ac:dyDescent="0.25">
      <c r="A2608" s="25">
        <v>35114</v>
      </c>
      <c r="B2608" s="26">
        <f>[1]PyramidData!K2615</f>
        <v>3055</v>
      </c>
    </row>
    <row r="2609" spans="1:2" x14ac:dyDescent="0.25">
      <c r="A2609" s="25">
        <v>35115</v>
      </c>
      <c r="B2609" s="26">
        <f>[1]PyramidData!K2616</f>
        <v>3983</v>
      </c>
    </row>
    <row r="2610" spans="1:2" x14ac:dyDescent="0.25">
      <c r="A2610" s="25">
        <v>35116</v>
      </c>
      <c r="B2610" s="26">
        <f>[1]PyramidData!K2617</f>
        <v>3611</v>
      </c>
    </row>
    <row r="2611" spans="1:2" x14ac:dyDescent="0.25">
      <c r="A2611" s="25">
        <v>35117</v>
      </c>
      <c r="B2611" s="26">
        <f>[1]PyramidData!K2618</f>
        <v>5145</v>
      </c>
    </row>
    <row r="2612" spans="1:2" x14ac:dyDescent="0.25">
      <c r="A2612" s="25">
        <v>35118</v>
      </c>
      <c r="B2612" s="26">
        <f>[1]PyramidData!K2619</f>
        <v>3734</v>
      </c>
    </row>
    <row r="2613" spans="1:2" x14ac:dyDescent="0.25">
      <c r="A2613" s="25">
        <v>35119</v>
      </c>
      <c r="B2613" s="26">
        <f>[1]PyramidData!K2620</f>
        <v>2890</v>
      </c>
    </row>
    <row r="2614" spans="1:2" x14ac:dyDescent="0.25">
      <c r="A2614" s="25">
        <v>35120</v>
      </c>
      <c r="B2614" s="26">
        <f>[1]PyramidData!K2621</f>
        <v>5044</v>
      </c>
    </row>
    <row r="2615" spans="1:2" x14ac:dyDescent="0.25">
      <c r="A2615" s="25">
        <v>35121</v>
      </c>
      <c r="B2615" s="26">
        <f>[1]PyramidData!K2622</f>
        <v>6100</v>
      </c>
    </row>
    <row r="2616" spans="1:2" x14ac:dyDescent="0.25">
      <c r="A2616" s="25">
        <v>35122</v>
      </c>
      <c r="B2616" s="26">
        <f>[1]PyramidData!K2623</f>
        <v>5805</v>
      </c>
    </row>
    <row r="2617" spans="1:2" x14ac:dyDescent="0.25">
      <c r="A2617" s="25">
        <v>35123</v>
      </c>
      <c r="B2617" s="26">
        <f>[1]PyramidData!K2624</f>
        <v>3729</v>
      </c>
    </row>
    <row r="2618" spans="1:2" x14ac:dyDescent="0.25">
      <c r="A2618" s="25">
        <v>35124</v>
      </c>
      <c r="B2618" s="26">
        <f>[1]PyramidData!K2625</f>
        <v>2788</v>
      </c>
    </row>
    <row r="2619" spans="1:2" x14ac:dyDescent="0.25">
      <c r="A2619" s="25">
        <v>35125</v>
      </c>
      <c r="B2619" s="26">
        <f>[1]PyramidData!K2626</f>
        <v>4398</v>
      </c>
    </row>
    <row r="2620" spans="1:2" x14ac:dyDescent="0.25">
      <c r="A2620" s="25">
        <v>35126</v>
      </c>
      <c r="B2620" s="26">
        <f>[1]PyramidData!K2627</f>
        <v>861</v>
      </c>
    </row>
    <row r="2621" spans="1:2" x14ac:dyDescent="0.25">
      <c r="A2621" s="25">
        <v>35127</v>
      </c>
      <c r="B2621" s="26">
        <f>[1]PyramidData!K2628</f>
        <v>3610</v>
      </c>
    </row>
    <row r="2622" spans="1:2" x14ac:dyDescent="0.25">
      <c r="A2622" s="25">
        <v>35128</v>
      </c>
      <c r="B2622" s="26">
        <f>[1]PyramidData!K2629</f>
        <v>3858</v>
      </c>
    </row>
    <row r="2623" spans="1:2" x14ac:dyDescent="0.25">
      <c r="A2623" s="25">
        <v>35129</v>
      </c>
      <c r="B2623" s="26">
        <f>[1]PyramidData!K2630</f>
        <v>4175</v>
      </c>
    </row>
    <row r="2624" spans="1:2" x14ac:dyDescent="0.25">
      <c r="A2624" s="25">
        <v>35130</v>
      </c>
      <c r="B2624" s="26">
        <f>[1]PyramidData!K2631</f>
        <v>3374</v>
      </c>
    </row>
    <row r="2625" spans="1:2" x14ac:dyDescent="0.25">
      <c r="A2625" s="25">
        <v>35131</v>
      </c>
      <c r="B2625" s="26">
        <f>[1]PyramidData!K2632</f>
        <v>2403</v>
      </c>
    </row>
    <row r="2626" spans="1:2" x14ac:dyDescent="0.25">
      <c r="A2626" s="25">
        <v>35132</v>
      </c>
      <c r="B2626" s="26">
        <f>[1]PyramidData!K2633</f>
        <v>2557</v>
      </c>
    </row>
    <row r="2627" spans="1:2" x14ac:dyDescent="0.25">
      <c r="A2627" s="25">
        <v>35133</v>
      </c>
      <c r="B2627" s="26">
        <f>[1]PyramidData!K2634</f>
        <v>2579</v>
      </c>
    </row>
    <row r="2628" spans="1:2" x14ac:dyDescent="0.25">
      <c r="A2628" s="25">
        <v>35134</v>
      </c>
      <c r="B2628" s="26">
        <f>[1]PyramidData!K2635</f>
        <v>1421</v>
      </c>
    </row>
    <row r="2629" spans="1:2" x14ac:dyDescent="0.25">
      <c r="A2629" s="25">
        <v>35135</v>
      </c>
      <c r="B2629" s="26">
        <f>[1]PyramidData!K2636</f>
        <v>3709</v>
      </c>
    </row>
    <row r="2630" spans="1:2" x14ac:dyDescent="0.25">
      <c r="A2630" s="25">
        <v>35136</v>
      </c>
      <c r="B2630" s="26">
        <f>[1]PyramidData!K2637</f>
        <v>3604</v>
      </c>
    </row>
    <row r="2631" spans="1:2" x14ac:dyDescent="0.25">
      <c r="A2631" s="25">
        <v>35137</v>
      </c>
      <c r="B2631" s="26">
        <f>[1]PyramidData!K2638</f>
        <v>4797</v>
      </c>
    </row>
    <row r="2632" spans="1:2" x14ac:dyDescent="0.25">
      <c r="A2632" s="25">
        <v>35138</v>
      </c>
      <c r="B2632" s="26">
        <f>[1]PyramidData!K2639</f>
        <v>3151</v>
      </c>
    </row>
    <row r="2633" spans="1:2" x14ac:dyDescent="0.25">
      <c r="A2633" s="25">
        <v>35139</v>
      </c>
      <c r="B2633" s="26">
        <f>[1]PyramidData!K2640</f>
        <v>1395</v>
      </c>
    </row>
    <row r="2634" spans="1:2" x14ac:dyDescent="0.25">
      <c r="A2634" s="25">
        <v>35140</v>
      </c>
      <c r="B2634" s="26">
        <f>[1]PyramidData!K2641</f>
        <v>2418</v>
      </c>
    </row>
    <row r="2635" spans="1:2" x14ac:dyDescent="0.25">
      <c r="A2635" s="25">
        <v>35141</v>
      </c>
      <c r="B2635" s="26">
        <f>[1]PyramidData!K2642</f>
        <v>750</v>
      </c>
    </row>
    <row r="2636" spans="1:2" x14ac:dyDescent="0.25">
      <c r="A2636" s="25">
        <v>35142</v>
      </c>
      <c r="B2636" s="26">
        <f>[1]PyramidData!K2643</f>
        <v>5404</v>
      </c>
    </row>
    <row r="2637" spans="1:2" x14ac:dyDescent="0.25">
      <c r="A2637" s="25">
        <v>35143</v>
      </c>
      <c r="B2637" s="26">
        <f>[1]PyramidData!K2644</f>
        <v>5000</v>
      </c>
    </row>
    <row r="2638" spans="1:2" x14ac:dyDescent="0.25">
      <c r="A2638" s="25">
        <v>35144</v>
      </c>
      <c r="B2638" s="26">
        <f>[1]PyramidData!K2645</f>
        <v>4738</v>
      </c>
    </row>
    <row r="2639" spans="1:2" x14ac:dyDescent="0.25">
      <c r="A2639" s="25">
        <v>35145</v>
      </c>
      <c r="B2639" s="26">
        <f>[1]PyramidData!K2646</f>
        <v>4682</v>
      </c>
    </row>
    <row r="2640" spans="1:2" x14ac:dyDescent="0.25">
      <c r="A2640" s="25">
        <v>35146</v>
      </c>
      <c r="B2640" s="26">
        <f>[1]PyramidData!K2647</f>
        <v>2146</v>
      </c>
    </row>
    <row r="2641" spans="1:2" x14ac:dyDescent="0.25">
      <c r="A2641" s="25">
        <v>35147</v>
      </c>
      <c r="B2641" s="26">
        <f>[1]PyramidData!K2648</f>
        <v>835</v>
      </c>
    </row>
    <row r="2642" spans="1:2" x14ac:dyDescent="0.25">
      <c r="A2642" s="25">
        <v>35148</v>
      </c>
      <c r="B2642" s="26">
        <f>[1]PyramidData!K2649</f>
        <v>1537</v>
      </c>
    </row>
    <row r="2643" spans="1:2" x14ac:dyDescent="0.25">
      <c r="A2643" s="25">
        <v>35149</v>
      </c>
      <c r="B2643" s="26">
        <f>[1]PyramidData!K2650</f>
        <v>6142</v>
      </c>
    </row>
    <row r="2644" spans="1:2" x14ac:dyDescent="0.25">
      <c r="A2644" s="25">
        <v>35150</v>
      </c>
      <c r="B2644" s="26">
        <f>[1]PyramidData!K2651</f>
        <v>6573</v>
      </c>
    </row>
    <row r="2645" spans="1:2" x14ac:dyDescent="0.25">
      <c r="A2645" s="25">
        <v>35151</v>
      </c>
      <c r="B2645" s="26">
        <f>[1]PyramidData!K2652</f>
        <v>7201</v>
      </c>
    </row>
    <row r="2646" spans="1:2" x14ac:dyDescent="0.25">
      <c r="A2646" s="25">
        <v>35152</v>
      </c>
      <c r="B2646" s="26">
        <f>[1]PyramidData!K2653</f>
        <v>6944</v>
      </c>
    </row>
    <row r="2647" spans="1:2" x14ac:dyDescent="0.25">
      <c r="A2647" s="25">
        <v>35153</v>
      </c>
      <c r="B2647" s="26">
        <f>[1]PyramidData!K2654</f>
        <v>2274</v>
      </c>
    </row>
    <row r="2648" spans="1:2" x14ac:dyDescent="0.25">
      <c r="A2648" s="25">
        <v>35154</v>
      </c>
      <c r="B2648" s="26">
        <f>[1]PyramidData!K2655</f>
        <v>1611</v>
      </c>
    </row>
    <row r="2649" spans="1:2" x14ac:dyDescent="0.25">
      <c r="A2649" s="25">
        <v>35155</v>
      </c>
      <c r="B2649" s="26">
        <f>[1]PyramidData!K2656</f>
        <v>1439</v>
      </c>
    </row>
    <row r="2650" spans="1:2" x14ac:dyDescent="0.25">
      <c r="A2650" s="25">
        <v>35156</v>
      </c>
      <c r="B2650" s="26">
        <f>[1]PyramidData!K2657</f>
        <v>4741</v>
      </c>
    </row>
    <row r="2651" spans="1:2" x14ac:dyDescent="0.25">
      <c r="A2651" s="25">
        <v>35157</v>
      </c>
      <c r="B2651" s="26">
        <f>[1]PyramidData!K2658</f>
        <v>3584</v>
      </c>
    </row>
    <row r="2652" spans="1:2" x14ac:dyDescent="0.25">
      <c r="A2652" s="25">
        <v>35158</v>
      </c>
      <c r="B2652" s="26">
        <f>[1]PyramidData!K2659</f>
        <v>4872</v>
      </c>
    </row>
    <row r="2653" spans="1:2" x14ac:dyDescent="0.25">
      <c r="A2653" s="25">
        <v>35159</v>
      </c>
      <c r="B2653" s="26">
        <f>[1]PyramidData!K2660</f>
        <v>4505</v>
      </c>
    </row>
    <row r="2654" spans="1:2" x14ac:dyDescent="0.25">
      <c r="A2654" s="25">
        <v>35160</v>
      </c>
      <c r="B2654" s="26">
        <f>[1]PyramidData!K2661</f>
        <v>2160</v>
      </c>
    </row>
    <row r="2655" spans="1:2" x14ac:dyDescent="0.25">
      <c r="A2655" s="25">
        <v>35161</v>
      </c>
      <c r="B2655" s="26">
        <f>[1]PyramidData!K2662</f>
        <v>69</v>
      </c>
    </row>
    <row r="2656" spans="1:2" x14ac:dyDescent="0.25">
      <c r="A2656" s="25">
        <v>35162</v>
      </c>
      <c r="B2656" s="26">
        <f>[1]PyramidData!K2663</f>
        <v>49</v>
      </c>
    </row>
    <row r="2657" spans="1:2" x14ac:dyDescent="0.25">
      <c r="A2657" s="25">
        <v>35163</v>
      </c>
      <c r="B2657" s="26">
        <f>[1]PyramidData!K2664</f>
        <v>3696</v>
      </c>
    </row>
    <row r="2658" spans="1:2" x14ac:dyDescent="0.25">
      <c r="A2658" s="25">
        <v>35164</v>
      </c>
      <c r="B2658" s="26">
        <f>[1]PyramidData!K2665</f>
        <v>3283</v>
      </c>
    </row>
    <row r="2659" spans="1:2" x14ac:dyDescent="0.25">
      <c r="A2659" s="25">
        <v>35165</v>
      </c>
      <c r="B2659" s="26">
        <f>[1]PyramidData!K2666</f>
        <v>3476</v>
      </c>
    </row>
    <row r="2660" spans="1:2" x14ac:dyDescent="0.25">
      <c r="A2660" s="25">
        <v>35166</v>
      </c>
      <c r="B2660" s="26">
        <f>[1]PyramidData!K2667</f>
        <v>5655</v>
      </c>
    </row>
    <row r="2661" spans="1:2" x14ac:dyDescent="0.25">
      <c r="A2661" s="25">
        <v>35167</v>
      </c>
      <c r="B2661" s="26">
        <f>[1]PyramidData!K2668</f>
        <v>3048</v>
      </c>
    </row>
    <row r="2662" spans="1:2" x14ac:dyDescent="0.25">
      <c r="A2662" s="25">
        <v>35168</v>
      </c>
      <c r="B2662" s="26">
        <f>[1]PyramidData!K2669</f>
        <v>3404</v>
      </c>
    </row>
    <row r="2663" spans="1:2" x14ac:dyDescent="0.25">
      <c r="A2663" s="25">
        <v>35169</v>
      </c>
      <c r="B2663" s="26">
        <f>[1]PyramidData!K2670</f>
        <v>2889</v>
      </c>
    </row>
    <row r="2664" spans="1:2" x14ac:dyDescent="0.25">
      <c r="A2664" s="25">
        <v>35170</v>
      </c>
      <c r="B2664" s="26">
        <f>[1]PyramidData!K2671</f>
        <v>3246</v>
      </c>
    </row>
    <row r="2665" spans="1:2" x14ac:dyDescent="0.25">
      <c r="A2665" s="25">
        <v>35171</v>
      </c>
      <c r="B2665" s="26">
        <f>[1]PyramidData!K2672</f>
        <v>2358</v>
      </c>
    </row>
    <row r="2666" spans="1:2" x14ac:dyDescent="0.25">
      <c r="A2666" s="25">
        <v>35172</v>
      </c>
      <c r="B2666" s="26">
        <f>[1]PyramidData!K2673</f>
        <v>1526</v>
      </c>
    </row>
    <row r="2667" spans="1:2" x14ac:dyDescent="0.25">
      <c r="A2667" s="25">
        <v>35173</v>
      </c>
      <c r="B2667" s="26">
        <f>[1]PyramidData!K2674</f>
        <v>1055</v>
      </c>
    </row>
    <row r="2668" spans="1:2" x14ac:dyDescent="0.25">
      <c r="A2668" s="25">
        <v>35174</v>
      </c>
      <c r="B2668" s="26">
        <f>[1]PyramidData!K2675</f>
        <v>2902</v>
      </c>
    </row>
    <row r="2669" spans="1:2" x14ac:dyDescent="0.25">
      <c r="A2669" s="25">
        <v>35175</v>
      </c>
      <c r="B2669" s="26">
        <f>[1]PyramidData!K2676</f>
        <v>185</v>
      </c>
    </row>
    <row r="2670" spans="1:2" x14ac:dyDescent="0.25">
      <c r="A2670" s="25">
        <v>35176</v>
      </c>
      <c r="B2670" s="26">
        <f>[1]PyramidData!K2677</f>
        <v>177</v>
      </c>
    </row>
    <row r="2671" spans="1:2" x14ac:dyDescent="0.25">
      <c r="A2671" s="25">
        <v>35177</v>
      </c>
      <c r="B2671" s="26">
        <f>[1]PyramidData!K2678</f>
        <v>2318</v>
      </c>
    </row>
    <row r="2672" spans="1:2" x14ac:dyDescent="0.25">
      <c r="A2672" s="25">
        <v>35178</v>
      </c>
      <c r="B2672" s="26">
        <f>[1]PyramidData!K2679</f>
        <v>2614</v>
      </c>
    </row>
    <row r="2673" spans="1:2" x14ac:dyDescent="0.25">
      <c r="A2673" s="25">
        <v>35179</v>
      </c>
      <c r="B2673" s="26">
        <f>[1]PyramidData!K2680</f>
        <v>4122</v>
      </c>
    </row>
    <row r="2674" spans="1:2" x14ac:dyDescent="0.25">
      <c r="A2674" s="25">
        <v>35180</v>
      </c>
      <c r="B2674" s="26">
        <f>[1]PyramidData!K2681</f>
        <v>4694</v>
      </c>
    </row>
    <row r="2675" spans="1:2" x14ac:dyDescent="0.25">
      <c r="A2675" s="25">
        <v>35181</v>
      </c>
      <c r="B2675" s="26">
        <f>[1]PyramidData!K2682</f>
        <v>4558</v>
      </c>
    </row>
    <row r="2676" spans="1:2" x14ac:dyDescent="0.25">
      <c r="A2676" s="25">
        <v>35182</v>
      </c>
      <c r="B2676" s="26">
        <f>[1]PyramidData!K2683</f>
        <v>674</v>
      </c>
    </row>
    <row r="2677" spans="1:2" x14ac:dyDescent="0.25">
      <c r="A2677" s="25">
        <v>35183</v>
      </c>
      <c r="B2677" s="26">
        <f>[1]PyramidData!K2684</f>
        <v>393</v>
      </c>
    </row>
    <row r="2678" spans="1:2" x14ac:dyDescent="0.25">
      <c r="A2678" s="25">
        <v>35184</v>
      </c>
      <c r="B2678" s="26">
        <f>[1]PyramidData!K2685</f>
        <v>2861</v>
      </c>
    </row>
    <row r="2679" spans="1:2" x14ac:dyDescent="0.25">
      <c r="A2679" s="25">
        <v>35185</v>
      </c>
      <c r="B2679" s="26">
        <f>[1]PyramidData!K2686</f>
        <v>2169</v>
      </c>
    </row>
    <row r="2680" spans="1:2" x14ac:dyDescent="0.25">
      <c r="A2680" s="25">
        <v>35186</v>
      </c>
      <c r="B2680" s="26">
        <f>[1]PyramidData!K2687</f>
        <v>3885</v>
      </c>
    </row>
    <row r="2681" spans="1:2" x14ac:dyDescent="0.25">
      <c r="A2681" s="25">
        <v>35187</v>
      </c>
      <c r="B2681" s="26">
        <f>[1]PyramidData!K2688</f>
        <v>2378</v>
      </c>
    </row>
    <row r="2682" spans="1:2" x14ac:dyDescent="0.25">
      <c r="A2682" s="25">
        <v>35188</v>
      </c>
      <c r="B2682" s="26">
        <f>[1]PyramidData!K2689</f>
        <v>4059</v>
      </c>
    </row>
    <row r="2683" spans="1:2" x14ac:dyDescent="0.25">
      <c r="A2683" s="25">
        <v>35189</v>
      </c>
      <c r="B2683" s="26">
        <f>[1]PyramidData!K2690</f>
        <v>347</v>
      </c>
    </row>
    <row r="2684" spans="1:2" x14ac:dyDescent="0.25">
      <c r="A2684" s="25">
        <v>35190</v>
      </c>
      <c r="B2684" s="26">
        <f>[1]PyramidData!K2691</f>
        <v>510</v>
      </c>
    </row>
    <row r="2685" spans="1:2" x14ac:dyDescent="0.25">
      <c r="A2685" s="25">
        <v>35191</v>
      </c>
      <c r="B2685" s="26">
        <f>[1]PyramidData!K2692</f>
        <v>3995</v>
      </c>
    </row>
    <row r="2686" spans="1:2" x14ac:dyDescent="0.25">
      <c r="A2686" s="25">
        <v>35192</v>
      </c>
      <c r="B2686" s="26">
        <f>[1]PyramidData!K2693</f>
        <v>2026</v>
      </c>
    </row>
    <row r="2687" spans="1:2" x14ac:dyDescent="0.25">
      <c r="A2687" s="25">
        <v>35193</v>
      </c>
      <c r="B2687" s="26">
        <f>[1]PyramidData!K2694</f>
        <v>3538</v>
      </c>
    </row>
    <row r="2688" spans="1:2" x14ac:dyDescent="0.25">
      <c r="A2688" s="25">
        <v>35194</v>
      </c>
      <c r="B2688" s="26">
        <f>[1]PyramidData!K2695</f>
        <v>3349</v>
      </c>
    </row>
    <row r="2689" spans="1:2" x14ac:dyDescent="0.25">
      <c r="A2689" s="25">
        <v>35195</v>
      </c>
      <c r="B2689" s="26">
        <f>[1]PyramidData!K2696</f>
        <v>3643</v>
      </c>
    </row>
    <row r="2690" spans="1:2" x14ac:dyDescent="0.25">
      <c r="A2690" s="25">
        <v>35196</v>
      </c>
      <c r="B2690" s="26">
        <f>[1]PyramidData!K2697</f>
        <v>5356</v>
      </c>
    </row>
    <row r="2691" spans="1:2" x14ac:dyDescent="0.25">
      <c r="A2691" s="25">
        <v>35197</v>
      </c>
      <c r="B2691" s="26">
        <f>[1]PyramidData!K2698</f>
        <v>5602</v>
      </c>
    </row>
    <row r="2692" spans="1:2" x14ac:dyDescent="0.25">
      <c r="A2692" s="25">
        <v>35198</v>
      </c>
      <c r="B2692" s="26">
        <f>[1]PyramidData!K2699</f>
        <v>6149</v>
      </c>
    </row>
    <row r="2693" spans="1:2" x14ac:dyDescent="0.25">
      <c r="A2693" s="25">
        <v>35199</v>
      </c>
      <c r="B2693" s="26">
        <f>[1]PyramidData!K2700</f>
        <v>4475</v>
      </c>
    </row>
    <row r="2694" spans="1:2" x14ac:dyDescent="0.25">
      <c r="A2694" s="25">
        <v>35200</v>
      </c>
      <c r="B2694" s="26">
        <f>[1]PyramidData!K2701</f>
        <v>2874</v>
      </c>
    </row>
    <row r="2695" spans="1:2" x14ac:dyDescent="0.25">
      <c r="A2695" s="25">
        <v>35201</v>
      </c>
      <c r="B2695" s="26">
        <f>[1]PyramidData!K2702</f>
        <v>2808</v>
      </c>
    </row>
    <row r="2696" spans="1:2" x14ac:dyDescent="0.25">
      <c r="A2696" s="25">
        <v>35202</v>
      </c>
      <c r="B2696" s="26">
        <f>[1]PyramidData!K2703</f>
        <v>1409</v>
      </c>
    </row>
    <row r="2697" spans="1:2" x14ac:dyDescent="0.25">
      <c r="A2697" s="25">
        <v>35203</v>
      </c>
      <c r="B2697" s="26">
        <f>[1]PyramidData!K2704</f>
        <v>1807</v>
      </c>
    </row>
    <row r="2698" spans="1:2" x14ac:dyDescent="0.25">
      <c r="A2698" s="25">
        <v>35204</v>
      </c>
      <c r="B2698" s="26">
        <f>[1]PyramidData!K2705</f>
        <v>111</v>
      </c>
    </row>
    <row r="2699" spans="1:2" x14ac:dyDescent="0.25">
      <c r="A2699" s="25">
        <v>35205</v>
      </c>
      <c r="B2699" s="26">
        <f>[1]PyramidData!K2706</f>
        <v>4272</v>
      </c>
    </row>
    <row r="2700" spans="1:2" x14ac:dyDescent="0.25">
      <c r="A2700" s="25">
        <v>35206</v>
      </c>
      <c r="B2700" s="26">
        <f>[1]PyramidData!K2707</f>
        <v>4947</v>
      </c>
    </row>
    <row r="2701" spans="1:2" x14ac:dyDescent="0.25">
      <c r="A2701" s="25">
        <v>35207</v>
      </c>
      <c r="B2701" s="26">
        <f>[1]PyramidData!K2708</f>
        <v>3868</v>
      </c>
    </row>
    <row r="2702" spans="1:2" x14ac:dyDescent="0.25">
      <c r="A2702" s="25">
        <v>35208</v>
      </c>
      <c r="B2702" s="26">
        <f>[1]PyramidData!K2709</f>
        <v>2269</v>
      </c>
    </row>
    <row r="2703" spans="1:2" x14ac:dyDescent="0.25">
      <c r="A2703" s="25">
        <v>35209</v>
      </c>
      <c r="B2703" s="26">
        <f>[1]PyramidData!K2710</f>
        <v>5965</v>
      </c>
    </row>
    <row r="2704" spans="1:2" x14ac:dyDescent="0.25">
      <c r="A2704" s="25">
        <v>35210</v>
      </c>
      <c r="B2704" s="26">
        <f>[1]PyramidData!K2711</f>
        <v>1695</v>
      </c>
    </row>
    <row r="2705" spans="1:2" x14ac:dyDescent="0.25">
      <c r="A2705" s="25">
        <v>35211</v>
      </c>
      <c r="B2705" s="26">
        <f>[1]PyramidData!K2712</f>
        <v>1147</v>
      </c>
    </row>
    <row r="2706" spans="1:2" x14ac:dyDescent="0.25">
      <c r="A2706" s="25">
        <v>35212</v>
      </c>
      <c r="B2706" s="26">
        <f>[1]PyramidData!K2713</f>
        <v>4161</v>
      </c>
    </row>
    <row r="2707" spans="1:2" x14ac:dyDescent="0.25">
      <c r="A2707" s="25">
        <v>35213</v>
      </c>
      <c r="B2707" s="26">
        <f>[1]PyramidData!K2714</f>
        <v>6855</v>
      </c>
    </row>
    <row r="2708" spans="1:2" x14ac:dyDescent="0.25">
      <c r="A2708" s="25">
        <v>35214</v>
      </c>
      <c r="B2708" s="26">
        <f>[1]PyramidData!K2715</f>
        <v>2933</v>
      </c>
    </row>
    <row r="2709" spans="1:2" x14ac:dyDescent="0.25">
      <c r="A2709" s="25">
        <v>35215</v>
      </c>
      <c r="B2709" s="26">
        <f>[1]PyramidData!K2716</f>
        <v>2428</v>
      </c>
    </row>
    <row r="2710" spans="1:2" x14ac:dyDescent="0.25">
      <c r="A2710" s="25">
        <v>35216</v>
      </c>
      <c r="B2710" s="26">
        <f>[1]PyramidData!K2717</f>
        <v>5312</v>
      </c>
    </row>
    <row r="2711" spans="1:2" x14ac:dyDescent="0.25">
      <c r="A2711" s="25">
        <v>35217</v>
      </c>
      <c r="B2711" s="26">
        <f>[1]PyramidData!K2718</f>
        <v>5683</v>
      </c>
    </row>
    <row r="2712" spans="1:2" x14ac:dyDescent="0.25">
      <c r="A2712" s="25">
        <v>35218</v>
      </c>
      <c r="B2712" s="26">
        <f>[1]PyramidData!K2719</f>
        <v>4351</v>
      </c>
    </row>
    <row r="2713" spans="1:2" x14ac:dyDescent="0.25">
      <c r="A2713" s="25">
        <v>35219</v>
      </c>
      <c r="B2713" s="26">
        <f>[1]PyramidData!K2720</f>
        <v>9496</v>
      </c>
    </row>
    <row r="2714" spans="1:2" x14ac:dyDescent="0.25">
      <c r="A2714" s="25">
        <v>35220</v>
      </c>
      <c r="B2714" s="26">
        <f>[1]PyramidData!K2721</f>
        <v>4122</v>
      </c>
    </row>
    <row r="2715" spans="1:2" x14ac:dyDescent="0.25">
      <c r="A2715" s="25">
        <v>35221</v>
      </c>
      <c r="B2715" s="26">
        <f>[1]PyramidData!K2722</f>
        <v>3193</v>
      </c>
    </row>
    <row r="2716" spans="1:2" x14ac:dyDescent="0.25">
      <c r="A2716" s="25">
        <v>35222</v>
      </c>
      <c r="B2716" s="26">
        <f>[1]PyramidData!K2723</f>
        <v>7324</v>
      </c>
    </row>
    <row r="2717" spans="1:2" x14ac:dyDescent="0.25">
      <c r="A2717" s="25">
        <v>35223</v>
      </c>
      <c r="B2717" s="26">
        <f>[1]PyramidData!K2724</f>
        <v>8343</v>
      </c>
    </row>
    <row r="2718" spans="1:2" x14ac:dyDescent="0.25">
      <c r="A2718" s="25">
        <v>35224</v>
      </c>
      <c r="B2718" s="26">
        <f>[1]PyramidData!K2725</f>
        <v>2304</v>
      </c>
    </row>
    <row r="2719" spans="1:2" x14ac:dyDescent="0.25">
      <c r="A2719" s="25">
        <v>35225</v>
      </c>
      <c r="B2719" s="26">
        <f>[1]PyramidData!K2726</f>
        <v>1290</v>
      </c>
    </row>
    <row r="2720" spans="1:2" x14ac:dyDescent="0.25">
      <c r="A2720" s="25">
        <v>35226</v>
      </c>
      <c r="B2720" s="26">
        <f>[1]PyramidData!K2727</f>
        <v>6482</v>
      </c>
    </row>
    <row r="2721" spans="1:2" x14ac:dyDescent="0.25">
      <c r="A2721" s="25">
        <v>35227</v>
      </c>
      <c r="B2721" s="26">
        <f>[1]PyramidData!K2728</f>
        <v>2068</v>
      </c>
    </row>
    <row r="2722" spans="1:2" x14ac:dyDescent="0.25">
      <c r="A2722" s="25">
        <v>35228</v>
      </c>
      <c r="B2722" s="26">
        <f>[1]PyramidData!K2729</f>
        <v>5268</v>
      </c>
    </row>
    <row r="2723" spans="1:2" x14ac:dyDescent="0.25">
      <c r="A2723" s="25">
        <v>35229</v>
      </c>
      <c r="B2723" s="26">
        <f>[1]PyramidData!K2730</f>
        <v>6256</v>
      </c>
    </row>
    <row r="2724" spans="1:2" x14ac:dyDescent="0.25">
      <c r="A2724" s="25">
        <v>35230</v>
      </c>
      <c r="B2724" s="26">
        <f>[1]PyramidData!K2731</f>
        <v>4818</v>
      </c>
    </row>
    <row r="2725" spans="1:2" x14ac:dyDescent="0.25">
      <c r="A2725" s="25">
        <v>35231</v>
      </c>
      <c r="B2725" s="26">
        <f>[1]PyramidData!K2732</f>
        <v>1616</v>
      </c>
    </row>
    <row r="2726" spans="1:2" x14ac:dyDescent="0.25">
      <c r="A2726" s="25">
        <v>35232</v>
      </c>
      <c r="B2726" s="26">
        <f>[1]PyramidData!K2733</f>
        <v>2390</v>
      </c>
    </row>
    <row r="2727" spans="1:2" x14ac:dyDescent="0.25">
      <c r="A2727" s="25">
        <v>35233</v>
      </c>
      <c r="B2727" s="26">
        <f>[1]PyramidData!K2734</f>
        <v>4284</v>
      </c>
    </row>
    <row r="2728" spans="1:2" x14ac:dyDescent="0.25">
      <c r="A2728" s="25">
        <v>35234</v>
      </c>
      <c r="B2728" s="26">
        <f>[1]PyramidData!K2735</f>
        <v>4434</v>
      </c>
    </row>
    <row r="2729" spans="1:2" x14ac:dyDescent="0.25">
      <c r="A2729" s="25">
        <v>35235</v>
      </c>
      <c r="B2729" s="26">
        <f>[1]PyramidData!K2736</f>
        <v>5947</v>
      </c>
    </row>
    <row r="2730" spans="1:2" x14ac:dyDescent="0.25">
      <c r="A2730" s="25">
        <v>35236</v>
      </c>
      <c r="B2730" s="26">
        <f>[1]PyramidData!K2737</f>
        <v>7450</v>
      </c>
    </row>
    <row r="2731" spans="1:2" x14ac:dyDescent="0.25">
      <c r="A2731" s="25">
        <v>35237</v>
      </c>
      <c r="B2731" s="26">
        <f>[1]PyramidData!K2738</f>
        <v>3980</v>
      </c>
    </row>
    <row r="2732" spans="1:2" x14ac:dyDescent="0.25">
      <c r="A2732" s="25">
        <v>35238</v>
      </c>
      <c r="B2732" s="26">
        <f>[1]PyramidData!K2739</f>
        <v>2883</v>
      </c>
    </row>
    <row r="2733" spans="1:2" x14ac:dyDescent="0.25">
      <c r="A2733" s="25">
        <v>35239</v>
      </c>
      <c r="B2733" s="26">
        <f>[1]PyramidData!K2740</f>
        <v>3317</v>
      </c>
    </row>
    <row r="2734" spans="1:2" x14ac:dyDescent="0.25">
      <c r="A2734" s="25">
        <v>35240</v>
      </c>
      <c r="B2734" s="26">
        <f>[1]PyramidData!K2741</f>
        <v>5587</v>
      </c>
    </row>
    <row r="2735" spans="1:2" x14ac:dyDescent="0.25">
      <c r="A2735" s="25">
        <v>35241</v>
      </c>
      <c r="B2735" s="26">
        <f>[1]PyramidData!K2742</f>
        <v>5609</v>
      </c>
    </row>
    <row r="2736" spans="1:2" x14ac:dyDescent="0.25">
      <c r="A2736" s="25">
        <v>35242</v>
      </c>
      <c r="B2736" s="26">
        <f>[1]PyramidData!K2743</f>
        <v>1983</v>
      </c>
    </row>
    <row r="2737" spans="1:2" x14ac:dyDescent="0.25">
      <c r="A2737" s="25">
        <v>35243</v>
      </c>
      <c r="B2737" s="26">
        <f>[1]PyramidData!K2744</f>
        <v>520</v>
      </c>
    </row>
    <row r="2738" spans="1:2" x14ac:dyDescent="0.25">
      <c r="A2738" s="25">
        <v>35244</v>
      </c>
      <c r="B2738" s="26">
        <f>[1]PyramidData!K2745</f>
        <v>3641</v>
      </c>
    </row>
    <row r="2739" spans="1:2" x14ac:dyDescent="0.25">
      <c r="A2739" s="25">
        <v>35245</v>
      </c>
      <c r="B2739" s="26">
        <f>[1]PyramidData!K2746</f>
        <v>4624</v>
      </c>
    </row>
    <row r="2740" spans="1:2" x14ac:dyDescent="0.25">
      <c r="A2740" s="25">
        <v>35246</v>
      </c>
      <c r="B2740" s="26">
        <f>[1]PyramidData!K2747</f>
        <v>3107</v>
      </c>
    </row>
    <row r="2741" spans="1:2" x14ac:dyDescent="0.25">
      <c r="A2741" s="25">
        <v>35247</v>
      </c>
      <c r="B2741" s="26">
        <f>[1]PyramidData!K2748</f>
        <v>6573</v>
      </c>
    </row>
    <row r="2742" spans="1:2" x14ac:dyDescent="0.25">
      <c r="A2742" s="25">
        <v>35248</v>
      </c>
      <c r="B2742" s="26">
        <f>[1]PyramidData!K2749</f>
        <v>5430</v>
      </c>
    </row>
    <row r="2743" spans="1:2" x14ac:dyDescent="0.25">
      <c r="A2743" s="25">
        <v>35249</v>
      </c>
      <c r="B2743" s="26">
        <f>[1]PyramidData!K2750</f>
        <v>4771</v>
      </c>
    </row>
    <row r="2744" spans="1:2" x14ac:dyDescent="0.25">
      <c r="A2744" s="25">
        <v>35250</v>
      </c>
      <c r="B2744" s="26">
        <f>[1]PyramidData!K2751</f>
        <v>3606</v>
      </c>
    </row>
    <row r="2745" spans="1:2" x14ac:dyDescent="0.25">
      <c r="A2745" s="25">
        <v>35251</v>
      </c>
      <c r="B2745" s="26">
        <f>[1]PyramidData!K2752</f>
        <v>6364</v>
      </c>
    </row>
    <row r="2746" spans="1:2" x14ac:dyDescent="0.25">
      <c r="A2746" s="25">
        <v>35252</v>
      </c>
      <c r="B2746" s="26">
        <f>[1]PyramidData!K2753</f>
        <v>2372</v>
      </c>
    </row>
    <row r="2747" spans="1:2" x14ac:dyDescent="0.25">
      <c r="A2747" s="25">
        <v>35253</v>
      </c>
      <c r="B2747" s="26">
        <f>[1]PyramidData!K2754</f>
        <v>1711</v>
      </c>
    </row>
    <row r="2748" spans="1:2" x14ac:dyDescent="0.25">
      <c r="A2748" s="25">
        <v>35254</v>
      </c>
      <c r="B2748" s="26">
        <f>[1]PyramidData!K2755</f>
        <v>4418</v>
      </c>
    </row>
    <row r="2749" spans="1:2" x14ac:dyDescent="0.25">
      <c r="A2749" s="25">
        <v>35255</v>
      </c>
      <c r="B2749" s="26">
        <f>[1]PyramidData!K2756</f>
        <v>4239</v>
      </c>
    </row>
    <row r="2750" spans="1:2" x14ac:dyDescent="0.25">
      <c r="A2750" s="25">
        <v>35256</v>
      </c>
      <c r="B2750" s="26">
        <f>[1]PyramidData!K2757</f>
        <v>6774</v>
      </c>
    </row>
    <row r="2751" spans="1:2" x14ac:dyDescent="0.25">
      <c r="A2751" s="25">
        <v>35257</v>
      </c>
      <c r="B2751" s="26">
        <f>[1]PyramidData!K2758</f>
        <v>6831</v>
      </c>
    </row>
    <row r="2752" spans="1:2" x14ac:dyDescent="0.25">
      <c r="A2752" s="25">
        <v>35258</v>
      </c>
      <c r="B2752" s="26">
        <f>[1]PyramidData!K2759</f>
        <v>5882</v>
      </c>
    </row>
    <row r="2753" spans="1:2" x14ac:dyDescent="0.25">
      <c r="A2753" s="25">
        <v>35259</v>
      </c>
      <c r="B2753" s="26">
        <f>[1]PyramidData!K2760</f>
        <v>4526</v>
      </c>
    </row>
    <row r="2754" spans="1:2" x14ac:dyDescent="0.25">
      <c r="A2754" s="25">
        <v>35260</v>
      </c>
      <c r="B2754" s="26">
        <f>[1]PyramidData!K2761</f>
        <v>804</v>
      </c>
    </row>
    <row r="2755" spans="1:2" x14ac:dyDescent="0.25">
      <c r="A2755" s="25">
        <v>35261</v>
      </c>
      <c r="B2755" s="26">
        <f>[1]PyramidData!K2762</f>
        <v>6785</v>
      </c>
    </row>
    <row r="2756" spans="1:2" x14ac:dyDescent="0.25">
      <c r="A2756" s="25">
        <v>35262</v>
      </c>
      <c r="B2756" s="26">
        <f>[1]PyramidData!K2763</f>
        <v>5713</v>
      </c>
    </row>
    <row r="2757" spans="1:2" x14ac:dyDescent="0.25">
      <c r="A2757" s="25">
        <v>35263</v>
      </c>
      <c r="B2757" s="26">
        <f>[1]PyramidData!K2764</f>
        <v>5936</v>
      </c>
    </row>
    <row r="2758" spans="1:2" x14ac:dyDescent="0.25">
      <c r="A2758" s="25">
        <v>35264</v>
      </c>
      <c r="B2758" s="26">
        <f>[1]PyramidData!K2765</f>
        <v>8537</v>
      </c>
    </row>
    <row r="2759" spans="1:2" x14ac:dyDescent="0.25">
      <c r="A2759" s="25">
        <v>35265</v>
      </c>
      <c r="B2759" s="26">
        <f>[1]PyramidData!K2766</f>
        <v>7352</v>
      </c>
    </row>
    <row r="2760" spans="1:2" x14ac:dyDescent="0.25">
      <c r="A2760" s="25">
        <v>35266</v>
      </c>
      <c r="B2760" s="26">
        <f>[1]PyramidData!K2767</f>
        <v>3866</v>
      </c>
    </row>
    <row r="2761" spans="1:2" x14ac:dyDescent="0.25">
      <c r="A2761" s="25">
        <v>35267</v>
      </c>
      <c r="B2761" s="26">
        <f>[1]PyramidData!K2768</f>
        <v>4352</v>
      </c>
    </row>
    <row r="2762" spans="1:2" x14ac:dyDescent="0.25">
      <c r="A2762" s="25">
        <v>35268</v>
      </c>
      <c r="B2762" s="26">
        <f>[1]PyramidData!K2769</f>
        <v>7291</v>
      </c>
    </row>
    <row r="2763" spans="1:2" x14ac:dyDescent="0.25">
      <c r="A2763" s="25">
        <v>35269</v>
      </c>
      <c r="B2763" s="26">
        <f>[1]PyramidData!K2770</f>
        <v>3648</v>
      </c>
    </row>
    <row r="2764" spans="1:2" x14ac:dyDescent="0.25">
      <c r="A2764" s="25">
        <v>35270</v>
      </c>
      <c r="B2764" s="26">
        <f>[1]PyramidData!K2771</f>
        <v>7066</v>
      </c>
    </row>
    <row r="2765" spans="1:2" x14ac:dyDescent="0.25">
      <c r="A2765" s="25">
        <v>35271</v>
      </c>
      <c r="B2765" s="26">
        <f>[1]PyramidData!K2772</f>
        <v>7174</v>
      </c>
    </row>
    <row r="2766" spans="1:2" x14ac:dyDescent="0.25">
      <c r="A2766" s="25">
        <v>35272</v>
      </c>
      <c r="B2766" s="26">
        <f>[1]PyramidData!K2773</f>
        <v>5508</v>
      </c>
    </row>
    <row r="2767" spans="1:2" x14ac:dyDescent="0.25">
      <c r="A2767" s="25">
        <v>35273</v>
      </c>
      <c r="B2767" s="26">
        <f>[1]PyramidData!K2774</f>
        <v>1783</v>
      </c>
    </row>
    <row r="2768" spans="1:2" x14ac:dyDescent="0.25">
      <c r="A2768" s="25">
        <v>35274</v>
      </c>
      <c r="B2768" s="26">
        <f>[1]PyramidData!K2775</f>
        <v>2524</v>
      </c>
    </row>
    <row r="2769" spans="1:2" x14ac:dyDescent="0.25">
      <c r="A2769" s="25">
        <v>35275</v>
      </c>
      <c r="B2769" s="26">
        <f>[1]PyramidData!K2776</f>
        <v>6457</v>
      </c>
    </row>
    <row r="2770" spans="1:2" x14ac:dyDescent="0.25">
      <c r="A2770" s="25">
        <v>35276</v>
      </c>
      <c r="B2770" s="26">
        <f>[1]PyramidData!K2777</f>
        <v>5048</v>
      </c>
    </row>
    <row r="2771" spans="1:2" x14ac:dyDescent="0.25">
      <c r="A2771" s="25">
        <v>35277</v>
      </c>
      <c r="B2771" s="26">
        <f>[1]PyramidData!K2778</f>
        <v>5905</v>
      </c>
    </row>
    <row r="2772" spans="1:2" x14ac:dyDescent="0.25">
      <c r="A2772" s="25">
        <v>35278</v>
      </c>
      <c r="B2772" s="26">
        <f>[1]PyramidData!K2779</f>
        <v>4687</v>
      </c>
    </row>
    <row r="2773" spans="1:2" x14ac:dyDescent="0.25">
      <c r="A2773" s="25">
        <v>35279</v>
      </c>
      <c r="B2773" s="26">
        <f>[1]PyramidData!K2780</f>
        <v>4829</v>
      </c>
    </row>
    <row r="2774" spans="1:2" x14ac:dyDescent="0.25">
      <c r="A2774" s="25">
        <v>35280</v>
      </c>
      <c r="B2774" s="26">
        <f>[1]PyramidData!K2781</f>
        <v>3790</v>
      </c>
    </row>
    <row r="2775" spans="1:2" x14ac:dyDescent="0.25">
      <c r="A2775" s="25">
        <v>35281</v>
      </c>
      <c r="B2775" s="26">
        <f>[1]PyramidData!K2782</f>
        <v>1095</v>
      </c>
    </row>
    <row r="2776" spans="1:2" x14ac:dyDescent="0.25">
      <c r="A2776" s="25">
        <v>35282</v>
      </c>
      <c r="B2776" s="26">
        <f>[1]PyramidData!K2783</f>
        <v>3927</v>
      </c>
    </row>
    <row r="2777" spans="1:2" x14ac:dyDescent="0.25">
      <c r="A2777" s="25">
        <v>35283</v>
      </c>
      <c r="B2777" s="26">
        <f>[1]PyramidData!K2784</f>
        <v>2821</v>
      </c>
    </row>
    <row r="2778" spans="1:2" x14ac:dyDescent="0.25">
      <c r="A2778" s="25">
        <v>35284</v>
      </c>
      <c r="B2778" s="26">
        <f>[1]PyramidData!K2785</f>
        <v>5454</v>
      </c>
    </row>
    <row r="2779" spans="1:2" x14ac:dyDescent="0.25">
      <c r="A2779" s="25">
        <v>35285</v>
      </c>
      <c r="B2779" s="26">
        <f>[1]PyramidData!K2786</f>
        <v>3611</v>
      </c>
    </row>
    <row r="2780" spans="1:2" x14ac:dyDescent="0.25">
      <c r="A2780" s="25">
        <v>35286</v>
      </c>
      <c r="B2780" s="26">
        <f>[1]PyramidData!K2787</f>
        <v>4767</v>
      </c>
    </row>
    <row r="2781" spans="1:2" x14ac:dyDescent="0.25">
      <c r="A2781" s="25">
        <v>35287</v>
      </c>
      <c r="B2781" s="26">
        <f>[1]PyramidData!K2788</f>
        <v>5637</v>
      </c>
    </row>
    <row r="2782" spans="1:2" x14ac:dyDescent="0.25">
      <c r="A2782" s="25">
        <v>35288</v>
      </c>
      <c r="B2782" s="26">
        <f>[1]PyramidData!K2789</f>
        <v>3554</v>
      </c>
    </row>
    <row r="2783" spans="1:2" x14ac:dyDescent="0.25">
      <c r="A2783" s="25">
        <v>35289</v>
      </c>
      <c r="B2783" s="26">
        <f>[1]PyramidData!K2790</f>
        <v>7199</v>
      </c>
    </row>
    <row r="2784" spans="1:2" x14ac:dyDescent="0.25">
      <c r="A2784" s="25">
        <v>35290</v>
      </c>
      <c r="B2784" s="26">
        <f>[1]PyramidData!K2791</f>
        <v>8581</v>
      </c>
    </row>
    <row r="2785" spans="1:2" x14ac:dyDescent="0.25">
      <c r="A2785" s="25">
        <v>35291</v>
      </c>
      <c r="B2785" s="26">
        <f>[1]PyramidData!K2792</f>
        <v>9093</v>
      </c>
    </row>
    <row r="2786" spans="1:2" x14ac:dyDescent="0.25">
      <c r="A2786" s="25">
        <v>35292</v>
      </c>
      <c r="B2786" s="26">
        <f>[1]PyramidData!K2793</f>
        <v>4906</v>
      </c>
    </row>
    <row r="2787" spans="1:2" x14ac:dyDescent="0.25">
      <c r="A2787" s="25">
        <v>35293</v>
      </c>
      <c r="B2787" s="26">
        <f>[1]PyramidData!K2794</f>
        <v>7484</v>
      </c>
    </row>
    <row r="2788" spans="1:2" x14ac:dyDescent="0.25">
      <c r="A2788" s="25">
        <v>35294</v>
      </c>
      <c r="B2788" s="26">
        <f>[1]PyramidData!K2795</f>
        <v>496</v>
      </c>
    </row>
    <row r="2789" spans="1:2" x14ac:dyDescent="0.25">
      <c r="A2789" s="25">
        <v>35295</v>
      </c>
      <c r="B2789" s="26">
        <f>[1]PyramidData!K2796</f>
        <v>2422</v>
      </c>
    </row>
    <row r="2790" spans="1:2" x14ac:dyDescent="0.25">
      <c r="A2790" s="25">
        <v>35296</v>
      </c>
      <c r="B2790" s="26">
        <f>[1]PyramidData!K2797</f>
        <v>2283</v>
      </c>
    </row>
    <row r="2791" spans="1:2" x14ac:dyDescent="0.25">
      <c r="A2791" s="25">
        <v>35297</v>
      </c>
      <c r="B2791" s="26">
        <f>[1]PyramidData!K2798</f>
        <v>3453</v>
      </c>
    </row>
    <row r="2792" spans="1:2" x14ac:dyDescent="0.25">
      <c r="A2792" s="25">
        <v>35298</v>
      </c>
      <c r="B2792" s="26">
        <f>[1]PyramidData!K2799</f>
        <v>4369</v>
      </c>
    </row>
    <row r="2793" spans="1:2" x14ac:dyDescent="0.25">
      <c r="A2793" s="25">
        <v>35299</v>
      </c>
      <c r="B2793" s="26">
        <f>[1]PyramidData!K2800</f>
        <v>4421</v>
      </c>
    </row>
    <row r="2794" spans="1:2" x14ac:dyDescent="0.25">
      <c r="A2794" s="25">
        <v>35300</v>
      </c>
      <c r="B2794" s="26">
        <f>[1]PyramidData!K2801</f>
        <v>3047</v>
      </c>
    </row>
    <row r="2795" spans="1:2" x14ac:dyDescent="0.25">
      <c r="A2795" s="25">
        <v>35301</v>
      </c>
      <c r="B2795" s="26">
        <f>[1]PyramidData!K2802</f>
        <v>1428</v>
      </c>
    </row>
    <row r="2796" spans="1:2" x14ac:dyDescent="0.25">
      <c r="A2796" s="25">
        <v>35302</v>
      </c>
      <c r="B2796" s="26">
        <f>[1]PyramidData!K2803</f>
        <v>4063</v>
      </c>
    </row>
    <row r="2797" spans="1:2" x14ac:dyDescent="0.25">
      <c r="A2797" s="25">
        <v>35303</v>
      </c>
      <c r="B2797" s="26">
        <f>[1]PyramidData!K2804</f>
        <v>760</v>
      </c>
    </row>
    <row r="2798" spans="1:2" x14ac:dyDescent="0.25">
      <c r="A2798" s="25">
        <v>35304</v>
      </c>
      <c r="B2798" s="26">
        <f>[1]PyramidData!K2805</f>
        <v>2946</v>
      </c>
    </row>
    <row r="2799" spans="1:2" x14ac:dyDescent="0.25">
      <c r="A2799" s="25">
        <v>35305</v>
      </c>
      <c r="B2799" s="26">
        <f>[1]PyramidData!K2806</f>
        <v>7211</v>
      </c>
    </row>
    <row r="2800" spans="1:2" x14ac:dyDescent="0.25">
      <c r="A2800" s="25">
        <v>35306</v>
      </c>
      <c r="B2800" s="26">
        <f>[1]PyramidData!K2807</f>
        <v>5143</v>
      </c>
    </row>
    <row r="2801" spans="1:2" x14ac:dyDescent="0.25">
      <c r="A2801" s="25">
        <v>35307</v>
      </c>
      <c r="B2801" s="26">
        <f>[1]PyramidData!K2808</f>
        <v>3803</v>
      </c>
    </row>
    <row r="2802" spans="1:2" x14ac:dyDescent="0.25">
      <c r="A2802" s="25">
        <v>35308</v>
      </c>
      <c r="B2802" s="26">
        <f>[1]PyramidData!K2809</f>
        <v>1092</v>
      </c>
    </row>
    <row r="2803" spans="1:2" x14ac:dyDescent="0.25">
      <c r="A2803" s="25">
        <v>35309</v>
      </c>
      <c r="B2803" s="26">
        <f>[1]PyramidData!K2810</f>
        <v>845</v>
      </c>
    </row>
    <row r="2804" spans="1:2" x14ac:dyDescent="0.25">
      <c r="A2804" s="25">
        <v>35310</v>
      </c>
      <c r="B2804" s="26">
        <f>[1]PyramidData!K2811</f>
        <v>1050</v>
      </c>
    </row>
    <row r="2805" spans="1:2" x14ac:dyDescent="0.25">
      <c r="A2805" s="25">
        <v>35311</v>
      </c>
      <c r="B2805" s="26">
        <f>[1]PyramidData!K2812</f>
        <v>2072</v>
      </c>
    </row>
    <row r="2806" spans="1:2" x14ac:dyDescent="0.25">
      <c r="A2806" s="25">
        <v>35312</v>
      </c>
      <c r="B2806" s="26">
        <f>[1]PyramidData!K2813</f>
        <v>1970</v>
      </c>
    </row>
    <row r="2807" spans="1:2" x14ac:dyDescent="0.25">
      <c r="A2807" s="25">
        <v>35313</v>
      </c>
      <c r="B2807" s="26">
        <f>[1]PyramidData!K2814</f>
        <v>2093</v>
      </c>
    </row>
    <row r="2808" spans="1:2" x14ac:dyDescent="0.25">
      <c r="A2808" s="25">
        <v>35314</v>
      </c>
      <c r="B2808" s="26">
        <f>[1]PyramidData!K2815</f>
        <v>4385</v>
      </c>
    </row>
    <row r="2809" spans="1:2" x14ac:dyDescent="0.25">
      <c r="A2809" s="25">
        <v>35315</v>
      </c>
      <c r="B2809" s="26">
        <f>[1]PyramidData!K2816</f>
        <v>1408</v>
      </c>
    </row>
    <row r="2810" spans="1:2" x14ac:dyDescent="0.25">
      <c r="A2810" s="25">
        <v>35316</v>
      </c>
      <c r="B2810" s="26">
        <f>[1]PyramidData!K2817</f>
        <v>1006</v>
      </c>
    </row>
    <row r="2811" spans="1:2" x14ac:dyDescent="0.25">
      <c r="A2811" s="25">
        <v>35317</v>
      </c>
      <c r="B2811" s="26">
        <f>[1]PyramidData!K2818</f>
        <v>3654</v>
      </c>
    </row>
    <row r="2812" spans="1:2" x14ac:dyDescent="0.25">
      <c r="A2812" s="25">
        <v>35318</v>
      </c>
      <c r="B2812" s="26">
        <f>[1]PyramidData!K2819</f>
        <v>4324</v>
      </c>
    </row>
    <row r="2813" spans="1:2" x14ac:dyDescent="0.25">
      <c r="A2813" s="25">
        <v>35319</v>
      </c>
      <c r="B2813" s="26">
        <f>[1]PyramidData!K2820</f>
        <v>4078</v>
      </c>
    </row>
    <row r="2814" spans="1:2" x14ac:dyDescent="0.25">
      <c r="A2814" s="25">
        <v>35320</v>
      </c>
      <c r="B2814" s="26">
        <f>[1]PyramidData!K2821</f>
        <v>4869</v>
      </c>
    </row>
    <row r="2815" spans="1:2" x14ac:dyDescent="0.25">
      <c r="A2815" s="25">
        <v>35321</v>
      </c>
      <c r="B2815" s="26">
        <f>[1]PyramidData!K2822</f>
        <v>2055</v>
      </c>
    </row>
    <row r="2816" spans="1:2" x14ac:dyDescent="0.25">
      <c r="A2816" s="25">
        <v>35322</v>
      </c>
      <c r="B2816" s="26">
        <f>[1]PyramidData!K2823</f>
        <v>892</v>
      </c>
    </row>
    <row r="2817" spans="1:2" x14ac:dyDescent="0.25">
      <c r="A2817" s="25">
        <v>35323</v>
      </c>
      <c r="B2817" s="26">
        <f>[1]PyramidData!K2824</f>
        <v>1160</v>
      </c>
    </row>
    <row r="2818" spans="1:2" x14ac:dyDescent="0.25">
      <c r="A2818" s="25">
        <v>35324</v>
      </c>
      <c r="B2818" s="26">
        <f>[1]PyramidData!K2825</f>
        <v>2614</v>
      </c>
    </row>
    <row r="2819" spans="1:2" x14ac:dyDescent="0.25">
      <c r="A2819" s="25">
        <v>35325</v>
      </c>
      <c r="B2819" s="26">
        <f>[1]PyramidData!K2826</f>
        <v>2640</v>
      </c>
    </row>
    <row r="2820" spans="1:2" x14ac:dyDescent="0.25">
      <c r="A2820" s="25">
        <v>35326</v>
      </c>
      <c r="B2820" s="26">
        <f>[1]PyramidData!K2827</f>
        <v>2325</v>
      </c>
    </row>
    <row r="2821" spans="1:2" x14ac:dyDescent="0.25">
      <c r="A2821" s="25">
        <v>35327</v>
      </c>
      <c r="B2821" s="26">
        <f>[1]PyramidData!K2828</f>
        <v>3796</v>
      </c>
    </row>
    <row r="2822" spans="1:2" x14ac:dyDescent="0.25">
      <c r="A2822" s="25">
        <v>35328</v>
      </c>
      <c r="B2822" s="26">
        <f>[1]PyramidData!K2829</f>
        <v>6090</v>
      </c>
    </row>
    <row r="2823" spans="1:2" x14ac:dyDescent="0.25">
      <c r="A2823" s="25">
        <v>35329</v>
      </c>
      <c r="B2823" s="26">
        <f>[1]PyramidData!K2830</f>
        <v>2230</v>
      </c>
    </row>
    <row r="2824" spans="1:2" x14ac:dyDescent="0.25">
      <c r="A2824" s="25">
        <v>35330</v>
      </c>
      <c r="B2824" s="26">
        <f>[1]PyramidData!K2831</f>
        <v>1950</v>
      </c>
    </row>
    <row r="2825" spans="1:2" x14ac:dyDescent="0.25">
      <c r="A2825" s="25">
        <v>35331</v>
      </c>
      <c r="B2825" s="26">
        <f>[1]PyramidData!K2832</f>
        <v>3802</v>
      </c>
    </row>
    <row r="2826" spans="1:2" x14ac:dyDescent="0.25">
      <c r="A2826" s="25">
        <v>35332</v>
      </c>
      <c r="B2826" s="26">
        <f>[1]PyramidData!K2833</f>
        <v>5943</v>
      </c>
    </row>
    <row r="2827" spans="1:2" x14ac:dyDescent="0.25">
      <c r="A2827" s="25">
        <v>35333</v>
      </c>
      <c r="B2827" s="26">
        <f>[1]PyramidData!K2834</f>
        <v>5158</v>
      </c>
    </row>
    <row r="2828" spans="1:2" x14ac:dyDescent="0.25">
      <c r="A2828" s="25">
        <v>35334</v>
      </c>
      <c r="B2828" s="26">
        <f>[1]PyramidData!K2835</f>
        <v>4339</v>
      </c>
    </row>
    <row r="2829" spans="1:2" x14ac:dyDescent="0.25">
      <c r="A2829" s="25">
        <v>35335</v>
      </c>
      <c r="B2829" s="26">
        <f>[1]PyramidData!K2836</f>
        <v>1479</v>
      </c>
    </row>
    <row r="2830" spans="1:2" x14ac:dyDescent="0.25">
      <c r="A2830" s="25">
        <v>35336</v>
      </c>
      <c r="B2830" s="26">
        <f>[1]PyramidData!K2837</f>
        <v>982</v>
      </c>
    </row>
    <row r="2831" spans="1:2" x14ac:dyDescent="0.25">
      <c r="A2831" s="25">
        <v>35337</v>
      </c>
      <c r="B2831" s="26">
        <f>[1]PyramidData!K2838</f>
        <v>150</v>
      </c>
    </row>
    <row r="2832" spans="1:2" x14ac:dyDescent="0.25">
      <c r="A2832" s="25">
        <v>35338</v>
      </c>
      <c r="B2832" s="26">
        <f>[1]PyramidData!K2839</f>
        <v>2829</v>
      </c>
    </row>
    <row r="2833" spans="1:2" x14ac:dyDescent="0.25">
      <c r="A2833" s="25">
        <v>35339</v>
      </c>
      <c r="B2833" s="26">
        <f>[1]PyramidData!K2840</f>
        <v>3922</v>
      </c>
    </row>
    <row r="2834" spans="1:2" x14ac:dyDescent="0.25">
      <c r="A2834" s="25">
        <v>35340</v>
      </c>
      <c r="B2834" s="26">
        <f>[1]PyramidData!K2841</f>
        <v>4373</v>
      </c>
    </row>
    <row r="2835" spans="1:2" x14ac:dyDescent="0.25">
      <c r="A2835" s="25">
        <v>35341</v>
      </c>
      <c r="B2835" s="26">
        <f>[1]PyramidData!K2842</f>
        <v>4394</v>
      </c>
    </row>
    <row r="2836" spans="1:2" x14ac:dyDescent="0.25">
      <c r="A2836" s="25">
        <v>35342</v>
      </c>
      <c r="B2836" s="26">
        <f>[1]PyramidData!K2843</f>
        <v>4188</v>
      </c>
    </row>
    <row r="2837" spans="1:2" x14ac:dyDescent="0.25">
      <c r="A2837" s="25">
        <v>35343</v>
      </c>
      <c r="B2837" s="26">
        <f>[1]PyramidData!K2844</f>
        <v>3789</v>
      </c>
    </row>
    <row r="2838" spans="1:2" x14ac:dyDescent="0.25">
      <c r="A2838" s="25">
        <v>35344</v>
      </c>
      <c r="B2838" s="26">
        <f>[1]PyramidData!K2845</f>
        <v>864</v>
      </c>
    </row>
    <row r="2839" spans="1:2" x14ac:dyDescent="0.25">
      <c r="A2839" s="25">
        <v>35345</v>
      </c>
      <c r="B2839" s="26">
        <f>[1]PyramidData!K2846</f>
        <v>5288</v>
      </c>
    </row>
    <row r="2840" spans="1:2" x14ac:dyDescent="0.25">
      <c r="A2840" s="25">
        <v>35346</v>
      </c>
      <c r="B2840" s="26">
        <f>[1]PyramidData!K2847</f>
        <v>3696</v>
      </c>
    </row>
    <row r="2841" spans="1:2" x14ac:dyDescent="0.25">
      <c r="A2841" s="25">
        <v>35347</v>
      </c>
      <c r="B2841" s="26">
        <f>[1]PyramidData!K2848</f>
        <v>3514</v>
      </c>
    </row>
    <row r="2842" spans="1:2" x14ac:dyDescent="0.25">
      <c r="A2842" s="25">
        <v>35348</v>
      </c>
      <c r="B2842" s="26">
        <f>[1]PyramidData!K2849</f>
        <v>4291</v>
      </c>
    </row>
    <row r="2843" spans="1:2" x14ac:dyDescent="0.25">
      <c r="A2843" s="25">
        <v>35349</v>
      </c>
      <c r="B2843" s="26">
        <f>[1]PyramidData!K2850</f>
        <v>4953</v>
      </c>
    </row>
    <row r="2844" spans="1:2" x14ac:dyDescent="0.25">
      <c r="A2844" s="25">
        <v>35350</v>
      </c>
      <c r="B2844" s="26">
        <f>[1]PyramidData!K2851</f>
        <v>577</v>
      </c>
    </row>
    <row r="2845" spans="1:2" x14ac:dyDescent="0.25">
      <c r="A2845" s="25">
        <v>35351</v>
      </c>
      <c r="B2845" s="26">
        <f>[1]PyramidData!K2852</f>
        <v>1237</v>
      </c>
    </row>
    <row r="2846" spans="1:2" x14ac:dyDescent="0.25">
      <c r="A2846" s="25">
        <v>35352</v>
      </c>
      <c r="B2846" s="26">
        <f>[1]PyramidData!K2853</f>
        <v>3829</v>
      </c>
    </row>
    <row r="2847" spans="1:2" x14ac:dyDescent="0.25">
      <c r="A2847" s="25">
        <v>35353</v>
      </c>
      <c r="B2847" s="26">
        <f>[1]PyramidData!K2854</f>
        <v>4396</v>
      </c>
    </row>
    <row r="2848" spans="1:2" x14ac:dyDescent="0.25">
      <c r="A2848" s="25">
        <v>35354</v>
      </c>
      <c r="B2848" s="26">
        <f>[1]PyramidData!K2855</f>
        <v>5010</v>
      </c>
    </row>
    <row r="2849" spans="1:2" x14ac:dyDescent="0.25">
      <c r="A2849" s="25">
        <v>35355</v>
      </c>
      <c r="B2849" s="26">
        <f>[1]PyramidData!K2856</f>
        <v>4493</v>
      </c>
    </row>
    <row r="2850" spans="1:2" x14ac:dyDescent="0.25">
      <c r="A2850" s="25">
        <v>35356</v>
      </c>
      <c r="B2850" s="26">
        <f>[1]PyramidData!K2857</f>
        <v>5124</v>
      </c>
    </row>
    <row r="2851" spans="1:2" x14ac:dyDescent="0.25">
      <c r="A2851" s="25">
        <v>35357</v>
      </c>
      <c r="B2851" s="26">
        <f>[1]PyramidData!K2858</f>
        <v>748</v>
      </c>
    </row>
    <row r="2852" spans="1:2" x14ac:dyDescent="0.25">
      <c r="A2852" s="25">
        <v>35358</v>
      </c>
      <c r="B2852" s="26">
        <f>[1]PyramidData!K2859</f>
        <v>958</v>
      </c>
    </row>
    <row r="2853" spans="1:2" x14ac:dyDescent="0.25">
      <c r="A2853" s="25">
        <v>35359</v>
      </c>
      <c r="B2853" s="26">
        <f>[1]PyramidData!K2860</f>
        <v>4460</v>
      </c>
    </row>
    <row r="2854" spans="1:2" x14ac:dyDescent="0.25">
      <c r="A2854" s="25">
        <v>35360</v>
      </c>
      <c r="B2854" s="26">
        <f>[1]PyramidData!K2861</f>
        <v>2928</v>
      </c>
    </row>
    <row r="2855" spans="1:2" x14ac:dyDescent="0.25">
      <c r="A2855" s="25">
        <v>35361</v>
      </c>
      <c r="B2855" s="26">
        <f>[1]PyramidData!K2862</f>
        <v>3493</v>
      </c>
    </row>
    <row r="2856" spans="1:2" x14ac:dyDescent="0.25">
      <c r="A2856" s="25">
        <v>35362</v>
      </c>
      <c r="B2856" s="26">
        <f>[1]PyramidData!K2863</f>
        <v>3777</v>
      </c>
    </row>
    <row r="2857" spans="1:2" x14ac:dyDescent="0.25">
      <c r="A2857" s="25">
        <v>35363</v>
      </c>
      <c r="B2857" s="26">
        <f>[1]PyramidData!K2864</f>
        <v>3307</v>
      </c>
    </row>
    <row r="2858" spans="1:2" x14ac:dyDescent="0.25">
      <c r="A2858" s="25">
        <v>35364</v>
      </c>
      <c r="B2858" s="26">
        <f>[1]PyramidData!K2865</f>
        <v>1938</v>
      </c>
    </row>
    <row r="2859" spans="1:2" x14ac:dyDescent="0.25">
      <c r="A2859" s="25">
        <v>35365</v>
      </c>
      <c r="B2859" s="26">
        <f>[1]PyramidData!K2866</f>
        <v>1827</v>
      </c>
    </row>
    <row r="2860" spans="1:2" x14ac:dyDescent="0.25">
      <c r="A2860" s="25">
        <v>35366</v>
      </c>
      <c r="B2860" s="26">
        <f>[1]PyramidData!K2867</f>
        <v>2846</v>
      </c>
    </row>
    <row r="2861" spans="1:2" x14ac:dyDescent="0.25">
      <c r="A2861" s="25">
        <v>35367</v>
      </c>
      <c r="B2861" s="26">
        <f>[1]PyramidData!K2868</f>
        <v>3952</v>
      </c>
    </row>
    <row r="2862" spans="1:2" x14ac:dyDescent="0.25">
      <c r="A2862" s="25">
        <v>35368</v>
      </c>
      <c r="B2862" s="26">
        <f>[1]PyramidData!K2869</f>
        <v>4572</v>
      </c>
    </row>
    <row r="2863" spans="1:2" x14ac:dyDescent="0.25">
      <c r="A2863" s="25">
        <v>35369</v>
      </c>
      <c r="B2863" s="26">
        <f>[1]PyramidData!K2870</f>
        <v>3860</v>
      </c>
    </row>
    <row r="2864" spans="1:2" x14ac:dyDescent="0.25">
      <c r="A2864" s="25">
        <v>35370</v>
      </c>
      <c r="B2864" s="26">
        <f>[1]PyramidData!K2871</f>
        <v>3241</v>
      </c>
    </row>
    <row r="2865" spans="1:2" x14ac:dyDescent="0.25">
      <c r="A2865" s="25">
        <v>35371</v>
      </c>
      <c r="B2865" s="26">
        <f>[1]PyramidData!K2872</f>
        <v>2236</v>
      </c>
    </row>
    <row r="2866" spans="1:2" x14ac:dyDescent="0.25">
      <c r="A2866" s="25">
        <v>35372</v>
      </c>
      <c r="B2866" s="26">
        <f>[1]PyramidData!K2873</f>
        <v>3310</v>
      </c>
    </row>
    <row r="2867" spans="1:2" x14ac:dyDescent="0.25">
      <c r="A2867" s="25">
        <v>35373</v>
      </c>
      <c r="B2867" s="26">
        <f>[1]PyramidData!K2874</f>
        <v>6006</v>
      </c>
    </row>
    <row r="2868" spans="1:2" x14ac:dyDescent="0.25">
      <c r="A2868" s="25">
        <v>35374</v>
      </c>
      <c r="B2868" s="26">
        <f>[1]PyramidData!K2875</f>
        <v>5831</v>
      </c>
    </row>
    <row r="2869" spans="1:2" x14ac:dyDescent="0.25">
      <c r="A2869" s="25">
        <v>35375</v>
      </c>
      <c r="B2869" s="26">
        <f>[1]PyramidData!K2876</f>
        <v>2874</v>
      </c>
    </row>
    <row r="2870" spans="1:2" x14ac:dyDescent="0.25">
      <c r="A2870" s="25">
        <v>35376</v>
      </c>
      <c r="B2870" s="26">
        <f>[1]PyramidData!K2877</f>
        <v>6023</v>
      </c>
    </row>
    <row r="2871" spans="1:2" x14ac:dyDescent="0.25">
      <c r="A2871" s="25">
        <v>35377</v>
      </c>
      <c r="B2871" s="26">
        <f>[1]PyramidData!K2878</f>
        <v>5526</v>
      </c>
    </row>
    <row r="2872" spans="1:2" x14ac:dyDescent="0.25">
      <c r="A2872" s="25">
        <v>35378</v>
      </c>
      <c r="B2872" s="26">
        <f>[1]PyramidData!K2879</f>
        <v>5445</v>
      </c>
    </row>
    <row r="2873" spans="1:2" x14ac:dyDescent="0.25">
      <c r="A2873" s="25">
        <v>35379</v>
      </c>
      <c r="B2873" s="26">
        <f>[1]PyramidData!K2880</f>
        <v>2405</v>
      </c>
    </row>
    <row r="2874" spans="1:2" x14ac:dyDescent="0.25">
      <c r="A2874" s="25">
        <v>35380</v>
      </c>
      <c r="B2874" s="26">
        <f>[1]PyramidData!K2881</f>
        <v>4894</v>
      </c>
    </row>
    <row r="2875" spans="1:2" x14ac:dyDescent="0.25">
      <c r="A2875" s="25">
        <v>35381</v>
      </c>
      <c r="B2875" s="26">
        <f>[1]PyramidData!K2882</f>
        <v>4862</v>
      </c>
    </row>
    <row r="2876" spans="1:2" x14ac:dyDescent="0.25">
      <c r="A2876" s="25">
        <v>35382</v>
      </c>
      <c r="B2876" s="26">
        <f>[1]PyramidData!K2883</f>
        <v>4965</v>
      </c>
    </row>
    <row r="2877" spans="1:2" x14ac:dyDescent="0.25">
      <c r="A2877" s="25">
        <v>35383</v>
      </c>
      <c r="B2877" s="26">
        <f>[1]PyramidData!K2884</f>
        <v>6415</v>
      </c>
    </row>
    <row r="2878" spans="1:2" x14ac:dyDescent="0.25">
      <c r="A2878" s="25">
        <v>35384</v>
      </c>
      <c r="B2878" s="26">
        <f>[1]PyramidData!K2885</f>
        <v>4833</v>
      </c>
    </row>
    <row r="2879" spans="1:2" x14ac:dyDescent="0.25">
      <c r="A2879" s="25">
        <v>35385</v>
      </c>
      <c r="B2879" s="26">
        <f>[1]PyramidData!K2886</f>
        <v>1929</v>
      </c>
    </row>
    <row r="2880" spans="1:2" x14ac:dyDescent="0.25">
      <c r="A2880" s="25">
        <v>35386</v>
      </c>
      <c r="B2880" s="26">
        <f>[1]PyramidData!K2887</f>
        <v>3684</v>
      </c>
    </row>
    <row r="2881" spans="1:2" x14ac:dyDescent="0.25">
      <c r="A2881" s="25">
        <v>35387</v>
      </c>
      <c r="B2881" s="26">
        <f>[1]PyramidData!K2888</f>
        <v>7236</v>
      </c>
    </row>
    <row r="2882" spans="1:2" x14ac:dyDescent="0.25">
      <c r="A2882" s="25">
        <v>35388</v>
      </c>
      <c r="B2882" s="26">
        <f>[1]PyramidData!K2889</f>
        <v>2049</v>
      </c>
    </row>
    <row r="2883" spans="1:2" x14ac:dyDescent="0.25">
      <c r="A2883" s="25">
        <v>35389</v>
      </c>
      <c r="B2883" s="26">
        <f>[1]PyramidData!K2890</f>
        <v>3857</v>
      </c>
    </row>
    <row r="2884" spans="1:2" x14ac:dyDescent="0.25">
      <c r="A2884" s="25">
        <v>35390</v>
      </c>
      <c r="B2884" s="26">
        <f>[1]PyramidData!K2891</f>
        <v>6624</v>
      </c>
    </row>
    <row r="2885" spans="1:2" x14ac:dyDescent="0.25">
      <c r="A2885" s="25">
        <v>35391</v>
      </c>
      <c r="B2885" s="26">
        <f>[1]PyramidData!K2892</f>
        <v>1906</v>
      </c>
    </row>
    <row r="2886" spans="1:2" x14ac:dyDescent="0.25">
      <c r="A2886" s="25">
        <v>35392</v>
      </c>
      <c r="B2886" s="26">
        <f>[1]PyramidData!K2893</f>
        <v>3291</v>
      </c>
    </row>
    <row r="2887" spans="1:2" x14ac:dyDescent="0.25">
      <c r="A2887" s="25">
        <v>35393</v>
      </c>
      <c r="B2887" s="26">
        <f>[1]PyramidData!K2894</f>
        <v>2080</v>
      </c>
    </row>
    <row r="2888" spans="1:2" x14ac:dyDescent="0.25">
      <c r="A2888" s="25">
        <v>35394</v>
      </c>
      <c r="B2888" s="26">
        <f>[1]PyramidData!K2895</f>
        <v>5272</v>
      </c>
    </row>
    <row r="2889" spans="1:2" x14ac:dyDescent="0.25">
      <c r="A2889" s="25">
        <v>35395</v>
      </c>
      <c r="B2889" s="26">
        <f>[1]PyramidData!K2896</f>
        <v>4245</v>
      </c>
    </row>
    <row r="2890" spans="1:2" x14ac:dyDescent="0.25">
      <c r="A2890" s="25">
        <v>35396</v>
      </c>
      <c r="B2890" s="26">
        <f>[1]PyramidData!K2897</f>
        <v>4748</v>
      </c>
    </row>
    <row r="2891" spans="1:2" x14ac:dyDescent="0.25">
      <c r="A2891" s="25">
        <v>35397</v>
      </c>
      <c r="B2891" s="26">
        <f>[1]PyramidData!K2898</f>
        <v>2368</v>
      </c>
    </row>
    <row r="2892" spans="1:2" x14ac:dyDescent="0.25">
      <c r="A2892" s="25">
        <v>35398</v>
      </c>
      <c r="B2892" s="26">
        <f>[1]PyramidData!K2899</f>
        <v>1288</v>
      </c>
    </row>
    <row r="2893" spans="1:2" x14ac:dyDescent="0.25">
      <c r="A2893" s="25">
        <v>35399</v>
      </c>
      <c r="B2893" s="26">
        <f>[1]PyramidData!K2900</f>
        <v>3605</v>
      </c>
    </row>
    <row r="2894" spans="1:2" x14ac:dyDescent="0.25">
      <c r="A2894" s="25">
        <v>35400</v>
      </c>
      <c r="B2894" s="26">
        <f>[1]PyramidData!K2901</f>
        <v>2787</v>
      </c>
    </row>
    <row r="2895" spans="1:2" x14ac:dyDescent="0.25">
      <c r="A2895" s="25">
        <v>35401</v>
      </c>
      <c r="B2895" s="26">
        <f>[1]PyramidData!K2902</f>
        <v>2050</v>
      </c>
    </row>
    <row r="2896" spans="1:2" x14ac:dyDescent="0.25">
      <c r="A2896" s="25">
        <v>35402</v>
      </c>
      <c r="B2896" s="26">
        <f>[1]PyramidData!K2903</f>
        <v>2044</v>
      </c>
    </row>
    <row r="2897" spans="1:2" x14ac:dyDescent="0.25">
      <c r="A2897" s="25">
        <v>35403</v>
      </c>
      <c r="B2897" s="26">
        <f>[1]PyramidData!K2904</f>
        <v>2822</v>
      </c>
    </row>
    <row r="2898" spans="1:2" x14ac:dyDescent="0.25">
      <c r="A2898" s="25">
        <v>35404</v>
      </c>
      <c r="B2898" s="26">
        <f>[1]PyramidData!K2905</f>
        <v>1693</v>
      </c>
    </row>
    <row r="2899" spans="1:2" x14ac:dyDescent="0.25">
      <c r="A2899" s="25">
        <v>35405</v>
      </c>
      <c r="B2899" s="26">
        <f>[1]PyramidData!K2906</f>
        <v>2862</v>
      </c>
    </row>
    <row r="2900" spans="1:2" x14ac:dyDescent="0.25">
      <c r="A2900" s="25">
        <v>35406</v>
      </c>
      <c r="B2900" s="26">
        <f>[1]PyramidData!K2907</f>
        <v>985</v>
      </c>
    </row>
    <row r="2901" spans="1:2" x14ac:dyDescent="0.25">
      <c r="A2901" s="25">
        <v>35407</v>
      </c>
      <c r="B2901" s="26">
        <f>[1]PyramidData!K2908</f>
        <v>1836</v>
      </c>
    </row>
    <row r="2902" spans="1:2" x14ac:dyDescent="0.25">
      <c r="A2902" s="25">
        <v>35408</v>
      </c>
      <c r="B2902" s="26">
        <f>[1]PyramidData!K2909</f>
        <v>5778</v>
      </c>
    </row>
    <row r="2903" spans="1:2" x14ac:dyDescent="0.25">
      <c r="A2903" s="25">
        <v>35409</v>
      </c>
      <c r="B2903" s="26">
        <f>[1]PyramidData!K2910</f>
        <v>3807</v>
      </c>
    </row>
    <row r="2904" spans="1:2" x14ac:dyDescent="0.25">
      <c r="A2904" s="25">
        <v>35410</v>
      </c>
      <c r="B2904" s="26">
        <f>[1]PyramidData!K2911</f>
        <v>2634</v>
      </c>
    </row>
    <row r="2905" spans="1:2" x14ac:dyDescent="0.25">
      <c r="A2905" s="25">
        <v>35411</v>
      </c>
      <c r="B2905" s="26">
        <f>[1]PyramidData!K2912</f>
        <v>1562</v>
      </c>
    </row>
    <row r="2906" spans="1:2" x14ac:dyDescent="0.25">
      <c r="A2906" s="25">
        <v>35412</v>
      </c>
      <c r="B2906" s="26">
        <f>[1]PyramidData!K2913</f>
        <v>1398</v>
      </c>
    </row>
    <row r="2907" spans="1:2" x14ac:dyDescent="0.25">
      <c r="A2907" s="25">
        <v>35413</v>
      </c>
      <c r="B2907" s="26">
        <f>[1]PyramidData!K2914</f>
        <v>1153</v>
      </c>
    </row>
    <row r="2908" spans="1:2" x14ac:dyDescent="0.25">
      <c r="A2908" s="25">
        <v>35414</v>
      </c>
      <c r="B2908" s="26">
        <f>[1]PyramidData!K2915</f>
        <v>1111</v>
      </c>
    </row>
    <row r="2909" spans="1:2" x14ac:dyDescent="0.25">
      <c r="A2909" s="25">
        <v>35415</v>
      </c>
      <c r="B2909" s="26">
        <f>[1]PyramidData!K2916</f>
        <v>5435</v>
      </c>
    </row>
    <row r="2910" spans="1:2" x14ac:dyDescent="0.25">
      <c r="A2910" s="25">
        <v>35416</v>
      </c>
      <c r="B2910" s="26">
        <f>[1]PyramidData!K2917</f>
        <v>6146</v>
      </c>
    </row>
    <row r="2911" spans="1:2" x14ac:dyDescent="0.25">
      <c r="A2911" s="25">
        <v>35417</v>
      </c>
      <c r="B2911" s="26">
        <f>[1]PyramidData!K2918</f>
        <v>4962</v>
      </c>
    </row>
    <row r="2912" spans="1:2" x14ac:dyDescent="0.25">
      <c r="A2912" s="25">
        <v>35418</v>
      </c>
      <c r="B2912" s="26">
        <f>[1]PyramidData!K2919</f>
        <v>2055</v>
      </c>
    </row>
    <row r="2913" spans="1:2" x14ac:dyDescent="0.25">
      <c r="A2913" s="25">
        <v>35419</v>
      </c>
      <c r="B2913" s="26">
        <f>[1]PyramidData!K2920</f>
        <v>2756</v>
      </c>
    </row>
    <row r="2914" spans="1:2" x14ac:dyDescent="0.25">
      <c r="A2914" s="25">
        <v>35420</v>
      </c>
      <c r="B2914" s="26">
        <f>[1]PyramidData!K2921</f>
        <v>1583</v>
      </c>
    </row>
    <row r="2915" spans="1:2" x14ac:dyDescent="0.25">
      <c r="A2915" s="25">
        <v>35421</v>
      </c>
      <c r="B2915" s="26">
        <f>[1]PyramidData!K2922</f>
        <v>1123</v>
      </c>
    </row>
    <row r="2916" spans="1:2" x14ac:dyDescent="0.25">
      <c r="A2916" s="25">
        <v>35422</v>
      </c>
      <c r="B2916" s="26">
        <f>[1]PyramidData!K2923</f>
        <v>1537</v>
      </c>
    </row>
    <row r="2917" spans="1:2" x14ac:dyDescent="0.25">
      <c r="A2917" s="25">
        <v>35423</v>
      </c>
      <c r="B2917" s="26">
        <f>[1]PyramidData!K2924</f>
        <v>1623</v>
      </c>
    </row>
    <row r="2918" spans="1:2" x14ac:dyDescent="0.25">
      <c r="A2918" s="25">
        <v>35424</v>
      </c>
      <c r="B2918" s="26">
        <f>[1]PyramidData!K2925</f>
        <v>1035</v>
      </c>
    </row>
    <row r="2919" spans="1:2" x14ac:dyDescent="0.25">
      <c r="A2919" s="25">
        <v>35425</v>
      </c>
      <c r="B2919" s="26">
        <f>[1]PyramidData!K2926</f>
        <v>3748</v>
      </c>
    </row>
    <row r="2920" spans="1:2" x14ac:dyDescent="0.25">
      <c r="A2920" s="25">
        <v>35426</v>
      </c>
      <c r="B2920" s="26">
        <f>[1]PyramidData!K2927</f>
        <v>2460</v>
      </c>
    </row>
    <row r="2921" spans="1:2" x14ac:dyDescent="0.25">
      <c r="A2921" s="25">
        <v>35427</v>
      </c>
      <c r="B2921" s="26">
        <f>[1]PyramidData!K2928</f>
        <v>1843</v>
      </c>
    </row>
    <row r="2922" spans="1:2" x14ac:dyDescent="0.25">
      <c r="A2922" s="25">
        <v>35428</v>
      </c>
      <c r="B2922" s="26">
        <f>[1]PyramidData!K2929</f>
        <v>1235</v>
      </c>
    </row>
    <row r="2923" spans="1:2" x14ac:dyDescent="0.25">
      <c r="A2923" s="25">
        <v>35429</v>
      </c>
      <c r="B2923" s="26">
        <f>[1]PyramidData!K2930</f>
        <v>5285</v>
      </c>
    </row>
    <row r="2924" spans="1:2" x14ac:dyDescent="0.25">
      <c r="A2924" s="25">
        <v>35430</v>
      </c>
      <c r="B2924" s="26">
        <f>[1]PyramidData!K2931</f>
        <v>2067</v>
      </c>
    </row>
    <row r="2925" spans="1:2" x14ac:dyDescent="0.25">
      <c r="A2925" s="25">
        <v>35431</v>
      </c>
      <c r="B2925" s="26">
        <f>[1]PyramidData!K2932</f>
        <v>3538</v>
      </c>
    </row>
    <row r="2926" spans="1:2" x14ac:dyDescent="0.25">
      <c r="A2926" s="25">
        <v>35432</v>
      </c>
      <c r="B2926" s="26">
        <f>[1]PyramidData!K2933</f>
        <v>5215</v>
      </c>
    </row>
    <row r="2927" spans="1:2" x14ac:dyDescent="0.25">
      <c r="A2927" s="25">
        <v>35433</v>
      </c>
      <c r="B2927" s="26">
        <f>[1]PyramidData!K2934</f>
        <v>4961</v>
      </c>
    </row>
    <row r="2928" spans="1:2" x14ac:dyDescent="0.25">
      <c r="A2928" s="25">
        <v>35434</v>
      </c>
      <c r="B2928" s="26">
        <f>[1]PyramidData!K2935</f>
        <v>774</v>
      </c>
    </row>
    <row r="2929" spans="1:2" x14ac:dyDescent="0.25">
      <c r="A2929" s="25">
        <v>35435</v>
      </c>
      <c r="B2929" s="26">
        <f>[1]PyramidData!K2936</f>
        <v>1594</v>
      </c>
    </row>
    <row r="2930" spans="1:2" x14ac:dyDescent="0.25">
      <c r="A2930" s="25">
        <v>35436</v>
      </c>
      <c r="B2930" s="26">
        <f>[1]PyramidData!K2937</f>
        <v>2009</v>
      </c>
    </row>
    <row r="2931" spans="1:2" x14ac:dyDescent="0.25">
      <c r="A2931" s="25">
        <v>35437</v>
      </c>
      <c r="B2931" s="26">
        <f>[1]PyramidData!K2938</f>
        <v>2215</v>
      </c>
    </row>
    <row r="2932" spans="1:2" x14ac:dyDescent="0.25">
      <c r="A2932" s="25">
        <v>35438</v>
      </c>
      <c r="B2932" s="26">
        <f>[1]PyramidData!K2939</f>
        <v>2384</v>
      </c>
    </row>
    <row r="2933" spans="1:2" x14ac:dyDescent="0.25">
      <c r="A2933" s="25">
        <v>35439</v>
      </c>
      <c r="B2933" s="26">
        <f>[1]PyramidData!K2940</f>
        <v>2526</v>
      </c>
    </row>
    <row r="2934" spans="1:2" x14ac:dyDescent="0.25">
      <c r="A2934" s="25">
        <v>35440</v>
      </c>
      <c r="B2934" s="26">
        <f>[1]PyramidData!K2941</f>
        <v>3190</v>
      </c>
    </row>
    <row r="2935" spans="1:2" x14ac:dyDescent="0.25">
      <c r="A2935" s="25">
        <v>35441</v>
      </c>
      <c r="B2935" s="26">
        <f>[1]PyramidData!K2942</f>
        <v>817</v>
      </c>
    </row>
    <row r="2936" spans="1:2" x14ac:dyDescent="0.25">
      <c r="A2936" s="25">
        <v>35442</v>
      </c>
      <c r="B2936" s="26">
        <f>[1]PyramidData!K2943</f>
        <v>1715</v>
      </c>
    </row>
    <row r="2937" spans="1:2" x14ac:dyDescent="0.25">
      <c r="A2937" s="25">
        <v>35443</v>
      </c>
      <c r="B2937" s="26">
        <f>[1]PyramidData!K2944</f>
        <v>8147</v>
      </c>
    </row>
    <row r="2938" spans="1:2" x14ac:dyDescent="0.25">
      <c r="A2938" s="25">
        <v>35444</v>
      </c>
      <c r="B2938" s="26">
        <f>[1]PyramidData!K2945</f>
        <v>4893</v>
      </c>
    </row>
    <row r="2939" spans="1:2" x14ac:dyDescent="0.25">
      <c r="A2939" s="25">
        <v>35445</v>
      </c>
      <c r="B2939" s="26">
        <f>[1]PyramidData!K2946</f>
        <v>7756</v>
      </c>
    </row>
    <row r="2940" spans="1:2" x14ac:dyDescent="0.25">
      <c r="A2940" s="25">
        <v>35446</v>
      </c>
      <c r="B2940" s="26">
        <f>[1]PyramidData!K2947</f>
        <v>3897</v>
      </c>
    </row>
    <row r="2941" spans="1:2" x14ac:dyDescent="0.25">
      <c r="A2941" s="25">
        <v>35447</v>
      </c>
      <c r="B2941" s="26">
        <f>[1]PyramidData!K2948</f>
        <v>4939</v>
      </c>
    </row>
    <row r="2942" spans="1:2" x14ac:dyDescent="0.25">
      <c r="A2942" s="25">
        <v>35448</v>
      </c>
      <c r="B2942" s="26">
        <f>[1]PyramidData!K2949</f>
        <v>1236</v>
      </c>
    </row>
    <row r="2943" spans="1:2" x14ac:dyDescent="0.25">
      <c r="A2943" s="25">
        <v>35449</v>
      </c>
      <c r="B2943" s="26">
        <f>[1]PyramidData!K2950</f>
        <v>1081</v>
      </c>
    </row>
    <row r="2944" spans="1:2" x14ac:dyDescent="0.25">
      <c r="A2944" s="25">
        <v>35450</v>
      </c>
      <c r="B2944" s="26">
        <f>[1]PyramidData!K2951</f>
        <v>4673</v>
      </c>
    </row>
    <row r="2945" spans="1:2" x14ac:dyDescent="0.25">
      <c r="A2945" s="25">
        <v>35451</v>
      </c>
      <c r="B2945" s="26">
        <f>[1]PyramidData!K2952</f>
        <v>4961</v>
      </c>
    </row>
    <row r="2946" spans="1:2" x14ac:dyDescent="0.25">
      <c r="A2946" s="25">
        <v>35452</v>
      </c>
      <c r="B2946" s="26">
        <f>[1]PyramidData!K2953</f>
        <v>5393</v>
      </c>
    </row>
    <row r="2947" spans="1:2" x14ac:dyDescent="0.25">
      <c r="A2947" s="25">
        <v>35453</v>
      </c>
      <c r="B2947" s="26">
        <f>[1]PyramidData!K2954</f>
        <v>4908</v>
      </c>
    </row>
    <row r="2948" spans="1:2" x14ac:dyDescent="0.25">
      <c r="A2948" s="25">
        <v>35454</v>
      </c>
      <c r="B2948" s="26">
        <f>[1]PyramidData!K2955</f>
        <v>2506</v>
      </c>
    </row>
    <row r="2949" spans="1:2" x14ac:dyDescent="0.25">
      <c r="A2949" s="25">
        <v>35455</v>
      </c>
      <c r="B2949" s="26">
        <f>[1]PyramidData!K2956</f>
        <v>2352</v>
      </c>
    </row>
    <row r="2950" spans="1:2" x14ac:dyDescent="0.25">
      <c r="A2950" s="25">
        <v>35456</v>
      </c>
      <c r="B2950" s="26">
        <f>[1]PyramidData!K2957</f>
        <v>1908</v>
      </c>
    </row>
    <row r="2951" spans="1:2" x14ac:dyDescent="0.25">
      <c r="A2951" s="25">
        <v>35457</v>
      </c>
      <c r="B2951" s="26">
        <f>[1]PyramidData!K2958</f>
        <v>5705</v>
      </c>
    </row>
    <row r="2952" spans="1:2" x14ac:dyDescent="0.25">
      <c r="A2952" s="25">
        <v>35458</v>
      </c>
      <c r="B2952" s="26">
        <f>[1]PyramidData!K2959</f>
        <v>2672</v>
      </c>
    </row>
    <row r="2953" spans="1:2" x14ac:dyDescent="0.25">
      <c r="A2953" s="25">
        <v>35459</v>
      </c>
      <c r="B2953" s="26">
        <f>[1]PyramidData!K2960</f>
        <v>2191</v>
      </c>
    </row>
    <row r="2954" spans="1:2" x14ac:dyDescent="0.25">
      <c r="A2954" s="25">
        <v>35460</v>
      </c>
      <c r="B2954" s="26">
        <f>[1]PyramidData!K2961</f>
        <v>4510</v>
      </c>
    </row>
    <row r="2955" spans="1:2" x14ac:dyDescent="0.25">
      <c r="A2955" s="25">
        <v>35461</v>
      </c>
      <c r="B2955" s="26">
        <f>[1]PyramidData!K2962</f>
        <v>4240</v>
      </c>
    </row>
    <row r="2956" spans="1:2" x14ac:dyDescent="0.25">
      <c r="A2956" s="25">
        <v>35462</v>
      </c>
      <c r="B2956" s="26">
        <f>[1]PyramidData!K2963</f>
        <v>1018</v>
      </c>
    </row>
    <row r="2957" spans="1:2" x14ac:dyDescent="0.25">
      <c r="A2957" s="25">
        <v>35463</v>
      </c>
      <c r="B2957" s="26">
        <f>[1]PyramidData!K2964</f>
        <v>1970</v>
      </c>
    </row>
    <row r="2958" spans="1:2" x14ac:dyDescent="0.25">
      <c r="A2958" s="25">
        <v>35464</v>
      </c>
      <c r="B2958" s="26">
        <f>[1]PyramidData!K2965</f>
        <v>4394</v>
      </c>
    </row>
    <row r="2959" spans="1:2" x14ac:dyDescent="0.25">
      <c r="A2959" s="25">
        <v>35465</v>
      </c>
      <c r="B2959" s="26">
        <f>[1]PyramidData!K2966</f>
        <v>4844</v>
      </c>
    </row>
    <row r="2960" spans="1:2" x14ac:dyDescent="0.25">
      <c r="A2960" s="25">
        <v>35466</v>
      </c>
      <c r="B2960" s="26">
        <f>[1]PyramidData!K2967</f>
        <v>5059</v>
      </c>
    </row>
    <row r="2961" spans="1:2" x14ac:dyDescent="0.25">
      <c r="A2961" s="25">
        <v>35467</v>
      </c>
      <c r="B2961" s="26">
        <f>[1]PyramidData!K2968</f>
        <v>3539</v>
      </c>
    </row>
    <row r="2962" spans="1:2" x14ac:dyDescent="0.25">
      <c r="A2962" s="25">
        <v>35468</v>
      </c>
      <c r="B2962" s="26">
        <f>[1]PyramidData!K2969</f>
        <v>4378</v>
      </c>
    </row>
    <row r="2963" spans="1:2" x14ac:dyDescent="0.25">
      <c r="A2963" s="25">
        <v>35469</v>
      </c>
      <c r="B2963" s="26">
        <f>[1]PyramidData!K2970</f>
        <v>1388</v>
      </c>
    </row>
    <row r="2964" spans="1:2" x14ac:dyDescent="0.25">
      <c r="A2964" s="25">
        <v>35470</v>
      </c>
      <c r="B2964" s="26">
        <f>[1]PyramidData!K2971</f>
        <v>1572</v>
      </c>
    </row>
    <row r="2965" spans="1:2" x14ac:dyDescent="0.25">
      <c r="A2965" s="25">
        <v>35471</v>
      </c>
      <c r="B2965" s="26">
        <f>[1]PyramidData!K2972</f>
        <v>6194</v>
      </c>
    </row>
    <row r="2966" spans="1:2" x14ac:dyDescent="0.25">
      <c r="A2966" s="25">
        <v>35472</v>
      </c>
      <c r="B2966" s="26">
        <f>[1]PyramidData!K2973</f>
        <v>4588</v>
      </c>
    </row>
    <row r="2967" spans="1:2" x14ac:dyDescent="0.25">
      <c r="A2967" s="25">
        <v>35473</v>
      </c>
      <c r="B2967" s="26">
        <f>[1]PyramidData!K2974</f>
        <v>3209</v>
      </c>
    </row>
    <row r="2968" spans="1:2" x14ac:dyDescent="0.25">
      <c r="A2968" s="25">
        <v>35474</v>
      </c>
      <c r="B2968" s="26">
        <f>[1]PyramidData!K2975</f>
        <v>4821</v>
      </c>
    </row>
    <row r="2969" spans="1:2" x14ac:dyDescent="0.25">
      <c r="A2969" s="25">
        <v>35475</v>
      </c>
      <c r="B2969" s="26">
        <f>[1]PyramidData!K2976</f>
        <v>3970</v>
      </c>
    </row>
    <row r="2970" spans="1:2" x14ac:dyDescent="0.25">
      <c r="A2970" s="25">
        <v>35476</v>
      </c>
      <c r="B2970" s="26">
        <f>[1]PyramidData!K2977</f>
        <v>2918</v>
      </c>
    </row>
    <row r="2971" spans="1:2" x14ac:dyDescent="0.25">
      <c r="A2971" s="25">
        <v>35477</v>
      </c>
      <c r="B2971" s="26">
        <f>[1]PyramidData!K2978</f>
        <v>722</v>
      </c>
    </row>
    <row r="2972" spans="1:2" x14ac:dyDescent="0.25">
      <c r="A2972" s="25">
        <v>35478</v>
      </c>
      <c r="B2972" s="26">
        <f>[1]PyramidData!K2979</f>
        <v>3098</v>
      </c>
    </row>
    <row r="2973" spans="1:2" x14ac:dyDescent="0.25">
      <c r="A2973" s="25">
        <v>35479</v>
      </c>
      <c r="B2973" s="26">
        <f>[1]PyramidData!K2980</f>
        <v>3850</v>
      </c>
    </row>
    <row r="2974" spans="1:2" x14ac:dyDescent="0.25">
      <c r="A2974" s="25">
        <v>35480</v>
      </c>
      <c r="B2974" s="26">
        <f>[1]PyramidData!K2981</f>
        <v>5386</v>
      </c>
    </row>
    <row r="2975" spans="1:2" x14ac:dyDescent="0.25">
      <c r="A2975" s="25">
        <v>35481</v>
      </c>
      <c r="B2975" s="26">
        <f>[1]PyramidData!K2982</f>
        <v>2662</v>
      </c>
    </row>
    <row r="2976" spans="1:2" x14ac:dyDescent="0.25">
      <c r="A2976" s="25">
        <v>35482</v>
      </c>
      <c r="B2976" s="26">
        <f>[1]PyramidData!K2983</f>
        <v>3327</v>
      </c>
    </row>
    <row r="2977" spans="1:2" x14ac:dyDescent="0.25">
      <c r="A2977" s="25">
        <v>35483</v>
      </c>
      <c r="B2977" s="26">
        <f>[1]PyramidData!K2984</f>
        <v>1284</v>
      </c>
    </row>
    <row r="2978" spans="1:2" x14ac:dyDescent="0.25">
      <c r="A2978" s="25">
        <v>35484</v>
      </c>
      <c r="B2978" s="26">
        <f>[1]PyramidData!K2985</f>
        <v>3683</v>
      </c>
    </row>
    <row r="2979" spans="1:2" x14ac:dyDescent="0.25">
      <c r="A2979" s="25">
        <v>35485</v>
      </c>
      <c r="B2979" s="26">
        <f>[1]PyramidData!K2986</f>
        <v>5906</v>
      </c>
    </row>
    <row r="2980" spans="1:2" x14ac:dyDescent="0.25">
      <c r="A2980" s="25">
        <v>35486</v>
      </c>
      <c r="B2980" s="26">
        <f>[1]PyramidData!K2987</f>
        <v>4802</v>
      </c>
    </row>
    <row r="2981" spans="1:2" x14ac:dyDescent="0.25">
      <c r="A2981" s="25">
        <v>35487</v>
      </c>
      <c r="B2981" s="26">
        <f>[1]PyramidData!K2988</f>
        <v>3252</v>
      </c>
    </row>
    <row r="2982" spans="1:2" x14ac:dyDescent="0.25">
      <c r="A2982" s="25">
        <v>35488</v>
      </c>
      <c r="B2982" s="26">
        <f>[1]PyramidData!K2989</f>
        <v>7162</v>
      </c>
    </row>
    <row r="2983" spans="1:2" x14ac:dyDescent="0.25">
      <c r="A2983" s="25">
        <v>35489</v>
      </c>
      <c r="B2983" s="26">
        <f>[1]PyramidData!K2990</f>
        <v>3695</v>
      </c>
    </row>
    <row r="2984" spans="1:2" x14ac:dyDescent="0.25">
      <c r="A2984" s="25">
        <v>35490</v>
      </c>
      <c r="B2984" s="26">
        <f>[1]PyramidData!K2991</f>
        <v>2307</v>
      </c>
    </row>
    <row r="2985" spans="1:2" x14ac:dyDescent="0.25">
      <c r="A2985" s="25">
        <v>35491</v>
      </c>
      <c r="B2985" s="26">
        <f>[1]PyramidData!K2992</f>
        <v>1397</v>
      </c>
    </row>
    <row r="2986" spans="1:2" x14ac:dyDescent="0.25">
      <c r="A2986" s="25">
        <v>35492</v>
      </c>
      <c r="B2986" s="26">
        <f>[1]PyramidData!K2993</f>
        <v>6804</v>
      </c>
    </row>
    <row r="2987" spans="1:2" x14ac:dyDescent="0.25">
      <c r="A2987" s="25">
        <v>35493</v>
      </c>
      <c r="B2987" s="26">
        <f>[1]PyramidData!K2994</f>
        <v>6804</v>
      </c>
    </row>
    <row r="2988" spans="1:2" x14ac:dyDescent="0.25">
      <c r="A2988" s="25">
        <v>35494</v>
      </c>
      <c r="B2988" s="26">
        <f>[1]PyramidData!K2995</f>
        <v>5421</v>
      </c>
    </row>
    <row r="2989" spans="1:2" x14ac:dyDescent="0.25">
      <c r="A2989" s="25">
        <v>35495</v>
      </c>
      <c r="B2989" s="26">
        <f>[1]PyramidData!K2996</f>
        <v>4780</v>
      </c>
    </row>
    <row r="2990" spans="1:2" x14ac:dyDescent="0.25">
      <c r="A2990" s="25">
        <v>35496</v>
      </c>
      <c r="B2990" s="26">
        <f>[1]PyramidData!K2997</f>
        <v>4153</v>
      </c>
    </row>
    <row r="2991" spans="1:2" x14ac:dyDescent="0.25">
      <c r="A2991" s="25">
        <v>35497</v>
      </c>
      <c r="B2991" s="26">
        <f>[1]PyramidData!K2998</f>
        <v>1150</v>
      </c>
    </row>
    <row r="2992" spans="1:2" x14ac:dyDescent="0.25">
      <c r="A2992" s="25">
        <v>35498</v>
      </c>
      <c r="B2992" s="26">
        <f>[1]PyramidData!K2999</f>
        <v>1768</v>
      </c>
    </row>
    <row r="2993" spans="1:2" x14ac:dyDescent="0.25">
      <c r="A2993" s="25">
        <v>35499</v>
      </c>
      <c r="B2993" s="26">
        <f>[1]PyramidData!K3000</f>
        <v>6191</v>
      </c>
    </row>
    <row r="2994" spans="1:2" x14ac:dyDescent="0.25">
      <c r="A2994" s="25">
        <v>35500</v>
      </c>
      <c r="B2994" s="26">
        <f>[1]PyramidData!K3001</f>
        <v>4393</v>
      </c>
    </row>
    <row r="2995" spans="1:2" x14ac:dyDescent="0.25">
      <c r="A2995" s="25">
        <v>35501</v>
      </c>
      <c r="B2995" s="26">
        <f>[1]PyramidData!K3002</f>
        <v>4758</v>
      </c>
    </row>
    <row r="2996" spans="1:2" x14ac:dyDescent="0.25">
      <c r="A2996" s="25">
        <v>35502</v>
      </c>
      <c r="B2996" s="26">
        <f>[1]PyramidData!K3003</f>
        <v>8772</v>
      </c>
    </row>
    <row r="2997" spans="1:2" x14ac:dyDescent="0.25">
      <c r="A2997" s="25">
        <v>35503</v>
      </c>
      <c r="B2997" s="26">
        <f>[1]PyramidData!K3004</f>
        <v>5704</v>
      </c>
    </row>
    <row r="2998" spans="1:2" x14ac:dyDescent="0.25">
      <c r="A2998" s="25">
        <v>35504</v>
      </c>
      <c r="B2998" s="26">
        <f>[1]PyramidData!K3005</f>
        <v>2113</v>
      </c>
    </row>
    <row r="2999" spans="1:2" x14ac:dyDescent="0.25">
      <c r="A2999" s="25">
        <v>35505</v>
      </c>
      <c r="B2999" s="26">
        <f>[1]PyramidData!K3006</f>
        <v>319</v>
      </c>
    </row>
    <row r="3000" spans="1:2" x14ac:dyDescent="0.25">
      <c r="A3000" s="25">
        <v>35506</v>
      </c>
      <c r="B3000" s="26">
        <f>[1]PyramidData!K3007</f>
        <v>6151</v>
      </c>
    </row>
    <row r="3001" spans="1:2" x14ac:dyDescent="0.25">
      <c r="A3001" s="25">
        <v>35507</v>
      </c>
      <c r="B3001" s="26">
        <f>[1]PyramidData!K3008</f>
        <v>3928</v>
      </c>
    </row>
    <row r="3002" spans="1:2" x14ac:dyDescent="0.25">
      <c r="A3002" s="25">
        <v>35508</v>
      </c>
      <c r="B3002" s="26">
        <f>[1]PyramidData!K3009</f>
        <v>7573</v>
      </c>
    </row>
    <row r="3003" spans="1:2" x14ac:dyDescent="0.25">
      <c r="A3003" s="25">
        <v>35509</v>
      </c>
      <c r="B3003" s="26">
        <f>[1]PyramidData!K3010</f>
        <v>5873</v>
      </c>
    </row>
    <row r="3004" spans="1:2" x14ac:dyDescent="0.25">
      <c r="A3004" s="25">
        <v>35510</v>
      </c>
      <c r="B3004" s="26">
        <f>[1]PyramidData!K3011</f>
        <v>3023</v>
      </c>
    </row>
    <row r="3005" spans="1:2" x14ac:dyDescent="0.25">
      <c r="A3005" s="25">
        <v>35511</v>
      </c>
      <c r="B3005" s="26">
        <f>[1]PyramidData!K3012</f>
        <v>560</v>
      </c>
    </row>
    <row r="3006" spans="1:2" x14ac:dyDescent="0.25">
      <c r="A3006" s="25">
        <v>35512</v>
      </c>
      <c r="B3006" s="26">
        <f>[1]PyramidData!K3013</f>
        <v>1310</v>
      </c>
    </row>
    <row r="3007" spans="1:2" x14ac:dyDescent="0.25">
      <c r="A3007" s="25">
        <v>35513</v>
      </c>
      <c r="B3007" s="26">
        <f>[1]PyramidData!K3014</f>
        <v>4296</v>
      </c>
    </row>
    <row r="3008" spans="1:2" x14ac:dyDescent="0.25">
      <c r="A3008" s="25">
        <v>35514</v>
      </c>
      <c r="B3008" s="26">
        <f>[1]PyramidData!K3015</f>
        <v>8483</v>
      </c>
    </row>
    <row r="3009" spans="1:2" x14ac:dyDescent="0.25">
      <c r="A3009" s="25">
        <v>35515</v>
      </c>
      <c r="B3009" s="26">
        <f>[1]PyramidData!K3016</f>
        <v>5351</v>
      </c>
    </row>
    <row r="3010" spans="1:2" x14ac:dyDescent="0.25">
      <c r="A3010" s="25">
        <v>35516</v>
      </c>
      <c r="B3010" s="26">
        <f>[1]PyramidData!K3017</f>
        <v>2871</v>
      </c>
    </row>
    <row r="3011" spans="1:2" x14ac:dyDescent="0.25">
      <c r="A3011" s="25">
        <v>35517</v>
      </c>
      <c r="B3011" s="26">
        <f>[1]PyramidData!K3018</f>
        <v>2043</v>
      </c>
    </row>
    <row r="3012" spans="1:2" x14ac:dyDescent="0.25">
      <c r="A3012" s="25">
        <v>35518</v>
      </c>
      <c r="B3012" s="26">
        <f>[1]PyramidData!K3019</f>
        <v>351</v>
      </c>
    </row>
    <row r="3013" spans="1:2" x14ac:dyDescent="0.25">
      <c r="A3013" s="25">
        <v>35519</v>
      </c>
      <c r="B3013" s="26">
        <f>[1]PyramidData!K3020</f>
        <v>2604</v>
      </c>
    </row>
    <row r="3014" spans="1:2" x14ac:dyDescent="0.25">
      <c r="A3014" s="25">
        <v>35520</v>
      </c>
      <c r="B3014" s="26">
        <f>[1]PyramidData!K3021</f>
        <v>9643</v>
      </c>
    </row>
    <row r="3015" spans="1:2" x14ac:dyDescent="0.25">
      <c r="A3015" s="25">
        <v>35521</v>
      </c>
      <c r="B3015" s="26">
        <f>[1]PyramidData!K3022</f>
        <v>3610</v>
      </c>
    </row>
    <row r="3016" spans="1:2" x14ac:dyDescent="0.25">
      <c r="A3016" s="25">
        <v>35522</v>
      </c>
      <c r="B3016" s="26">
        <f>[1]PyramidData!K3023</f>
        <v>3832</v>
      </c>
    </row>
    <row r="3017" spans="1:2" x14ac:dyDescent="0.25">
      <c r="A3017" s="25">
        <v>35523</v>
      </c>
      <c r="B3017" s="26">
        <f>[1]PyramidData!K3024</f>
        <v>3878</v>
      </c>
    </row>
    <row r="3018" spans="1:2" x14ac:dyDescent="0.25">
      <c r="A3018" s="25">
        <v>35524</v>
      </c>
      <c r="B3018" s="26">
        <f>[1]PyramidData!K3025</f>
        <v>5054</v>
      </c>
    </row>
    <row r="3019" spans="1:2" x14ac:dyDescent="0.25">
      <c r="A3019" s="25">
        <v>35525</v>
      </c>
      <c r="B3019" s="26">
        <f>[1]PyramidData!K3026</f>
        <v>1974</v>
      </c>
    </row>
    <row r="3020" spans="1:2" x14ac:dyDescent="0.25">
      <c r="A3020" s="25">
        <v>35526</v>
      </c>
      <c r="B3020" s="26">
        <f>[1]PyramidData!K3027</f>
        <v>1933</v>
      </c>
    </row>
    <row r="3021" spans="1:2" x14ac:dyDescent="0.25">
      <c r="A3021" s="25">
        <v>35527</v>
      </c>
      <c r="B3021" s="26">
        <f>[1]PyramidData!K3028</f>
        <v>6626</v>
      </c>
    </row>
    <row r="3022" spans="1:2" x14ac:dyDescent="0.25">
      <c r="A3022" s="25">
        <v>35528</v>
      </c>
      <c r="B3022" s="26">
        <f>[1]PyramidData!K3029</f>
        <v>7403</v>
      </c>
    </row>
    <row r="3023" spans="1:2" x14ac:dyDescent="0.25">
      <c r="A3023" s="25">
        <v>35529</v>
      </c>
      <c r="B3023" s="26">
        <f>[1]PyramidData!K3030</f>
        <v>4304</v>
      </c>
    </row>
    <row r="3024" spans="1:2" x14ac:dyDescent="0.25">
      <c r="A3024" s="25">
        <v>35530</v>
      </c>
      <c r="B3024" s="26">
        <f>[1]PyramidData!K3031</f>
        <v>5251</v>
      </c>
    </row>
    <row r="3025" spans="1:2" x14ac:dyDescent="0.25">
      <c r="A3025" s="25">
        <v>35531</v>
      </c>
      <c r="B3025" s="26">
        <f>[1]PyramidData!K3032</f>
        <v>5078</v>
      </c>
    </row>
    <row r="3026" spans="1:2" x14ac:dyDescent="0.25">
      <c r="A3026" s="25">
        <v>35532</v>
      </c>
      <c r="B3026" s="26">
        <f>[1]PyramidData!K3033</f>
        <v>869</v>
      </c>
    </row>
    <row r="3027" spans="1:2" x14ac:dyDescent="0.25">
      <c r="A3027" s="25">
        <v>35533</v>
      </c>
      <c r="B3027" s="26">
        <f>[1]PyramidData!K3034</f>
        <v>2251</v>
      </c>
    </row>
    <row r="3028" spans="1:2" x14ac:dyDescent="0.25">
      <c r="A3028" s="25">
        <v>35534</v>
      </c>
      <c r="B3028" s="26">
        <f>[1]PyramidData!K3035</f>
        <v>3684</v>
      </c>
    </row>
    <row r="3029" spans="1:2" x14ac:dyDescent="0.25">
      <c r="A3029" s="25">
        <v>35535</v>
      </c>
      <c r="B3029" s="26">
        <f>[1]PyramidData!K3036</f>
        <v>4376</v>
      </c>
    </row>
    <row r="3030" spans="1:2" x14ac:dyDescent="0.25">
      <c r="A3030" s="25">
        <v>35536</v>
      </c>
      <c r="B3030" s="26">
        <f>[1]PyramidData!K3037</f>
        <v>6519</v>
      </c>
    </row>
    <row r="3031" spans="1:2" x14ac:dyDescent="0.25">
      <c r="A3031" s="25">
        <v>35537</v>
      </c>
      <c r="B3031" s="26">
        <f>[1]PyramidData!K3038</f>
        <v>4538</v>
      </c>
    </row>
    <row r="3032" spans="1:2" x14ac:dyDescent="0.25">
      <c r="A3032" s="25">
        <v>35538</v>
      </c>
      <c r="B3032" s="26">
        <f>[1]PyramidData!K3039</f>
        <v>782</v>
      </c>
    </row>
    <row r="3033" spans="1:2" x14ac:dyDescent="0.25">
      <c r="A3033" s="25">
        <v>35539</v>
      </c>
      <c r="B3033" s="26">
        <f>[1]PyramidData!K3040</f>
        <v>2576</v>
      </c>
    </row>
    <row r="3034" spans="1:2" x14ac:dyDescent="0.25">
      <c r="A3034" s="25">
        <v>35540</v>
      </c>
      <c r="B3034" s="26">
        <f>[1]PyramidData!K3041</f>
        <v>2259</v>
      </c>
    </row>
    <row r="3035" spans="1:2" x14ac:dyDescent="0.25">
      <c r="A3035" s="25">
        <v>35541</v>
      </c>
      <c r="B3035" s="26">
        <f>[1]PyramidData!K3042</f>
        <v>7998</v>
      </c>
    </row>
    <row r="3036" spans="1:2" x14ac:dyDescent="0.25">
      <c r="A3036" s="25">
        <v>35542</v>
      </c>
      <c r="B3036" s="26">
        <f>[1]PyramidData!K3043</f>
        <v>6005</v>
      </c>
    </row>
    <row r="3037" spans="1:2" x14ac:dyDescent="0.25">
      <c r="A3037" s="25">
        <v>35543</v>
      </c>
      <c r="B3037" s="26">
        <f>[1]PyramidData!K3044</f>
        <v>6144</v>
      </c>
    </row>
    <row r="3038" spans="1:2" x14ac:dyDescent="0.25">
      <c r="A3038" s="25">
        <v>35544</v>
      </c>
      <c r="B3038" s="26">
        <f>[1]PyramidData!K3045</f>
        <v>1503</v>
      </c>
    </row>
    <row r="3039" spans="1:2" x14ac:dyDescent="0.25">
      <c r="A3039" s="25">
        <v>35545</v>
      </c>
      <c r="B3039" s="26">
        <f>[1]PyramidData!K3046</f>
        <v>4538</v>
      </c>
    </row>
    <row r="3040" spans="1:2" x14ac:dyDescent="0.25">
      <c r="A3040" s="25">
        <v>35546</v>
      </c>
      <c r="B3040" s="26">
        <f>[1]PyramidData!K3047</f>
        <v>3383</v>
      </c>
    </row>
    <row r="3041" spans="1:2" x14ac:dyDescent="0.25">
      <c r="A3041" s="25">
        <v>35547</v>
      </c>
      <c r="B3041" s="26">
        <f>[1]PyramidData!K3048</f>
        <v>2489</v>
      </c>
    </row>
    <row r="3042" spans="1:2" x14ac:dyDescent="0.25">
      <c r="A3042" s="25">
        <v>35548</v>
      </c>
      <c r="B3042" s="26">
        <f>[1]PyramidData!K3049</f>
        <v>4441</v>
      </c>
    </row>
    <row r="3043" spans="1:2" x14ac:dyDescent="0.25">
      <c r="A3043" s="25">
        <v>35549</v>
      </c>
      <c r="B3043" s="26">
        <f>[1]PyramidData!K3050</f>
        <v>3497</v>
      </c>
    </row>
    <row r="3044" spans="1:2" x14ac:dyDescent="0.25">
      <c r="A3044" s="25">
        <v>35550</v>
      </c>
      <c r="B3044" s="26">
        <f>[1]PyramidData!K3051</f>
        <v>3796</v>
      </c>
    </row>
    <row r="3045" spans="1:2" x14ac:dyDescent="0.25">
      <c r="A3045" s="25">
        <v>35551</v>
      </c>
      <c r="B3045" s="26">
        <f>[1]PyramidData!K3052</f>
        <v>10135</v>
      </c>
    </row>
    <row r="3046" spans="1:2" x14ac:dyDescent="0.25">
      <c r="A3046" s="25">
        <v>35552</v>
      </c>
      <c r="B3046" s="26">
        <f>[1]PyramidData!K3053</f>
        <v>4645</v>
      </c>
    </row>
    <row r="3047" spans="1:2" x14ac:dyDescent="0.25">
      <c r="A3047" s="25">
        <v>35553</v>
      </c>
      <c r="B3047" s="26">
        <f>[1]PyramidData!K3054</f>
        <v>873</v>
      </c>
    </row>
    <row r="3048" spans="1:2" x14ac:dyDescent="0.25">
      <c r="A3048" s="25">
        <v>35554</v>
      </c>
      <c r="B3048" s="26">
        <f>[1]PyramidData!K3055</f>
        <v>2205</v>
      </c>
    </row>
    <row r="3049" spans="1:2" x14ac:dyDescent="0.25">
      <c r="A3049" s="25">
        <v>35555</v>
      </c>
      <c r="B3049" s="26">
        <f>[1]PyramidData!K3056</f>
        <v>7411</v>
      </c>
    </row>
    <row r="3050" spans="1:2" x14ac:dyDescent="0.25">
      <c r="A3050" s="25">
        <v>35556</v>
      </c>
      <c r="B3050" s="26">
        <f>[1]PyramidData!K3057</f>
        <v>6399</v>
      </c>
    </row>
    <row r="3051" spans="1:2" x14ac:dyDescent="0.25">
      <c r="A3051" s="25">
        <v>35557</v>
      </c>
      <c r="B3051" s="26">
        <f>[1]PyramidData!K3058</f>
        <v>5668</v>
      </c>
    </row>
    <row r="3052" spans="1:2" x14ac:dyDescent="0.25">
      <c r="A3052" s="25">
        <v>35558</v>
      </c>
      <c r="B3052" s="26">
        <f>[1]PyramidData!K3059</f>
        <v>6043</v>
      </c>
    </row>
    <row r="3053" spans="1:2" x14ac:dyDescent="0.25">
      <c r="A3053" s="25">
        <v>35559</v>
      </c>
      <c r="B3053" s="26">
        <f>[1]PyramidData!K3060</f>
        <v>8398</v>
      </c>
    </row>
    <row r="3054" spans="1:2" x14ac:dyDescent="0.25">
      <c r="A3054" s="25">
        <v>35560</v>
      </c>
      <c r="B3054" s="26">
        <f>[1]PyramidData!K3061</f>
        <v>1286</v>
      </c>
    </row>
    <row r="3055" spans="1:2" x14ac:dyDescent="0.25">
      <c r="A3055" s="25">
        <v>35561</v>
      </c>
      <c r="B3055" s="26">
        <f>[1]PyramidData!K3062</f>
        <v>944</v>
      </c>
    </row>
    <row r="3056" spans="1:2" x14ac:dyDescent="0.25">
      <c r="A3056" s="25">
        <v>35562</v>
      </c>
      <c r="B3056" s="26">
        <f>[1]PyramidData!K3063</f>
        <v>7890</v>
      </c>
    </row>
    <row r="3057" spans="1:2" x14ac:dyDescent="0.25">
      <c r="A3057" s="25">
        <v>35563</v>
      </c>
      <c r="B3057" s="26">
        <f>[1]PyramidData!K3064</f>
        <v>7179</v>
      </c>
    </row>
    <row r="3058" spans="1:2" x14ac:dyDescent="0.25">
      <c r="A3058" s="25">
        <v>35564</v>
      </c>
      <c r="B3058" s="26">
        <f>[1]PyramidData!K3065</f>
        <v>5681</v>
      </c>
    </row>
    <row r="3059" spans="1:2" x14ac:dyDescent="0.25">
      <c r="A3059" s="25">
        <v>35565</v>
      </c>
      <c r="B3059" s="26">
        <f>[1]PyramidData!K3066</f>
        <v>6583</v>
      </c>
    </row>
    <row r="3060" spans="1:2" x14ac:dyDescent="0.25">
      <c r="A3060" s="25">
        <v>35566</v>
      </c>
      <c r="B3060" s="26">
        <f>[1]PyramidData!K3067</f>
        <v>7977</v>
      </c>
    </row>
    <row r="3061" spans="1:2" x14ac:dyDescent="0.25">
      <c r="A3061" s="25">
        <v>35567</v>
      </c>
      <c r="B3061" s="26">
        <f>[1]PyramidData!K3068</f>
        <v>3398</v>
      </c>
    </row>
    <row r="3062" spans="1:2" x14ac:dyDescent="0.25">
      <c r="A3062" s="25">
        <v>35568</v>
      </c>
      <c r="B3062" s="26">
        <f>[1]PyramidData!K3069</f>
        <v>4957</v>
      </c>
    </row>
    <row r="3063" spans="1:2" x14ac:dyDescent="0.25">
      <c r="A3063" s="25">
        <v>35569</v>
      </c>
      <c r="B3063" s="26">
        <f>[1]PyramidData!K3070</f>
        <v>4759</v>
      </c>
    </row>
    <row r="3064" spans="1:2" x14ac:dyDescent="0.25">
      <c r="A3064" s="25">
        <v>35570</v>
      </c>
      <c r="B3064" s="26">
        <f>[1]PyramidData!K3071</f>
        <v>6161</v>
      </c>
    </row>
    <row r="3065" spans="1:2" x14ac:dyDescent="0.25">
      <c r="A3065" s="25">
        <v>35571</v>
      </c>
      <c r="B3065" s="26">
        <f>[1]PyramidData!K3072</f>
        <v>3814</v>
      </c>
    </row>
    <row r="3066" spans="1:2" x14ac:dyDescent="0.25">
      <c r="A3066" s="25">
        <v>35572</v>
      </c>
      <c r="B3066" s="26">
        <f>[1]PyramidData!K3073</f>
        <v>6039</v>
      </c>
    </row>
    <row r="3067" spans="1:2" x14ac:dyDescent="0.25">
      <c r="A3067" s="25">
        <v>35573</v>
      </c>
      <c r="B3067" s="26">
        <f>[1]PyramidData!K3074</f>
        <v>2686</v>
      </c>
    </row>
    <row r="3068" spans="1:2" x14ac:dyDescent="0.25">
      <c r="A3068" s="25">
        <v>35574</v>
      </c>
      <c r="B3068" s="26">
        <f>[1]PyramidData!K3075</f>
        <v>350</v>
      </c>
    </row>
    <row r="3069" spans="1:2" x14ac:dyDescent="0.25">
      <c r="A3069" s="25">
        <v>35575</v>
      </c>
      <c r="B3069" s="26">
        <f>[1]PyramidData!K3076</f>
        <v>420</v>
      </c>
    </row>
    <row r="3070" spans="1:2" x14ac:dyDescent="0.25">
      <c r="A3070" s="25">
        <v>35576</v>
      </c>
      <c r="B3070" s="26">
        <f>[1]PyramidData!K3077</f>
        <v>3620</v>
      </c>
    </row>
    <row r="3071" spans="1:2" x14ac:dyDescent="0.25">
      <c r="A3071" s="25">
        <v>35577</v>
      </c>
      <c r="B3071" s="26">
        <f>[1]PyramidData!K3078</f>
        <v>8129</v>
      </c>
    </row>
    <row r="3072" spans="1:2" x14ac:dyDescent="0.25">
      <c r="A3072" s="25">
        <v>35578</v>
      </c>
      <c r="B3072" s="26">
        <f>[1]PyramidData!K3079</f>
        <v>4543</v>
      </c>
    </row>
    <row r="3073" spans="1:2" x14ac:dyDescent="0.25">
      <c r="A3073" s="25">
        <v>35579</v>
      </c>
      <c r="B3073" s="26">
        <f>[1]PyramidData!K3080</f>
        <v>6380</v>
      </c>
    </row>
    <row r="3074" spans="1:2" x14ac:dyDescent="0.25">
      <c r="A3074" s="25">
        <v>35580</v>
      </c>
      <c r="B3074" s="26">
        <f>[1]PyramidData!K3081</f>
        <v>6720</v>
      </c>
    </row>
    <row r="3075" spans="1:2" x14ac:dyDescent="0.25">
      <c r="A3075" s="25">
        <v>35581</v>
      </c>
      <c r="B3075" s="26">
        <f>[1]PyramidData!K3082</f>
        <v>4723</v>
      </c>
    </row>
    <row r="3076" spans="1:2" x14ac:dyDescent="0.25">
      <c r="A3076" s="25">
        <v>35582</v>
      </c>
      <c r="B3076" s="26">
        <f>[1]PyramidData!K3083</f>
        <v>4760</v>
      </c>
    </row>
    <row r="3077" spans="1:2" x14ac:dyDescent="0.25">
      <c r="A3077" s="25">
        <v>35583</v>
      </c>
      <c r="B3077" s="26">
        <f>[1]PyramidData!K3084</f>
        <v>5677</v>
      </c>
    </row>
    <row r="3078" spans="1:2" x14ac:dyDescent="0.25">
      <c r="A3078" s="25">
        <v>35584</v>
      </c>
      <c r="B3078" s="26">
        <f>[1]PyramidData!K3085</f>
        <v>6142</v>
      </c>
    </row>
    <row r="3079" spans="1:2" x14ac:dyDescent="0.25">
      <c r="A3079" s="25">
        <v>35585</v>
      </c>
      <c r="B3079" s="26">
        <f>[1]PyramidData!K3086</f>
        <v>6002</v>
      </c>
    </row>
    <row r="3080" spans="1:2" x14ac:dyDescent="0.25">
      <c r="A3080" s="25">
        <v>35586</v>
      </c>
      <c r="B3080" s="26">
        <f>[1]PyramidData!K3087</f>
        <v>4260</v>
      </c>
    </row>
    <row r="3081" spans="1:2" x14ac:dyDescent="0.25">
      <c r="A3081" s="25">
        <v>35587</v>
      </c>
      <c r="B3081" s="26">
        <f>[1]PyramidData!K3088</f>
        <v>5508</v>
      </c>
    </row>
    <row r="3082" spans="1:2" x14ac:dyDescent="0.25">
      <c r="A3082" s="25">
        <v>35588</v>
      </c>
      <c r="B3082" s="26">
        <f>[1]PyramidData!K3089</f>
        <v>1366</v>
      </c>
    </row>
    <row r="3083" spans="1:2" x14ac:dyDescent="0.25">
      <c r="A3083" s="25">
        <v>35589</v>
      </c>
      <c r="B3083" s="26">
        <f>[1]PyramidData!K3090</f>
        <v>679</v>
      </c>
    </row>
    <row r="3084" spans="1:2" x14ac:dyDescent="0.25">
      <c r="A3084" s="25">
        <v>35590</v>
      </c>
      <c r="B3084" s="26">
        <f>[1]PyramidData!K3091</f>
        <v>4514</v>
      </c>
    </row>
    <row r="3085" spans="1:2" x14ac:dyDescent="0.25">
      <c r="A3085" s="25">
        <v>35591</v>
      </c>
      <c r="B3085" s="26">
        <f>[1]PyramidData!K3092</f>
        <v>3032</v>
      </c>
    </row>
    <row r="3086" spans="1:2" x14ac:dyDescent="0.25">
      <c r="A3086" s="25">
        <v>35592</v>
      </c>
      <c r="B3086" s="26">
        <f>[1]PyramidData!K3093</f>
        <v>3278</v>
      </c>
    </row>
    <row r="3087" spans="1:2" x14ac:dyDescent="0.25">
      <c r="A3087" s="25">
        <v>35593</v>
      </c>
      <c r="B3087" s="26">
        <f>[1]PyramidData!K3094</f>
        <v>2013</v>
      </c>
    </row>
    <row r="3088" spans="1:2" x14ac:dyDescent="0.25">
      <c r="A3088" s="25">
        <v>35594</v>
      </c>
      <c r="B3088" s="26">
        <f>[1]PyramidData!K3095</f>
        <v>1539</v>
      </c>
    </row>
    <row r="3089" spans="1:2" x14ac:dyDescent="0.25">
      <c r="A3089" s="25">
        <v>35595</v>
      </c>
      <c r="B3089" s="26">
        <f>[1]PyramidData!K3096</f>
        <v>348</v>
      </c>
    </row>
    <row r="3090" spans="1:2" x14ac:dyDescent="0.25">
      <c r="A3090" s="25">
        <v>35596</v>
      </c>
      <c r="B3090" s="26">
        <f>[1]PyramidData!K3097</f>
        <v>1316</v>
      </c>
    </row>
    <row r="3091" spans="1:2" x14ac:dyDescent="0.25">
      <c r="A3091" s="25">
        <v>35597</v>
      </c>
      <c r="B3091" s="26">
        <f>[1]PyramidData!K3098</f>
        <v>7629</v>
      </c>
    </row>
    <row r="3092" spans="1:2" x14ac:dyDescent="0.25">
      <c r="A3092" s="25">
        <v>35598</v>
      </c>
      <c r="B3092" s="26">
        <f>[1]PyramidData!K3099</f>
        <v>8208</v>
      </c>
    </row>
    <row r="3093" spans="1:2" x14ac:dyDescent="0.25">
      <c r="A3093" s="25">
        <v>35599</v>
      </c>
      <c r="B3093" s="26">
        <f>[1]PyramidData!K3100</f>
        <v>4596</v>
      </c>
    </row>
    <row r="3094" spans="1:2" x14ac:dyDescent="0.25">
      <c r="A3094" s="25">
        <v>35600</v>
      </c>
      <c r="B3094" s="26">
        <f>[1]PyramidData!K3101</f>
        <v>4232</v>
      </c>
    </row>
    <row r="3095" spans="1:2" x14ac:dyDescent="0.25">
      <c r="A3095" s="25">
        <v>35601</v>
      </c>
      <c r="B3095" s="26">
        <f>[1]PyramidData!K3102</f>
        <v>5530</v>
      </c>
    </row>
    <row r="3096" spans="1:2" x14ac:dyDescent="0.25">
      <c r="A3096" s="25">
        <v>35602</v>
      </c>
      <c r="B3096" s="26">
        <f>[1]PyramidData!K3103</f>
        <v>2597</v>
      </c>
    </row>
    <row r="3097" spans="1:2" x14ac:dyDescent="0.25">
      <c r="A3097" s="25">
        <v>35603</v>
      </c>
      <c r="B3097" s="26">
        <f>[1]PyramidData!K3104</f>
        <v>1857</v>
      </c>
    </row>
    <row r="3098" spans="1:2" x14ac:dyDescent="0.25">
      <c r="A3098" s="25">
        <v>35604</v>
      </c>
      <c r="B3098" s="26">
        <f>[1]PyramidData!K3105</f>
        <v>1811</v>
      </c>
    </row>
    <row r="3099" spans="1:2" x14ac:dyDescent="0.25">
      <c r="A3099" s="25">
        <v>35605</v>
      </c>
      <c r="B3099" s="26">
        <f>[1]PyramidData!K3106</f>
        <v>6534</v>
      </c>
    </row>
    <row r="3100" spans="1:2" x14ac:dyDescent="0.25">
      <c r="A3100" s="25">
        <v>35606</v>
      </c>
      <c r="B3100" s="26">
        <f>[1]PyramidData!K3107</f>
        <v>7558</v>
      </c>
    </row>
    <row r="3101" spans="1:2" x14ac:dyDescent="0.25">
      <c r="A3101" s="25">
        <v>35607</v>
      </c>
      <c r="B3101" s="26">
        <f>[1]PyramidData!K3108</f>
        <v>5386</v>
      </c>
    </row>
    <row r="3102" spans="1:2" x14ac:dyDescent="0.25">
      <c r="A3102" s="25">
        <v>35608</v>
      </c>
      <c r="B3102" s="26">
        <f>[1]PyramidData!K3109</f>
        <v>5971</v>
      </c>
    </row>
    <row r="3103" spans="1:2" x14ac:dyDescent="0.25">
      <c r="A3103" s="25">
        <v>35609</v>
      </c>
      <c r="B3103" s="26">
        <f>[1]PyramidData!K3110</f>
        <v>1307</v>
      </c>
    </row>
    <row r="3104" spans="1:2" x14ac:dyDescent="0.25">
      <c r="A3104" s="25">
        <v>35610</v>
      </c>
      <c r="B3104" s="26">
        <f>[1]PyramidData!K3111</f>
        <v>770</v>
      </c>
    </row>
    <row r="3105" spans="1:2" x14ac:dyDescent="0.25">
      <c r="A3105" s="25">
        <v>35611</v>
      </c>
      <c r="B3105" s="26">
        <f>[1]PyramidData!K3112</f>
        <v>7434</v>
      </c>
    </row>
    <row r="3106" spans="1:2" x14ac:dyDescent="0.25">
      <c r="A3106" s="25">
        <v>35612</v>
      </c>
      <c r="B3106" s="26">
        <f>[1]PyramidData!K3113</f>
        <v>6731</v>
      </c>
    </row>
    <row r="3107" spans="1:2" x14ac:dyDescent="0.25">
      <c r="A3107" s="25">
        <v>35613</v>
      </c>
      <c r="B3107" s="26">
        <f>[1]PyramidData!K3114</f>
        <v>5636</v>
      </c>
    </row>
    <row r="3108" spans="1:2" x14ac:dyDescent="0.25">
      <c r="A3108" s="25">
        <v>35614</v>
      </c>
      <c r="B3108" s="26">
        <f>[1]PyramidData!K3115</f>
        <v>6463</v>
      </c>
    </row>
    <row r="3109" spans="1:2" x14ac:dyDescent="0.25">
      <c r="A3109" s="25">
        <v>35615</v>
      </c>
      <c r="B3109" s="26">
        <f>[1]PyramidData!K3116</f>
        <v>4444</v>
      </c>
    </row>
    <row r="3110" spans="1:2" x14ac:dyDescent="0.25">
      <c r="A3110" s="25">
        <v>35616</v>
      </c>
      <c r="B3110" s="26">
        <f>[1]PyramidData!K3117</f>
        <v>7707</v>
      </c>
    </row>
    <row r="3111" spans="1:2" x14ac:dyDescent="0.25">
      <c r="A3111" s="25">
        <v>35617</v>
      </c>
      <c r="B3111" s="26">
        <f>[1]PyramidData!K3118</f>
        <v>1478</v>
      </c>
    </row>
    <row r="3112" spans="1:2" x14ac:dyDescent="0.25">
      <c r="A3112" s="25">
        <v>35618</v>
      </c>
      <c r="B3112" s="26">
        <f>[1]PyramidData!K3119</f>
        <v>5425</v>
      </c>
    </row>
    <row r="3113" spans="1:2" x14ac:dyDescent="0.25">
      <c r="A3113" s="25">
        <v>35619</v>
      </c>
      <c r="B3113" s="26">
        <f>[1]PyramidData!K3120</f>
        <v>5835</v>
      </c>
    </row>
    <row r="3114" spans="1:2" x14ac:dyDescent="0.25">
      <c r="A3114" s="25">
        <v>35620</v>
      </c>
      <c r="B3114" s="26">
        <f>[1]PyramidData!K3121</f>
        <v>5645</v>
      </c>
    </row>
    <row r="3115" spans="1:2" x14ac:dyDescent="0.25">
      <c r="A3115" s="25">
        <v>35621</v>
      </c>
      <c r="B3115" s="26">
        <f>[1]PyramidData!K3122</f>
        <v>3657</v>
      </c>
    </row>
    <row r="3116" spans="1:2" x14ac:dyDescent="0.25">
      <c r="A3116" s="25">
        <v>35622</v>
      </c>
      <c r="B3116" s="26">
        <f>[1]PyramidData!K3123</f>
        <v>3223</v>
      </c>
    </row>
    <row r="3117" spans="1:2" x14ac:dyDescent="0.25">
      <c r="A3117" s="25">
        <v>35623</v>
      </c>
      <c r="B3117" s="26">
        <f>[1]PyramidData!K3124</f>
        <v>1897</v>
      </c>
    </row>
    <row r="3118" spans="1:2" x14ac:dyDescent="0.25">
      <c r="A3118" s="25">
        <v>35624</v>
      </c>
      <c r="B3118" s="26">
        <f>[1]PyramidData!K3125</f>
        <v>3460</v>
      </c>
    </row>
    <row r="3119" spans="1:2" x14ac:dyDescent="0.25">
      <c r="A3119" s="25">
        <v>35625</v>
      </c>
      <c r="B3119" s="26">
        <f>[1]PyramidData!K3126</f>
        <v>6388</v>
      </c>
    </row>
    <row r="3120" spans="1:2" x14ac:dyDescent="0.25">
      <c r="A3120" s="25">
        <v>35626</v>
      </c>
      <c r="B3120" s="26">
        <f>[1]PyramidData!K3127</f>
        <v>4517</v>
      </c>
    </row>
    <row r="3121" spans="1:2" x14ac:dyDescent="0.25">
      <c r="A3121" s="25">
        <v>35627</v>
      </c>
      <c r="B3121" s="26">
        <f>[1]PyramidData!K3128</f>
        <v>7619</v>
      </c>
    </row>
    <row r="3122" spans="1:2" x14ac:dyDescent="0.25">
      <c r="A3122" s="25">
        <v>35628</v>
      </c>
      <c r="B3122" s="26">
        <f>[1]PyramidData!K3129</f>
        <v>7298</v>
      </c>
    </row>
    <row r="3123" spans="1:2" x14ac:dyDescent="0.25">
      <c r="A3123" s="25">
        <v>35629</v>
      </c>
      <c r="B3123" s="26">
        <f>[1]PyramidData!K3130</f>
        <v>5720</v>
      </c>
    </row>
    <row r="3124" spans="1:2" x14ac:dyDescent="0.25">
      <c r="A3124" s="25">
        <v>35630</v>
      </c>
      <c r="B3124" s="26">
        <f>[1]PyramidData!K3131</f>
        <v>4548</v>
      </c>
    </row>
    <row r="3125" spans="1:2" x14ac:dyDescent="0.25">
      <c r="A3125" s="25">
        <v>35631</v>
      </c>
      <c r="B3125" s="26">
        <f>[1]PyramidData!K3132</f>
        <v>1382</v>
      </c>
    </row>
    <row r="3126" spans="1:2" x14ac:dyDescent="0.25">
      <c r="A3126" s="25">
        <v>35632</v>
      </c>
      <c r="B3126" s="26">
        <f>[1]PyramidData!K3133</f>
        <v>4504</v>
      </c>
    </row>
    <row r="3127" spans="1:2" x14ac:dyDescent="0.25">
      <c r="A3127" s="25">
        <v>35633</v>
      </c>
      <c r="B3127" s="26">
        <f>[1]PyramidData!K3134</f>
        <v>3218</v>
      </c>
    </row>
    <row r="3128" spans="1:2" x14ac:dyDescent="0.25">
      <c r="A3128" s="25">
        <v>35634</v>
      </c>
      <c r="B3128" s="26">
        <f>[1]PyramidData!K3135</f>
        <v>7397</v>
      </c>
    </row>
    <row r="3129" spans="1:2" x14ac:dyDescent="0.25">
      <c r="A3129" s="25">
        <v>35635</v>
      </c>
      <c r="B3129" s="26">
        <f>[1]PyramidData!K3136</f>
        <v>6378</v>
      </c>
    </row>
    <row r="3130" spans="1:2" x14ac:dyDescent="0.25">
      <c r="A3130" s="25">
        <v>35636</v>
      </c>
      <c r="B3130" s="26">
        <f>[1]PyramidData!K3137</f>
        <v>8519</v>
      </c>
    </row>
    <row r="3131" spans="1:2" x14ac:dyDescent="0.25">
      <c r="A3131" s="25">
        <v>35637</v>
      </c>
      <c r="B3131" s="26">
        <f>[1]PyramidData!K3138</f>
        <v>2307</v>
      </c>
    </row>
    <row r="3132" spans="1:2" x14ac:dyDescent="0.25">
      <c r="A3132" s="25">
        <v>35638</v>
      </c>
      <c r="B3132" s="26">
        <f>[1]PyramidData!K3139</f>
        <v>1049</v>
      </c>
    </row>
    <row r="3133" spans="1:2" x14ac:dyDescent="0.25">
      <c r="A3133" s="25">
        <v>35639</v>
      </c>
      <c r="B3133" s="26">
        <f>[1]PyramidData!K3140</f>
        <v>5127</v>
      </c>
    </row>
    <row r="3134" spans="1:2" x14ac:dyDescent="0.25">
      <c r="A3134" s="25">
        <v>35640</v>
      </c>
      <c r="B3134" s="26">
        <f>[1]PyramidData!K3141</f>
        <v>2746</v>
      </c>
    </row>
    <row r="3135" spans="1:2" x14ac:dyDescent="0.25">
      <c r="A3135" s="25">
        <v>35641</v>
      </c>
      <c r="B3135" s="26">
        <f>[1]PyramidData!K3142</f>
        <v>4258</v>
      </c>
    </row>
    <row r="3136" spans="1:2" x14ac:dyDescent="0.25">
      <c r="A3136" s="25">
        <v>35642</v>
      </c>
      <c r="B3136" s="26">
        <f>[1]PyramidData!K3143</f>
        <v>8730</v>
      </c>
    </row>
    <row r="3137" spans="1:2" x14ac:dyDescent="0.25">
      <c r="A3137" s="25">
        <v>35643</v>
      </c>
      <c r="B3137" s="26">
        <f>[1]PyramidData!K3144</f>
        <v>7152</v>
      </c>
    </row>
    <row r="3138" spans="1:2" x14ac:dyDescent="0.25">
      <c r="A3138" s="25">
        <v>35644</v>
      </c>
      <c r="B3138" s="26">
        <f>[1]PyramidData!K3145</f>
        <v>2538</v>
      </c>
    </row>
    <row r="3139" spans="1:2" x14ac:dyDescent="0.25">
      <c r="A3139" s="25">
        <v>35645</v>
      </c>
      <c r="B3139" s="26">
        <f>[1]PyramidData!K3146</f>
        <v>816</v>
      </c>
    </row>
    <row r="3140" spans="1:2" x14ac:dyDescent="0.25">
      <c r="A3140" s="25">
        <v>35646</v>
      </c>
      <c r="B3140" s="26">
        <f>[1]PyramidData!K3147</f>
        <v>5200</v>
      </c>
    </row>
    <row r="3141" spans="1:2" x14ac:dyDescent="0.25">
      <c r="A3141" s="25">
        <v>35647</v>
      </c>
      <c r="B3141" s="26">
        <f>[1]PyramidData!K3148</f>
        <v>6936</v>
      </c>
    </row>
    <row r="3142" spans="1:2" x14ac:dyDescent="0.25">
      <c r="A3142" s="25">
        <v>35648</v>
      </c>
      <c r="B3142" s="26">
        <f>[1]PyramidData!K3149</f>
        <v>5349</v>
      </c>
    </row>
    <row r="3143" spans="1:2" x14ac:dyDescent="0.25">
      <c r="A3143" s="25">
        <v>35649</v>
      </c>
      <c r="B3143" s="26">
        <f>[1]PyramidData!K3150</f>
        <v>5648</v>
      </c>
    </row>
    <row r="3144" spans="1:2" x14ac:dyDescent="0.25">
      <c r="A3144" s="25">
        <v>35650</v>
      </c>
      <c r="B3144" s="26">
        <f>[1]PyramidData!K3151</f>
        <v>2469</v>
      </c>
    </row>
    <row r="3145" spans="1:2" x14ac:dyDescent="0.25">
      <c r="A3145" s="25">
        <v>35651</v>
      </c>
      <c r="B3145" s="26">
        <f>[1]PyramidData!K3152</f>
        <v>4997</v>
      </c>
    </row>
    <row r="3146" spans="1:2" x14ac:dyDescent="0.25">
      <c r="A3146" s="25">
        <v>35652</v>
      </c>
      <c r="B3146" s="26">
        <f>[1]PyramidData!K3153</f>
        <v>2042</v>
      </c>
    </row>
    <row r="3147" spans="1:2" x14ac:dyDescent="0.25">
      <c r="A3147" s="25">
        <v>35653</v>
      </c>
      <c r="B3147" s="26">
        <f>[1]PyramidData!K3154</f>
        <v>6293</v>
      </c>
    </row>
    <row r="3148" spans="1:2" x14ac:dyDescent="0.25">
      <c r="A3148" s="25">
        <v>35654</v>
      </c>
      <c r="B3148" s="26">
        <f>[1]PyramidData!K3155</f>
        <v>7154</v>
      </c>
    </row>
    <row r="3149" spans="1:2" x14ac:dyDescent="0.25">
      <c r="A3149" s="25">
        <v>35655</v>
      </c>
      <c r="B3149" s="26">
        <f>[1]PyramidData!K3156</f>
        <v>6501</v>
      </c>
    </row>
    <row r="3150" spans="1:2" x14ac:dyDescent="0.25">
      <c r="A3150" s="25">
        <v>35656</v>
      </c>
      <c r="B3150" s="26">
        <f>[1]PyramidData!K3157</f>
        <v>6572</v>
      </c>
    </row>
    <row r="3151" spans="1:2" x14ac:dyDescent="0.25">
      <c r="A3151" s="25">
        <v>35657</v>
      </c>
      <c r="B3151" s="26">
        <f>[1]PyramidData!K3158</f>
        <v>6509</v>
      </c>
    </row>
    <row r="3152" spans="1:2" x14ac:dyDescent="0.25">
      <c r="A3152" s="25">
        <v>35658</v>
      </c>
      <c r="B3152" s="26">
        <f>[1]PyramidData!K3159</f>
        <v>2011</v>
      </c>
    </row>
    <row r="3153" spans="1:2" x14ac:dyDescent="0.25">
      <c r="A3153" s="25">
        <v>35659</v>
      </c>
      <c r="B3153" s="26">
        <f>[1]PyramidData!K3160</f>
        <v>985</v>
      </c>
    </row>
    <row r="3154" spans="1:2" x14ac:dyDescent="0.25">
      <c r="A3154" s="25">
        <v>35660</v>
      </c>
      <c r="B3154" s="26">
        <f>[1]PyramidData!K3161</f>
        <v>5976</v>
      </c>
    </row>
    <row r="3155" spans="1:2" x14ac:dyDescent="0.25">
      <c r="A3155" s="25">
        <v>35661</v>
      </c>
      <c r="B3155" s="26">
        <f>[1]PyramidData!K3162</f>
        <v>8235</v>
      </c>
    </row>
    <row r="3156" spans="1:2" x14ac:dyDescent="0.25">
      <c r="A3156" s="25">
        <v>35662</v>
      </c>
      <c r="B3156" s="26">
        <f>[1]PyramidData!K3163</f>
        <v>6479</v>
      </c>
    </row>
    <row r="3157" spans="1:2" x14ac:dyDescent="0.25">
      <c r="A3157" s="25">
        <v>35663</v>
      </c>
      <c r="B3157" s="26">
        <f>[1]PyramidData!K3164</f>
        <v>4310</v>
      </c>
    </row>
    <row r="3158" spans="1:2" x14ac:dyDescent="0.25">
      <c r="A3158" s="25">
        <v>35664</v>
      </c>
      <c r="B3158" s="26">
        <f>[1]PyramidData!K3165</f>
        <v>6562</v>
      </c>
    </row>
    <row r="3159" spans="1:2" x14ac:dyDescent="0.25">
      <c r="A3159" s="25">
        <v>35665</v>
      </c>
      <c r="B3159" s="26">
        <f>[1]PyramidData!K3166</f>
        <v>3639</v>
      </c>
    </row>
    <row r="3160" spans="1:2" x14ac:dyDescent="0.25">
      <c r="A3160" s="25">
        <v>35666</v>
      </c>
      <c r="B3160" s="26">
        <f>[1]PyramidData!K3167</f>
        <v>1095</v>
      </c>
    </row>
    <row r="3161" spans="1:2" x14ac:dyDescent="0.25">
      <c r="A3161" s="25">
        <v>35667</v>
      </c>
      <c r="B3161" s="26">
        <f>[1]PyramidData!K3168</f>
        <v>5169</v>
      </c>
    </row>
    <row r="3162" spans="1:2" x14ac:dyDescent="0.25">
      <c r="A3162" s="25">
        <v>35668</v>
      </c>
      <c r="B3162" s="26">
        <f>[1]PyramidData!K3169</f>
        <v>4619</v>
      </c>
    </row>
    <row r="3163" spans="1:2" x14ac:dyDescent="0.25">
      <c r="A3163" s="25">
        <v>35669</v>
      </c>
      <c r="B3163" s="26">
        <f>[1]PyramidData!K3170</f>
        <v>4849</v>
      </c>
    </row>
    <row r="3164" spans="1:2" x14ac:dyDescent="0.25">
      <c r="A3164" s="25">
        <v>35670</v>
      </c>
      <c r="B3164" s="26">
        <f>[1]PyramidData!K3171</f>
        <v>6246</v>
      </c>
    </row>
    <row r="3165" spans="1:2" x14ac:dyDescent="0.25">
      <c r="A3165" s="25">
        <v>35671</v>
      </c>
      <c r="B3165" s="26">
        <f>[1]PyramidData!K3172</f>
        <v>5577</v>
      </c>
    </row>
    <row r="3166" spans="1:2" x14ac:dyDescent="0.25">
      <c r="A3166" s="25">
        <v>35672</v>
      </c>
      <c r="B3166" s="26">
        <f>[1]PyramidData!K3173</f>
        <v>3009</v>
      </c>
    </row>
    <row r="3167" spans="1:2" x14ac:dyDescent="0.25">
      <c r="A3167" s="25">
        <v>35673</v>
      </c>
      <c r="B3167" s="26">
        <f>[1]PyramidData!K3174</f>
        <v>5567</v>
      </c>
    </row>
    <row r="3168" spans="1:2" x14ac:dyDescent="0.25">
      <c r="A3168" s="25">
        <v>35674</v>
      </c>
      <c r="B3168" s="26">
        <f>[1]PyramidData!K3175</f>
        <v>1768</v>
      </c>
    </row>
    <row r="3169" spans="1:2" x14ac:dyDescent="0.25">
      <c r="A3169" s="25">
        <v>35675</v>
      </c>
      <c r="B3169" s="26">
        <f>[1]PyramidData!K3176</f>
        <v>6807</v>
      </c>
    </row>
    <row r="3170" spans="1:2" x14ac:dyDescent="0.25">
      <c r="A3170" s="25">
        <v>35676</v>
      </c>
      <c r="B3170" s="26">
        <f>[1]PyramidData!K3177</f>
        <v>6536</v>
      </c>
    </row>
    <row r="3171" spans="1:2" x14ac:dyDescent="0.25">
      <c r="A3171" s="25">
        <v>35677</v>
      </c>
      <c r="B3171" s="26">
        <f>[1]PyramidData!K3178</f>
        <v>4020</v>
      </c>
    </row>
    <row r="3172" spans="1:2" x14ac:dyDescent="0.25">
      <c r="A3172" s="25">
        <v>35678</v>
      </c>
      <c r="B3172" s="26">
        <f>[1]PyramidData!K3179</f>
        <v>3754</v>
      </c>
    </row>
    <row r="3173" spans="1:2" x14ac:dyDescent="0.25">
      <c r="A3173" s="25">
        <v>35679</v>
      </c>
      <c r="B3173" s="26">
        <f>[1]PyramidData!K3180</f>
        <v>807</v>
      </c>
    </row>
    <row r="3174" spans="1:2" x14ac:dyDescent="0.25">
      <c r="A3174" s="25">
        <v>35680</v>
      </c>
      <c r="B3174" s="26">
        <f>[1]PyramidData!K3181</f>
        <v>962</v>
      </c>
    </row>
    <row r="3175" spans="1:2" x14ac:dyDescent="0.25">
      <c r="A3175" s="25">
        <v>35681</v>
      </c>
      <c r="B3175" s="26">
        <f>[1]PyramidData!K3182</f>
        <v>3477</v>
      </c>
    </row>
    <row r="3176" spans="1:2" x14ac:dyDescent="0.25">
      <c r="A3176" s="25">
        <v>35682</v>
      </c>
      <c r="B3176" s="26">
        <f>[1]PyramidData!K3183</f>
        <v>4932</v>
      </c>
    </row>
    <row r="3177" spans="1:2" x14ac:dyDescent="0.25">
      <c r="A3177" s="25">
        <v>35683</v>
      </c>
      <c r="B3177" s="26">
        <f>[1]PyramidData!K3184</f>
        <v>7519</v>
      </c>
    </row>
    <row r="3178" spans="1:2" x14ac:dyDescent="0.25">
      <c r="A3178" s="25">
        <v>35684</v>
      </c>
      <c r="B3178" s="26">
        <f>[1]PyramidData!K3185</f>
        <v>1025</v>
      </c>
    </row>
    <row r="3179" spans="1:2" x14ac:dyDescent="0.25">
      <c r="A3179" s="25">
        <v>35685</v>
      </c>
      <c r="B3179" s="26">
        <f>[1]PyramidData!K3186</f>
        <v>7547</v>
      </c>
    </row>
    <row r="3180" spans="1:2" x14ac:dyDescent="0.25">
      <c r="A3180" s="25">
        <v>35686</v>
      </c>
      <c r="B3180" s="26">
        <f>[1]PyramidData!K3187</f>
        <v>1192</v>
      </c>
    </row>
    <row r="3181" spans="1:2" x14ac:dyDescent="0.25">
      <c r="A3181" s="25">
        <v>35687</v>
      </c>
      <c r="B3181" s="26">
        <f>[1]PyramidData!K3188</f>
        <v>1288</v>
      </c>
    </row>
    <row r="3182" spans="1:2" x14ac:dyDescent="0.25">
      <c r="A3182" s="25">
        <v>35688</v>
      </c>
      <c r="B3182" s="26">
        <f>[1]PyramidData!K3189</f>
        <v>4340</v>
      </c>
    </row>
    <row r="3183" spans="1:2" x14ac:dyDescent="0.25">
      <c r="A3183" s="25">
        <v>35689</v>
      </c>
      <c r="B3183" s="26">
        <f>[1]PyramidData!K3190</f>
        <v>6368</v>
      </c>
    </row>
    <row r="3184" spans="1:2" x14ac:dyDescent="0.25">
      <c r="A3184" s="25">
        <v>35690</v>
      </c>
      <c r="B3184" s="26">
        <f>[1]PyramidData!K3191</f>
        <v>3852</v>
      </c>
    </row>
    <row r="3185" spans="1:2" x14ac:dyDescent="0.25">
      <c r="A3185" s="25">
        <v>35691</v>
      </c>
      <c r="B3185" s="26">
        <f>[1]PyramidData!K3192</f>
        <v>5224</v>
      </c>
    </row>
    <row r="3186" spans="1:2" x14ac:dyDescent="0.25">
      <c r="A3186" s="25">
        <v>35692</v>
      </c>
      <c r="B3186" s="26">
        <f>[1]PyramidData!K3193</f>
        <v>6952</v>
      </c>
    </row>
    <row r="3187" spans="1:2" x14ac:dyDescent="0.25">
      <c r="A3187" s="25">
        <v>35693</v>
      </c>
      <c r="B3187" s="26">
        <f>[1]PyramidData!K3194</f>
        <v>2037</v>
      </c>
    </row>
    <row r="3188" spans="1:2" x14ac:dyDescent="0.25">
      <c r="A3188" s="25">
        <v>35694</v>
      </c>
      <c r="B3188" s="26">
        <f>[1]PyramidData!K3195</f>
        <v>3902</v>
      </c>
    </row>
    <row r="3189" spans="1:2" x14ac:dyDescent="0.25">
      <c r="A3189" s="25">
        <v>35695</v>
      </c>
      <c r="B3189" s="26">
        <f>[1]PyramidData!K3196</f>
        <v>6900</v>
      </c>
    </row>
    <row r="3190" spans="1:2" x14ac:dyDescent="0.25">
      <c r="A3190" s="25">
        <v>35696</v>
      </c>
      <c r="B3190" s="26">
        <f>[1]PyramidData!K3197</f>
        <v>7082</v>
      </c>
    </row>
    <row r="3191" spans="1:2" x14ac:dyDescent="0.25">
      <c r="A3191" s="25">
        <v>35697</v>
      </c>
      <c r="B3191" s="26">
        <f>[1]PyramidData!K3198</f>
        <v>3508</v>
      </c>
    </row>
    <row r="3192" spans="1:2" x14ac:dyDescent="0.25">
      <c r="A3192" s="25">
        <v>35698</v>
      </c>
      <c r="B3192" s="26">
        <f>[1]PyramidData!K3199</f>
        <v>6413</v>
      </c>
    </row>
    <row r="3193" spans="1:2" x14ac:dyDescent="0.25">
      <c r="A3193" s="25">
        <v>35699</v>
      </c>
      <c r="B3193" s="26">
        <f>[1]PyramidData!K3200</f>
        <v>5398</v>
      </c>
    </row>
    <row r="3194" spans="1:2" x14ac:dyDescent="0.25">
      <c r="A3194" s="25">
        <v>35700</v>
      </c>
      <c r="B3194" s="26">
        <f>[1]PyramidData!K3201</f>
        <v>2206</v>
      </c>
    </row>
    <row r="3195" spans="1:2" x14ac:dyDescent="0.25">
      <c r="A3195" s="25">
        <v>35701</v>
      </c>
      <c r="B3195" s="26">
        <f>[1]PyramidData!K3202</f>
        <v>1696</v>
      </c>
    </row>
    <row r="3196" spans="1:2" x14ac:dyDescent="0.25">
      <c r="A3196" s="25">
        <v>35702</v>
      </c>
      <c r="B3196" s="26">
        <f>[1]PyramidData!K3203</f>
        <v>6127</v>
      </c>
    </row>
    <row r="3197" spans="1:2" x14ac:dyDescent="0.25">
      <c r="A3197" s="25">
        <v>35703</v>
      </c>
      <c r="B3197" s="26">
        <f>[1]PyramidData!K3204</f>
        <v>6332</v>
      </c>
    </row>
    <row r="3198" spans="1:2" x14ac:dyDescent="0.25">
      <c r="A3198" s="25">
        <v>35704</v>
      </c>
      <c r="B3198" s="26">
        <f>[1]PyramidData!K3205</f>
        <v>6464</v>
      </c>
    </row>
    <row r="3199" spans="1:2" x14ac:dyDescent="0.25">
      <c r="A3199" s="25">
        <v>35705</v>
      </c>
      <c r="B3199" s="26">
        <f>[1]PyramidData!K3206</f>
        <v>6657</v>
      </c>
    </row>
    <row r="3200" spans="1:2" x14ac:dyDescent="0.25">
      <c r="A3200" s="25">
        <v>35706</v>
      </c>
      <c r="B3200" s="26">
        <f>[1]PyramidData!K3207</f>
        <v>5770</v>
      </c>
    </row>
    <row r="3201" spans="1:2" x14ac:dyDescent="0.25">
      <c r="A3201" s="25">
        <v>35707</v>
      </c>
      <c r="B3201" s="26">
        <f>[1]PyramidData!K3208</f>
        <v>2531</v>
      </c>
    </row>
    <row r="3202" spans="1:2" x14ac:dyDescent="0.25">
      <c r="A3202" s="25">
        <v>35708</v>
      </c>
      <c r="B3202" s="26">
        <f>[1]PyramidData!K3209</f>
        <v>2112</v>
      </c>
    </row>
    <row r="3203" spans="1:2" x14ac:dyDescent="0.25">
      <c r="A3203" s="25">
        <v>35709</v>
      </c>
      <c r="B3203" s="26">
        <f>[1]PyramidData!K3210</f>
        <v>6612</v>
      </c>
    </row>
    <row r="3204" spans="1:2" x14ac:dyDescent="0.25">
      <c r="A3204" s="25">
        <v>35710</v>
      </c>
      <c r="B3204" s="26">
        <f>[1]PyramidData!K3211</f>
        <v>4052</v>
      </c>
    </row>
    <row r="3205" spans="1:2" x14ac:dyDescent="0.25">
      <c r="A3205" s="25">
        <v>35711</v>
      </c>
      <c r="B3205" s="26">
        <f>[1]PyramidData!K3212</f>
        <v>8545</v>
      </c>
    </row>
    <row r="3206" spans="1:2" x14ac:dyDescent="0.25">
      <c r="A3206" s="25">
        <v>35712</v>
      </c>
      <c r="B3206" s="26">
        <f>[1]PyramidData!K3213</f>
        <v>8801</v>
      </c>
    </row>
    <row r="3207" spans="1:2" x14ac:dyDescent="0.25">
      <c r="A3207" s="25">
        <v>35713</v>
      </c>
      <c r="B3207" s="26">
        <f>[1]PyramidData!K3214</f>
        <v>3790</v>
      </c>
    </row>
    <row r="3208" spans="1:2" x14ac:dyDescent="0.25">
      <c r="A3208" s="25">
        <v>35714</v>
      </c>
      <c r="B3208" s="26">
        <f>[1]PyramidData!K3215</f>
        <v>846</v>
      </c>
    </row>
    <row r="3209" spans="1:2" x14ac:dyDescent="0.25">
      <c r="A3209" s="25">
        <v>35715</v>
      </c>
      <c r="B3209" s="26">
        <f>[1]PyramidData!K3216</f>
        <v>917</v>
      </c>
    </row>
    <row r="3210" spans="1:2" x14ac:dyDescent="0.25">
      <c r="A3210" s="25">
        <v>35716</v>
      </c>
      <c r="B3210" s="26">
        <f>[1]PyramidData!K3217</f>
        <v>7491</v>
      </c>
    </row>
    <row r="3211" spans="1:2" x14ac:dyDescent="0.25">
      <c r="A3211" s="25">
        <v>35717</v>
      </c>
      <c r="B3211" s="26">
        <f>[1]PyramidData!K3218</f>
        <v>8817</v>
      </c>
    </row>
    <row r="3212" spans="1:2" x14ac:dyDescent="0.25">
      <c r="A3212" s="25">
        <v>35718</v>
      </c>
      <c r="B3212" s="26">
        <f>[1]PyramidData!K3219</f>
        <v>8112</v>
      </c>
    </row>
    <row r="3213" spans="1:2" x14ac:dyDescent="0.25">
      <c r="A3213" s="25">
        <v>35719</v>
      </c>
      <c r="B3213" s="26">
        <f>[1]PyramidData!K3220</f>
        <v>6039</v>
      </c>
    </row>
    <row r="3214" spans="1:2" x14ac:dyDescent="0.25">
      <c r="A3214" s="25">
        <v>35720</v>
      </c>
      <c r="B3214" s="26">
        <f>[1]PyramidData!K3221</f>
        <v>4722</v>
      </c>
    </row>
    <row r="3215" spans="1:2" x14ac:dyDescent="0.25">
      <c r="A3215" s="25">
        <v>35721</v>
      </c>
      <c r="B3215" s="26">
        <f>[1]PyramidData!K3222</f>
        <v>1493</v>
      </c>
    </row>
    <row r="3216" spans="1:2" x14ac:dyDescent="0.25">
      <c r="A3216" s="25">
        <v>35722</v>
      </c>
      <c r="B3216" s="26">
        <f>[1]PyramidData!K3223</f>
        <v>2639</v>
      </c>
    </row>
    <row r="3217" spans="1:2" x14ac:dyDescent="0.25">
      <c r="A3217" s="25">
        <v>35723</v>
      </c>
      <c r="B3217" s="26">
        <f>[1]PyramidData!K3224</f>
        <v>7673</v>
      </c>
    </row>
    <row r="3218" spans="1:2" x14ac:dyDescent="0.25">
      <c r="A3218" s="25">
        <v>35724</v>
      </c>
      <c r="B3218" s="26">
        <f>[1]PyramidData!K3225</f>
        <v>4824</v>
      </c>
    </row>
    <row r="3219" spans="1:2" x14ac:dyDescent="0.25">
      <c r="A3219" s="25">
        <v>35725</v>
      </c>
      <c r="B3219" s="26">
        <f>[1]PyramidData!K3226</f>
        <v>10061</v>
      </c>
    </row>
    <row r="3220" spans="1:2" x14ac:dyDescent="0.25">
      <c r="A3220" s="25">
        <v>35726</v>
      </c>
      <c r="B3220" s="26">
        <f>[1]PyramidData!K3227</f>
        <v>6451</v>
      </c>
    </row>
    <row r="3221" spans="1:2" x14ac:dyDescent="0.25">
      <c r="A3221" s="25">
        <v>35727</v>
      </c>
      <c r="B3221" s="26">
        <f>[1]PyramidData!K3228</f>
        <v>9068</v>
      </c>
    </row>
    <row r="3222" spans="1:2" x14ac:dyDescent="0.25">
      <c r="A3222" s="25">
        <v>35728</v>
      </c>
      <c r="B3222" s="26">
        <f>[1]PyramidData!K3229</f>
        <v>897</v>
      </c>
    </row>
    <row r="3223" spans="1:2" x14ac:dyDescent="0.25">
      <c r="A3223" s="25">
        <v>35729</v>
      </c>
      <c r="B3223" s="26">
        <f>[1]PyramidData!K3230</f>
        <v>394</v>
      </c>
    </row>
    <row r="3224" spans="1:2" x14ac:dyDescent="0.25">
      <c r="A3224" s="25">
        <v>35730</v>
      </c>
      <c r="B3224" s="26">
        <f>[1]PyramidData!K3231</f>
        <v>4030</v>
      </c>
    </row>
    <row r="3225" spans="1:2" x14ac:dyDescent="0.25">
      <c r="A3225" s="25">
        <v>35731</v>
      </c>
      <c r="B3225" s="26">
        <f>[1]PyramidData!K3232</f>
        <v>2556</v>
      </c>
    </row>
    <row r="3226" spans="1:2" x14ac:dyDescent="0.25">
      <c r="A3226" s="25">
        <v>35732</v>
      </c>
      <c r="B3226" s="26">
        <f>[1]PyramidData!K3233</f>
        <v>4616</v>
      </c>
    </row>
    <row r="3227" spans="1:2" x14ac:dyDescent="0.25">
      <c r="A3227" s="25">
        <v>35733</v>
      </c>
      <c r="B3227" s="26">
        <f>[1]PyramidData!K3234</f>
        <v>6757</v>
      </c>
    </row>
    <row r="3228" spans="1:2" x14ac:dyDescent="0.25">
      <c r="A3228" s="25">
        <v>35734</v>
      </c>
      <c r="B3228" s="26">
        <f>[1]PyramidData!K3235</f>
        <v>5283</v>
      </c>
    </row>
    <row r="3229" spans="1:2" x14ac:dyDescent="0.25">
      <c r="A3229" s="25">
        <v>35735</v>
      </c>
      <c r="B3229" s="26">
        <f>[1]PyramidData!K3236</f>
        <v>2322</v>
      </c>
    </row>
    <row r="3230" spans="1:2" x14ac:dyDescent="0.25">
      <c r="A3230" s="25">
        <v>35736</v>
      </c>
      <c r="B3230" s="26">
        <f>[1]PyramidData!K3237</f>
        <v>3774</v>
      </c>
    </row>
    <row r="3231" spans="1:2" x14ac:dyDescent="0.25">
      <c r="A3231" s="25">
        <v>35737</v>
      </c>
      <c r="B3231" s="26">
        <f>[1]PyramidData!K3238</f>
        <v>4932</v>
      </c>
    </row>
    <row r="3232" spans="1:2" x14ac:dyDescent="0.25">
      <c r="A3232" s="25">
        <v>35738</v>
      </c>
      <c r="B3232" s="26">
        <f>[1]PyramidData!K3239</f>
        <v>7445</v>
      </c>
    </row>
    <row r="3233" spans="1:2" x14ac:dyDescent="0.25">
      <c r="A3233" s="25">
        <v>35739</v>
      </c>
      <c r="B3233" s="26">
        <f>[1]PyramidData!K3240</f>
        <v>8283</v>
      </c>
    </row>
    <row r="3234" spans="1:2" x14ac:dyDescent="0.25">
      <c r="A3234" s="25">
        <v>35740</v>
      </c>
      <c r="B3234" s="26">
        <f>[1]PyramidData!K3241</f>
        <v>8167</v>
      </c>
    </row>
    <row r="3235" spans="1:2" x14ac:dyDescent="0.25">
      <c r="A3235" s="25">
        <v>35741</v>
      </c>
      <c r="B3235" s="26">
        <f>[1]PyramidData!K3242</f>
        <v>4161</v>
      </c>
    </row>
    <row r="3236" spans="1:2" x14ac:dyDescent="0.25">
      <c r="A3236" s="25">
        <v>35742</v>
      </c>
      <c r="B3236" s="26">
        <f>[1]PyramidData!K3243</f>
        <v>962</v>
      </c>
    </row>
    <row r="3237" spans="1:2" x14ac:dyDescent="0.25">
      <c r="A3237" s="25">
        <v>35743</v>
      </c>
      <c r="B3237" s="26">
        <f>[1]PyramidData!K3244</f>
        <v>1114</v>
      </c>
    </row>
    <row r="3238" spans="1:2" x14ac:dyDescent="0.25">
      <c r="A3238" s="25">
        <v>35744</v>
      </c>
      <c r="B3238" s="26">
        <f>[1]PyramidData!K3245</f>
        <v>5307</v>
      </c>
    </row>
    <row r="3239" spans="1:2" x14ac:dyDescent="0.25">
      <c r="A3239" s="25">
        <v>35745</v>
      </c>
      <c r="B3239" s="26">
        <f>[1]PyramidData!K3246</f>
        <v>5911</v>
      </c>
    </row>
    <row r="3240" spans="1:2" x14ac:dyDescent="0.25">
      <c r="A3240" s="25">
        <v>35746</v>
      </c>
      <c r="B3240" s="26">
        <f>[1]PyramidData!K3247</f>
        <v>5818</v>
      </c>
    </row>
    <row r="3241" spans="1:2" x14ac:dyDescent="0.25">
      <c r="A3241" s="25">
        <v>35747</v>
      </c>
      <c r="B3241" s="26">
        <f>[1]PyramidData!K3248</f>
        <v>6589</v>
      </c>
    </row>
    <row r="3242" spans="1:2" x14ac:dyDescent="0.25">
      <c r="A3242" s="25">
        <v>35748</v>
      </c>
      <c r="B3242" s="26">
        <f>[1]PyramidData!K3249</f>
        <v>7615</v>
      </c>
    </row>
    <row r="3243" spans="1:2" x14ac:dyDescent="0.25">
      <c r="A3243" s="25">
        <v>35749</v>
      </c>
      <c r="B3243" s="26">
        <f>[1]PyramidData!K3250</f>
        <v>1832</v>
      </c>
    </row>
    <row r="3244" spans="1:2" x14ac:dyDescent="0.25">
      <c r="A3244" s="25">
        <v>35750</v>
      </c>
      <c r="B3244" s="26">
        <f>[1]PyramidData!K3251</f>
        <v>1282</v>
      </c>
    </row>
    <row r="3245" spans="1:2" x14ac:dyDescent="0.25">
      <c r="A3245" s="25">
        <v>35751</v>
      </c>
      <c r="B3245" s="26">
        <f>[1]PyramidData!K3252</f>
        <v>5080</v>
      </c>
    </row>
    <row r="3246" spans="1:2" x14ac:dyDescent="0.25">
      <c r="A3246" s="25">
        <v>35752</v>
      </c>
      <c r="B3246" s="26">
        <f>[1]PyramidData!K3253</f>
        <v>3270</v>
      </c>
    </row>
    <row r="3247" spans="1:2" x14ac:dyDescent="0.25">
      <c r="A3247" s="25">
        <v>35753</v>
      </c>
      <c r="B3247" s="26">
        <f>[1]PyramidData!K3254</f>
        <v>3648</v>
      </c>
    </row>
    <row r="3248" spans="1:2" x14ac:dyDescent="0.25">
      <c r="A3248" s="25">
        <v>35754</v>
      </c>
      <c r="B3248" s="26">
        <f>[1]PyramidData!K3255</f>
        <v>6537</v>
      </c>
    </row>
    <row r="3249" spans="1:2" x14ac:dyDescent="0.25">
      <c r="A3249" s="25">
        <v>35755</v>
      </c>
      <c r="B3249" s="26">
        <f>[1]PyramidData!K3256</f>
        <v>5358</v>
      </c>
    </row>
    <row r="3250" spans="1:2" x14ac:dyDescent="0.25">
      <c r="A3250" s="25">
        <v>35756</v>
      </c>
      <c r="B3250" s="26">
        <f>[1]PyramidData!K3257</f>
        <v>976</v>
      </c>
    </row>
    <row r="3251" spans="1:2" x14ac:dyDescent="0.25">
      <c r="A3251" s="25">
        <v>35757</v>
      </c>
      <c r="B3251" s="26">
        <f>[1]PyramidData!K3258</f>
        <v>2781</v>
      </c>
    </row>
    <row r="3252" spans="1:2" x14ac:dyDescent="0.25">
      <c r="A3252" s="25">
        <v>35758</v>
      </c>
      <c r="B3252" s="26">
        <f>[1]PyramidData!K3259</f>
        <v>3927</v>
      </c>
    </row>
    <row r="3253" spans="1:2" x14ac:dyDescent="0.25">
      <c r="A3253" s="25">
        <v>35759</v>
      </c>
      <c r="B3253" s="26">
        <f>[1]PyramidData!K3260</f>
        <v>6686</v>
      </c>
    </row>
    <row r="3254" spans="1:2" x14ac:dyDescent="0.25">
      <c r="A3254" s="25">
        <v>35760</v>
      </c>
      <c r="B3254" s="26">
        <f>[1]PyramidData!K3261</f>
        <v>3896</v>
      </c>
    </row>
    <row r="3255" spans="1:2" x14ac:dyDescent="0.25">
      <c r="A3255" s="25">
        <v>35761</v>
      </c>
      <c r="B3255" s="26">
        <f>[1]PyramidData!K3262</f>
        <v>1170</v>
      </c>
    </row>
    <row r="3256" spans="1:2" x14ac:dyDescent="0.25">
      <c r="A3256" s="25">
        <v>35762</v>
      </c>
      <c r="B3256" s="26">
        <f>[1]PyramidData!K3263</f>
        <v>1495</v>
      </c>
    </row>
    <row r="3257" spans="1:2" x14ac:dyDescent="0.25">
      <c r="A3257" s="25">
        <v>35763</v>
      </c>
      <c r="B3257" s="26">
        <f>[1]PyramidData!K3264</f>
        <v>3256</v>
      </c>
    </row>
    <row r="3258" spans="1:2" x14ac:dyDescent="0.25">
      <c r="A3258" s="25">
        <v>35764</v>
      </c>
      <c r="B3258" s="26">
        <f>[1]PyramidData!K3265</f>
        <v>2229</v>
      </c>
    </row>
    <row r="3259" spans="1:2" x14ac:dyDescent="0.25">
      <c r="A3259" s="25">
        <v>35765</v>
      </c>
      <c r="B3259" s="26">
        <f>[1]PyramidData!K3266</f>
        <v>4698</v>
      </c>
    </row>
    <row r="3260" spans="1:2" x14ac:dyDescent="0.25">
      <c r="A3260" s="25">
        <v>35766</v>
      </c>
      <c r="B3260" s="26">
        <f>[1]PyramidData!K3267</f>
        <v>7232</v>
      </c>
    </row>
    <row r="3261" spans="1:2" x14ac:dyDescent="0.25">
      <c r="A3261" s="25">
        <v>35767</v>
      </c>
      <c r="B3261" s="26">
        <f>[1]PyramidData!K3268</f>
        <v>4960</v>
      </c>
    </row>
    <row r="3262" spans="1:2" x14ac:dyDescent="0.25">
      <c r="A3262" s="25">
        <v>35768</v>
      </c>
      <c r="B3262" s="26">
        <f>[1]PyramidData!K3269</f>
        <v>3835</v>
      </c>
    </row>
    <row r="3263" spans="1:2" x14ac:dyDescent="0.25">
      <c r="A3263" s="25">
        <v>35769</v>
      </c>
      <c r="B3263" s="26">
        <f>[1]PyramidData!K3270</f>
        <v>5336</v>
      </c>
    </row>
    <row r="3264" spans="1:2" x14ac:dyDescent="0.25">
      <c r="A3264" s="25">
        <v>35770</v>
      </c>
      <c r="B3264" s="26">
        <f>[1]PyramidData!K3271</f>
        <v>4824</v>
      </c>
    </row>
    <row r="3265" spans="1:2" x14ac:dyDescent="0.25">
      <c r="A3265" s="25">
        <v>35771</v>
      </c>
      <c r="B3265" s="26">
        <f>[1]PyramidData!K3272</f>
        <v>2606</v>
      </c>
    </row>
    <row r="3266" spans="1:2" x14ac:dyDescent="0.25">
      <c r="A3266" s="25">
        <v>35772</v>
      </c>
      <c r="B3266" s="26">
        <f>[1]PyramidData!K3273</f>
        <v>7017</v>
      </c>
    </row>
    <row r="3267" spans="1:2" x14ac:dyDescent="0.25">
      <c r="A3267" s="25">
        <v>35773</v>
      </c>
      <c r="B3267" s="26">
        <f>[1]PyramidData!K3274</f>
        <v>6153</v>
      </c>
    </row>
    <row r="3268" spans="1:2" x14ac:dyDescent="0.25">
      <c r="A3268" s="25">
        <v>35774</v>
      </c>
      <c r="B3268" s="26">
        <f>[1]PyramidData!K3275</f>
        <v>4946</v>
      </c>
    </row>
    <row r="3269" spans="1:2" x14ac:dyDescent="0.25">
      <c r="A3269" s="25">
        <v>35775</v>
      </c>
      <c r="B3269" s="26">
        <f>[1]PyramidData!K3276</f>
        <v>2774</v>
      </c>
    </row>
    <row r="3270" spans="1:2" x14ac:dyDescent="0.25">
      <c r="A3270" s="25">
        <v>35776</v>
      </c>
      <c r="B3270" s="26">
        <f>[1]PyramidData!K3277</f>
        <v>2105</v>
      </c>
    </row>
    <row r="3271" spans="1:2" x14ac:dyDescent="0.25">
      <c r="A3271" s="25">
        <v>35777</v>
      </c>
      <c r="B3271" s="26">
        <f>[1]PyramidData!K3278</f>
        <v>1680</v>
      </c>
    </row>
    <row r="3272" spans="1:2" x14ac:dyDescent="0.25">
      <c r="A3272" s="25">
        <v>35778</v>
      </c>
      <c r="B3272" s="26">
        <f>[1]PyramidData!K3279</f>
        <v>896</v>
      </c>
    </row>
    <row r="3273" spans="1:2" x14ac:dyDescent="0.25">
      <c r="A3273" s="25">
        <v>35779</v>
      </c>
      <c r="B3273" s="26">
        <f>[1]PyramidData!K3280</f>
        <v>3683</v>
      </c>
    </row>
    <row r="3274" spans="1:2" x14ac:dyDescent="0.25">
      <c r="A3274" s="25">
        <v>35780</v>
      </c>
      <c r="B3274" s="26">
        <f>[1]PyramidData!K3281</f>
        <v>5539</v>
      </c>
    </row>
    <row r="3275" spans="1:2" x14ac:dyDescent="0.25">
      <c r="A3275" s="25">
        <v>35781</v>
      </c>
      <c r="B3275" s="26">
        <f>[1]PyramidData!K3282</f>
        <v>6274</v>
      </c>
    </row>
    <row r="3276" spans="1:2" x14ac:dyDescent="0.25">
      <c r="A3276" s="25">
        <v>35782</v>
      </c>
      <c r="B3276" s="26">
        <f>[1]PyramidData!K3283</f>
        <v>5674</v>
      </c>
    </row>
    <row r="3277" spans="1:2" x14ac:dyDescent="0.25">
      <c r="A3277" s="25">
        <v>35783</v>
      </c>
      <c r="B3277" s="26">
        <f>[1]PyramidData!K3284</f>
        <v>3087</v>
      </c>
    </row>
    <row r="3278" spans="1:2" x14ac:dyDescent="0.25">
      <c r="A3278" s="25">
        <v>35784</v>
      </c>
      <c r="B3278" s="26">
        <f>[1]PyramidData!K3285</f>
        <v>3514</v>
      </c>
    </row>
    <row r="3279" spans="1:2" x14ac:dyDescent="0.25">
      <c r="A3279" s="25">
        <v>35785</v>
      </c>
      <c r="B3279" s="26">
        <f>[1]PyramidData!K3286</f>
        <v>801</v>
      </c>
    </row>
    <row r="3280" spans="1:2" x14ac:dyDescent="0.25">
      <c r="A3280" s="25">
        <v>35786</v>
      </c>
      <c r="B3280" s="26">
        <f>[1]PyramidData!K3287</f>
        <v>3589</v>
      </c>
    </row>
    <row r="3281" spans="1:2" x14ac:dyDescent="0.25">
      <c r="A3281" s="25">
        <v>35787</v>
      </c>
      <c r="B3281" s="26">
        <f>[1]PyramidData!K3288</f>
        <v>3273</v>
      </c>
    </row>
    <row r="3282" spans="1:2" x14ac:dyDescent="0.25">
      <c r="A3282" s="25">
        <v>35788</v>
      </c>
      <c r="B3282" s="26">
        <f>[1]PyramidData!K3289</f>
        <v>2278</v>
      </c>
    </row>
    <row r="3283" spans="1:2" x14ac:dyDescent="0.25">
      <c r="A3283" s="25">
        <v>35789</v>
      </c>
      <c r="B3283" s="26">
        <f>[1]PyramidData!K3290</f>
        <v>896</v>
      </c>
    </row>
    <row r="3284" spans="1:2" x14ac:dyDescent="0.25">
      <c r="A3284" s="25">
        <v>35790</v>
      </c>
      <c r="B3284" s="26">
        <f>[1]PyramidData!K3291</f>
        <v>2797</v>
      </c>
    </row>
    <row r="3285" spans="1:2" x14ac:dyDescent="0.25">
      <c r="A3285" s="25">
        <v>35791</v>
      </c>
      <c r="B3285" s="26">
        <f>[1]PyramidData!K3292</f>
        <v>563</v>
      </c>
    </row>
    <row r="3286" spans="1:2" x14ac:dyDescent="0.25">
      <c r="A3286" s="25">
        <v>35792</v>
      </c>
      <c r="B3286" s="26">
        <f>[1]PyramidData!K3293</f>
        <v>974</v>
      </c>
    </row>
    <row r="3287" spans="1:2" x14ac:dyDescent="0.25">
      <c r="A3287" s="25">
        <v>35793</v>
      </c>
      <c r="B3287" s="26">
        <f>[1]PyramidData!K3294</f>
        <v>1574</v>
      </c>
    </row>
    <row r="3288" spans="1:2" x14ac:dyDescent="0.25">
      <c r="A3288" s="25">
        <v>35794</v>
      </c>
      <c r="B3288" s="26">
        <f>[1]PyramidData!K3295</f>
        <v>991</v>
      </c>
    </row>
    <row r="3289" spans="1:2" x14ac:dyDescent="0.25">
      <c r="A3289" s="25">
        <v>35795</v>
      </c>
      <c r="B3289" s="26">
        <f>[1]PyramidData!K3296</f>
        <v>1561</v>
      </c>
    </row>
    <row r="3290" spans="1:2" x14ac:dyDescent="0.25">
      <c r="A3290" s="25">
        <v>35796</v>
      </c>
      <c r="B3290" s="26">
        <f>[1]PyramidData!K3297</f>
        <v>1373</v>
      </c>
    </row>
    <row r="3291" spans="1:2" x14ac:dyDescent="0.25">
      <c r="A3291" s="25">
        <v>35797</v>
      </c>
      <c r="B3291" s="26">
        <f>[1]PyramidData!K3298</f>
        <v>2989</v>
      </c>
    </row>
    <row r="3292" spans="1:2" x14ac:dyDescent="0.25">
      <c r="A3292" s="25">
        <v>35798</v>
      </c>
      <c r="B3292" s="26">
        <f>[1]PyramidData!K3299</f>
        <v>896</v>
      </c>
    </row>
    <row r="3293" spans="1:2" x14ac:dyDescent="0.25">
      <c r="A3293" s="25">
        <v>35799</v>
      </c>
      <c r="B3293" s="26">
        <f>[1]PyramidData!K3300</f>
        <v>1592</v>
      </c>
    </row>
    <row r="3294" spans="1:2" x14ac:dyDescent="0.25">
      <c r="A3294" s="25">
        <v>35800</v>
      </c>
      <c r="B3294" s="26">
        <f>[1]PyramidData!K3301</f>
        <v>6522</v>
      </c>
    </row>
    <row r="3295" spans="1:2" x14ac:dyDescent="0.25">
      <c r="A3295" s="25">
        <v>35801</v>
      </c>
      <c r="B3295" s="26">
        <f>[1]PyramidData!K3302</f>
        <v>1838</v>
      </c>
    </row>
    <row r="3296" spans="1:2" x14ac:dyDescent="0.25">
      <c r="A3296" s="25">
        <v>35802</v>
      </c>
      <c r="B3296" s="26">
        <f>[1]PyramidData!K3303</f>
        <v>2537</v>
      </c>
    </row>
    <row r="3297" spans="1:2" x14ac:dyDescent="0.25">
      <c r="A3297" s="25">
        <v>35803</v>
      </c>
      <c r="B3297" s="26">
        <f>[1]PyramidData!K3304</f>
        <v>3088</v>
      </c>
    </row>
    <row r="3298" spans="1:2" x14ac:dyDescent="0.25">
      <c r="A3298" s="25">
        <v>35804</v>
      </c>
      <c r="B3298" s="26">
        <f>[1]PyramidData!K3305</f>
        <v>3855</v>
      </c>
    </row>
    <row r="3299" spans="1:2" x14ac:dyDescent="0.25">
      <c r="A3299" s="25">
        <v>35805</v>
      </c>
      <c r="B3299" s="26">
        <f>[1]PyramidData!K3306</f>
        <v>414</v>
      </c>
    </row>
    <row r="3300" spans="1:2" x14ac:dyDescent="0.25">
      <c r="A3300" s="25">
        <v>35806</v>
      </c>
      <c r="B3300" s="26">
        <f>[1]PyramidData!K3307</f>
        <v>585</v>
      </c>
    </row>
    <row r="3301" spans="1:2" x14ac:dyDescent="0.25">
      <c r="A3301" s="25">
        <v>35807</v>
      </c>
      <c r="B3301" s="26">
        <f>[1]PyramidData!K3308</f>
        <v>2659</v>
      </c>
    </row>
    <row r="3302" spans="1:2" x14ac:dyDescent="0.25">
      <c r="A3302" s="25">
        <v>35808</v>
      </c>
      <c r="B3302" s="26">
        <f>[1]PyramidData!K3309</f>
        <v>3201</v>
      </c>
    </row>
    <row r="3303" spans="1:2" x14ac:dyDescent="0.25">
      <c r="A3303" s="25">
        <v>35809</v>
      </c>
      <c r="B3303" s="26">
        <f>[1]PyramidData!K3310</f>
        <v>4932</v>
      </c>
    </row>
    <row r="3304" spans="1:2" x14ac:dyDescent="0.25">
      <c r="A3304" s="25">
        <v>35810</v>
      </c>
      <c r="B3304" s="26">
        <f>[1]PyramidData!K3311</f>
        <v>5414</v>
      </c>
    </row>
    <row r="3305" spans="1:2" x14ac:dyDescent="0.25">
      <c r="A3305" s="25">
        <v>35811</v>
      </c>
      <c r="B3305" s="26">
        <f>[1]PyramidData!K3312</f>
        <v>3327</v>
      </c>
    </row>
    <row r="3306" spans="1:2" x14ac:dyDescent="0.25">
      <c r="A3306" s="25">
        <v>35812</v>
      </c>
      <c r="B3306" s="26">
        <f>[1]PyramidData!K3313</f>
        <v>838</v>
      </c>
    </row>
    <row r="3307" spans="1:2" x14ac:dyDescent="0.25">
      <c r="A3307" s="25">
        <v>35813</v>
      </c>
      <c r="B3307" s="26">
        <f>[1]PyramidData!K3314</f>
        <v>1872</v>
      </c>
    </row>
    <row r="3308" spans="1:2" x14ac:dyDescent="0.25">
      <c r="A3308" s="25">
        <v>35814</v>
      </c>
      <c r="B3308" s="26">
        <f>[1]PyramidData!K3315</f>
        <v>2216</v>
      </c>
    </row>
    <row r="3309" spans="1:2" x14ac:dyDescent="0.25">
      <c r="A3309" s="25">
        <v>35815</v>
      </c>
      <c r="B3309" s="26">
        <f>[1]PyramidData!K3316</f>
        <v>3734</v>
      </c>
    </row>
    <row r="3310" spans="1:2" x14ac:dyDescent="0.25">
      <c r="A3310" s="25">
        <v>35816</v>
      </c>
      <c r="B3310" s="26">
        <f>[1]PyramidData!K3317</f>
        <v>2362</v>
      </c>
    </row>
    <row r="3311" spans="1:2" x14ac:dyDescent="0.25">
      <c r="A3311" s="25">
        <v>35817</v>
      </c>
      <c r="B3311" s="26">
        <f>[1]PyramidData!K3318</f>
        <v>2533</v>
      </c>
    </row>
    <row r="3312" spans="1:2" x14ac:dyDescent="0.25">
      <c r="A3312" s="25">
        <v>35818</v>
      </c>
      <c r="B3312" s="26">
        <f>[1]PyramidData!K3319</f>
        <v>2267</v>
      </c>
    </row>
    <row r="3313" spans="1:2" x14ac:dyDescent="0.25">
      <c r="A3313" s="25">
        <v>35819</v>
      </c>
      <c r="B3313" s="26">
        <f>[1]PyramidData!K3320</f>
        <v>624</v>
      </c>
    </row>
    <row r="3314" spans="1:2" x14ac:dyDescent="0.25">
      <c r="A3314" s="25">
        <v>35820</v>
      </c>
      <c r="B3314" s="26">
        <f>[1]PyramidData!K3321</f>
        <v>364</v>
      </c>
    </row>
    <row r="3315" spans="1:2" x14ac:dyDescent="0.25">
      <c r="A3315" s="25">
        <v>35821</v>
      </c>
      <c r="B3315" s="26">
        <f>[1]PyramidData!K3322</f>
        <v>4121</v>
      </c>
    </row>
    <row r="3316" spans="1:2" x14ac:dyDescent="0.25">
      <c r="A3316" s="25">
        <v>35822</v>
      </c>
      <c r="B3316" s="26">
        <f>[1]PyramidData!K3323</f>
        <v>2182</v>
      </c>
    </row>
    <row r="3317" spans="1:2" x14ac:dyDescent="0.25">
      <c r="A3317" s="25">
        <v>35823</v>
      </c>
      <c r="B3317" s="26">
        <f>[1]PyramidData!K3324</f>
        <v>2634</v>
      </c>
    </row>
    <row r="3318" spans="1:2" x14ac:dyDescent="0.25">
      <c r="A3318" s="25">
        <v>35824</v>
      </c>
      <c r="B3318" s="26">
        <f>[1]PyramidData!K3325</f>
        <v>1252</v>
      </c>
    </row>
    <row r="3319" spans="1:2" x14ac:dyDescent="0.25">
      <c r="A3319" s="25">
        <v>35825</v>
      </c>
      <c r="B3319" s="26">
        <f>[1]PyramidData!K3326</f>
        <v>730</v>
      </c>
    </row>
    <row r="3320" spans="1:2" x14ac:dyDescent="0.25">
      <c r="A3320" s="25">
        <v>35826</v>
      </c>
      <c r="B3320" s="26">
        <f>[1]PyramidData!K3327</f>
        <v>1372</v>
      </c>
    </row>
    <row r="3321" spans="1:2" x14ac:dyDescent="0.25">
      <c r="A3321" s="25">
        <v>35827</v>
      </c>
      <c r="B3321" s="26">
        <f>[1]PyramidData!K3328</f>
        <v>841</v>
      </c>
    </row>
    <row r="3322" spans="1:2" x14ac:dyDescent="0.25">
      <c r="A3322" s="25">
        <v>35828</v>
      </c>
      <c r="B3322" s="26">
        <f>[1]PyramidData!K3329</f>
        <v>4054</v>
      </c>
    </row>
    <row r="3323" spans="1:2" x14ac:dyDescent="0.25">
      <c r="A3323" s="25">
        <v>35829</v>
      </c>
      <c r="B3323" s="26">
        <f>[1]PyramidData!K3330</f>
        <v>4909</v>
      </c>
    </row>
    <row r="3324" spans="1:2" x14ac:dyDescent="0.25">
      <c r="A3324" s="25">
        <v>35830</v>
      </c>
      <c r="B3324" s="26">
        <f>[1]PyramidData!K3331</f>
        <v>1834</v>
      </c>
    </row>
    <row r="3325" spans="1:2" x14ac:dyDescent="0.25">
      <c r="A3325" s="25">
        <v>35831</v>
      </c>
      <c r="B3325" s="26">
        <f>[1]PyramidData!K3332</f>
        <v>2460</v>
      </c>
    </row>
    <row r="3326" spans="1:2" x14ac:dyDescent="0.25">
      <c r="A3326" s="25">
        <v>35832</v>
      </c>
      <c r="B3326" s="26">
        <f>[1]PyramidData!K3333</f>
        <v>490</v>
      </c>
    </row>
    <row r="3327" spans="1:2" x14ac:dyDescent="0.25">
      <c r="A3327" s="25">
        <v>35833</v>
      </c>
      <c r="B3327" s="26">
        <f>[1]PyramidData!K3334</f>
        <v>878</v>
      </c>
    </row>
    <row r="3328" spans="1:2" x14ac:dyDescent="0.25">
      <c r="A3328" s="25">
        <v>35834</v>
      </c>
      <c r="B3328" s="26">
        <f>[1]PyramidData!K3335</f>
        <v>1762</v>
      </c>
    </row>
    <row r="3329" spans="1:2" x14ac:dyDescent="0.25">
      <c r="A3329" s="25">
        <v>35835</v>
      </c>
      <c r="B3329" s="26">
        <f>[1]PyramidData!K3336</f>
        <v>3682</v>
      </c>
    </row>
    <row r="3330" spans="1:2" x14ac:dyDescent="0.25">
      <c r="A3330" s="25">
        <v>35836</v>
      </c>
      <c r="B3330" s="26">
        <f>[1]PyramidData!K3337</f>
        <v>1748</v>
      </c>
    </row>
    <row r="3331" spans="1:2" x14ac:dyDescent="0.25">
      <c r="A3331" s="25">
        <v>35837</v>
      </c>
      <c r="B3331" s="26">
        <f>[1]PyramidData!K3338</f>
        <v>1843</v>
      </c>
    </row>
    <row r="3332" spans="1:2" x14ac:dyDescent="0.25">
      <c r="A3332" s="25">
        <v>35838</v>
      </c>
      <c r="B3332" s="26">
        <f>[1]PyramidData!K3339</f>
        <v>2085</v>
      </c>
    </row>
    <row r="3333" spans="1:2" x14ac:dyDescent="0.25">
      <c r="A3333" s="25">
        <v>35839</v>
      </c>
      <c r="B3333" s="26">
        <f>[1]PyramidData!K3340</f>
        <v>3213</v>
      </c>
    </row>
    <row r="3334" spans="1:2" x14ac:dyDescent="0.25">
      <c r="A3334" s="25">
        <v>35840</v>
      </c>
      <c r="B3334" s="26">
        <f>[1]PyramidData!K3341</f>
        <v>789</v>
      </c>
    </row>
    <row r="3335" spans="1:2" x14ac:dyDescent="0.25">
      <c r="A3335" s="25">
        <v>35841</v>
      </c>
      <c r="B3335" s="26">
        <f>[1]PyramidData!K3342</f>
        <v>1020</v>
      </c>
    </row>
    <row r="3336" spans="1:2" x14ac:dyDescent="0.25">
      <c r="A3336" s="25">
        <v>35842</v>
      </c>
      <c r="B3336" s="26">
        <f>[1]PyramidData!K3343</f>
        <v>2843</v>
      </c>
    </row>
    <row r="3337" spans="1:2" x14ac:dyDescent="0.25">
      <c r="A3337" s="25">
        <v>35843</v>
      </c>
      <c r="B3337" s="26">
        <f>[1]PyramidData!K3344</f>
        <v>4323</v>
      </c>
    </row>
    <row r="3338" spans="1:2" x14ac:dyDescent="0.25">
      <c r="A3338" s="25">
        <v>35844</v>
      </c>
      <c r="B3338" s="26">
        <f>[1]PyramidData!K3345</f>
        <v>1738</v>
      </c>
    </row>
    <row r="3339" spans="1:2" x14ac:dyDescent="0.25">
      <c r="A3339" s="25">
        <v>35845</v>
      </c>
      <c r="B3339" s="26">
        <f>[1]PyramidData!K3346</f>
        <v>3115</v>
      </c>
    </row>
    <row r="3340" spans="1:2" x14ac:dyDescent="0.25">
      <c r="A3340" s="25">
        <v>35846</v>
      </c>
      <c r="B3340" s="26">
        <f>[1]PyramidData!K3347</f>
        <v>2880</v>
      </c>
    </row>
    <row r="3341" spans="1:2" x14ac:dyDescent="0.25">
      <c r="A3341" s="25">
        <v>35847</v>
      </c>
      <c r="B3341" s="26">
        <f>[1]PyramidData!K3348</f>
        <v>1579</v>
      </c>
    </row>
    <row r="3342" spans="1:2" x14ac:dyDescent="0.25">
      <c r="A3342" s="25">
        <v>35848</v>
      </c>
      <c r="B3342" s="26">
        <f>[1]PyramidData!K3349</f>
        <v>925</v>
      </c>
    </row>
    <row r="3343" spans="1:2" x14ac:dyDescent="0.25">
      <c r="A3343" s="25">
        <v>35849</v>
      </c>
      <c r="B3343" s="26">
        <f>[1]PyramidData!K3350</f>
        <v>8212</v>
      </c>
    </row>
    <row r="3344" spans="1:2" x14ac:dyDescent="0.25">
      <c r="A3344" s="25">
        <v>35850</v>
      </c>
      <c r="B3344" s="26">
        <f>[1]PyramidData!K3351</f>
        <v>2722</v>
      </c>
    </row>
    <row r="3345" spans="1:2" x14ac:dyDescent="0.25">
      <c r="A3345" s="25">
        <v>35851</v>
      </c>
      <c r="B3345" s="26">
        <f>[1]PyramidData!K3352</f>
        <v>1804</v>
      </c>
    </row>
    <row r="3346" spans="1:2" x14ac:dyDescent="0.25">
      <c r="A3346" s="25">
        <v>35852</v>
      </c>
      <c r="B3346" s="26">
        <f>[1]PyramidData!K3353</f>
        <v>1042</v>
      </c>
    </row>
    <row r="3347" spans="1:2" x14ac:dyDescent="0.25">
      <c r="A3347" s="25">
        <v>35853</v>
      </c>
      <c r="B3347" s="26">
        <f>[1]PyramidData!K3354</f>
        <v>342</v>
      </c>
    </row>
    <row r="3348" spans="1:2" x14ac:dyDescent="0.25">
      <c r="A3348" s="25">
        <v>35854</v>
      </c>
      <c r="B3348" s="26">
        <f>[1]PyramidData!K3355</f>
        <v>409</v>
      </c>
    </row>
    <row r="3349" spans="1:2" x14ac:dyDescent="0.25">
      <c r="A3349" s="25">
        <v>35855</v>
      </c>
      <c r="B3349" s="26">
        <f>[1]PyramidData!K3356</f>
        <v>1337</v>
      </c>
    </row>
    <row r="3350" spans="1:2" x14ac:dyDescent="0.25">
      <c r="A3350" s="25">
        <v>35856</v>
      </c>
      <c r="B3350" s="26">
        <f>[1]PyramidData!K3357</f>
        <v>2534</v>
      </c>
    </row>
    <row r="3351" spans="1:2" x14ac:dyDescent="0.25">
      <c r="A3351" s="25">
        <v>35857</v>
      </c>
      <c r="B3351" s="26">
        <f>[1]PyramidData!K3358</f>
        <v>523</v>
      </c>
    </row>
    <row r="3352" spans="1:2" x14ac:dyDescent="0.25">
      <c r="A3352" s="25">
        <v>35858</v>
      </c>
      <c r="B3352" s="26">
        <f>[1]PyramidData!K3359</f>
        <v>830</v>
      </c>
    </row>
    <row r="3353" spans="1:2" x14ac:dyDescent="0.25">
      <c r="A3353" s="25">
        <v>35859</v>
      </c>
      <c r="B3353" s="26">
        <f>[1]PyramidData!K3360</f>
        <v>1483</v>
      </c>
    </row>
    <row r="3354" spans="1:2" x14ac:dyDescent="0.25">
      <c r="A3354" s="25">
        <v>35860</v>
      </c>
      <c r="B3354" s="26">
        <f>[1]PyramidData!K3361</f>
        <v>731</v>
      </c>
    </row>
    <row r="3355" spans="1:2" x14ac:dyDescent="0.25">
      <c r="A3355" s="25">
        <v>35861</v>
      </c>
      <c r="B3355" s="26">
        <f>[1]PyramidData!K3362</f>
        <v>479</v>
      </c>
    </row>
    <row r="3356" spans="1:2" x14ac:dyDescent="0.25">
      <c r="A3356" s="25">
        <v>35862</v>
      </c>
      <c r="B3356" s="26">
        <f>[1]PyramidData!K3363</f>
        <v>1369</v>
      </c>
    </row>
    <row r="3357" spans="1:2" x14ac:dyDescent="0.25">
      <c r="A3357" s="25">
        <v>35863</v>
      </c>
      <c r="B3357" s="26">
        <f>[1]PyramidData!K3364</f>
        <v>3001</v>
      </c>
    </row>
    <row r="3358" spans="1:2" x14ac:dyDescent="0.25">
      <c r="A3358" s="25">
        <v>35864</v>
      </c>
      <c r="B3358" s="26">
        <f>[1]PyramidData!K3365</f>
        <v>2713</v>
      </c>
    </row>
    <row r="3359" spans="1:2" x14ac:dyDescent="0.25">
      <c r="A3359" s="25">
        <v>35865</v>
      </c>
      <c r="B3359" s="26">
        <f>[1]PyramidData!K3366</f>
        <v>2115</v>
      </c>
    </row>
    <row r="3360" spans="1:2" x14ac:dyDescent="0.25">
      <c r="A3360" s="25">
        <v>35866</v>
      </c>
      <c r="B3360" s="26">
        <f>[1]PyramidData!K3367</f>
        <v>2277</v>
      </c>
    </row>
    <row r="3361" spans="1:2" x14ac:dyDescent="0.25">
      <c r="A3361" s="25">
        <v>35867</v>
      </c>
      <c r="B3361" s="26">
        <f>[1]PyramidData!K3368</f>
        <v>2677</v>
      </c>
    </row>
    <row r="3362" spans="1:2" x14ac:dyDescent="0.25">
      <c r="A3362" s="25">
        <v>35868</v>
      </c>
      <c r="B3362" s="26">
        <f>[1]PyramidData!K3369</f>
        <v>2404</v>
      </c>
    </row>
    <row r="3363" spans="1:2" x14ac:dyDescent="0.25">
      <c r="A3363" s="25">
        <v>35869</v>
      </c>
      <c r="B3363" s="26">
        <f>[1]PyramidData!K3370</f>
        <v>326</v>
      </c>
    </row>
    <row r="3364" spans="1:2" x14ac:dyDescent="0.25">
      <c r="A3364" s="25">
        <v>35870</v>
      </c>
      <c r="B3364" s="26">
        <f>[1]PyramidData!K3371</f>
        <v>2747</v>
      </c>
    </row>
    <row r="3365" spans="1:2" x14ac:dyDescent="0.25">
      <c r="A3365" s="25">
        <v>35871</v>
      </c>
      <c r="B3365" s="26">
        <f>[1]PyramidData!K3372</f>
        <v>1960</v>
      </c>
    </row>
    <row r="3366" spans="1:2" x14ac:dyDescent="0.25">
      <c r="A3366" s="25">
        <v>35872</v>
      </c>
      <c r="B3366" s="26">
        <f>[1]PyramidData!K3373</f>
        <v>2714</v>
      </c>
    </row>
    <row r="3367" spans="1:2" x14ac:dyDescent="0.25">
      <c r="A3367" s="25">
        <v>35873</v>
      </c>
      <c r="B3367" s="26">
        <f>[1]PyramidData!K3374</f>
        <v>651</v>
      </c>
    </row>
    <row r="3368" spans="1:2" x14ac:dyDescent="0.25">
      <c r="A3368" s="25">
        <v>35874</v>
      </c>
      <c r="B3368" s="26">
        <f>[1]PyramidData!K3375</f>
        <v>889</v>
      </c>
    </row>
    <row r="3369" spans="1:2" x14ac:dyDescent="0.25">
      <c r="A3369" s="25">
        <v>35875</v>
      </c>
      <c r="B3369" s="26">
        <f>[1]PyramidData!K3376</f>
        <v>576</v>
      </c>
    </row>
    <row r="3370" spans="1:2" x14ac:dyDescent="0.25">
      <c r="A3370" s="25">
        <v>35876</v>
      </c>
      <c r="B3370" s="26">
        <f>[1]PyramidData!K3377</f>
        <v>1357</v>
      </c>
    </row>
    <row r="3371" spans="1:2" x14ac:dyDescent="0.25">
      <c r="A3371" s="25">
        <v>35877</v>
      </c>
      <c r="B3371" s="26">
        <f>[1]PyramidData!K3378</f>
        <v>4343</v>
      </c>
    </row>
    <row r="3372" spans="1:2" x14ac:dyDescent="0.25">
      <c r="A3372" s="25">
        <v>35878</v>
      </c>
      <c r="B3372" s="26">
        <f>[1]PyramidData!K3379</f>
        <v>3994</v>
      </c>
    </row>
    <row r="3373" spans="1:2" x14ac:dyDescent="0.25">
      <c r="A3373" s="25">
        <v>35879</v>
      </c>
      <c r="B3373" s="26">
        <f>[1]PyramidData!K3380</f>
        <v>1626</v>
      </c>
    </row>
    <row r="3374" spans="1:2" x14ac:dyDescent="0.25">
      <c r="A3374" s="25">
        <v>35880</v>
      </c>
      <c r="B3374" s="26">
        <f>[1]PyramidData!K3381</f>
        <v>3526</v>
      </c>
    </row>
    <row r="3375" spans="1:2" x14ac:dyDescent="0.25">
      <c r="A3375" s="25">
        <v>35881</v>
      </c>
      <c r="B3375" s="26">
        <f>[1]PyramidData!K3382</f>
        <v>2442</v>
      </c>
    </row>
    <row r="3376" spans="1:2" x14ac:dyDescent="0.25">
      <c r="A3376" s="25">
        <v>35882</v>
      </c>
      <c r="B3376" s="26">
        <f>[1]PyramidData!K3383</f>
        <v>2838</v>
      </c>
    </row>
    <row r="3377" spans="1:2" x14ac:dyDescent="0.25">
      <c r="A3377" s="25">
        <v>35883</v>
      </c>
      <c r="B3377" s="26">
        <f>[1]PyramidData!K3384</f>
        <v>3791</v>
      </c>
    </row>
    <row r="3378" spans="1:2" x14ac:dyDescent="0.25">
      <c r="A3378" s="25">
        <v>35884</v>
      </c>
      <c r="B3378" s="26">
        <f>[1]PyramidData!K3385</f>
        <v>3687</v>
      </c>
    </row>
    <row r="3379" spans="1:2" x14ac:dyDescent="0.25">
      <c r="A3379" s="25">
        <v>35885</v>
      </c>
      <c r="B3379" s="26">
        <f>[1]PyramidData!K3386</f>
        <v>3506</v>
      </c>
    </row>
    <row r="3380" spans="1:2" x14ac:dyDescent="0.25">
      <c r="A3380" s="25">
        <v>35886</v>
      </c>
      <c r="B3380" s="26">
        <f>[1]PyramidData!K3387</f>
        <v>2274</v>
      </c>
    </row>
    <row r="3381" spans="1:2" x14ac:dyDescent="0.25">
      <c r="A3381" s="25">
        <v>35887</v>
      </c>
      <c r="B3381" s="26">
        <f>[1]PyramidData!K3388</f>
        <v>767</v>
      </c>
    </row>
    <row r="3382" spans="1:2" x14ac:dyDescent="0.25">
      <c r="A3382" s="25">
        <v>35888</v>
      </c>
      <c r="B3382" s="26">
        <f>[1]PyramidData!K3389</f>
        <v>2700</v>
      </c>
    </row>
    <row r="3383" spans="1:2" x14ac:dyDescent="0.25">
      <c r="A3383" s="25">
        <v>35889</v>
      </c>
      <c r="B3383" s="26">
        <f>[1]PyramidData!K3390</f>
        <v>954</v>
      </c>
    </row>
    <row r="3384" spans="1:2" x14ac:dyDescent="0.25">
      <c r="A3384" s="25">
        <v>35890</v>
      </c>
      <c r="B3384" s="26">
        <f>[1]PyramidData!K3391</f>
        <v>708</v>
      </c>
    </row>
    <row r="3385" spans="1:2" x14ac:dyDescent="0.25">
      <c r="A3385" s="25">
        <v>35891</v>
      </c>
      <c r="B3385" s="26">
        <f>[1]PyramidData!K3392</f>
        <v>1789</v>
      </c>
    </row>
    <row r="3386" spans="1:2" x14ac:dyDescent="0.25">
      <c r="A3386" s="25">
        <v>35892</v>
      </c>
      <c r="B3386" s="26">
        <f>[1]PyramidData!K3393</f>
        <v>1690</v>
      </c>
    </row>
    <row r="3387" spans="1:2" x14ac:dyDescent="0.25">
      <c r="A3387" s="25">
        <v>35893</v>
      </c>
      <c r="B3387" s="26">
        <f>[1]PyramidData!K3394</f>
        <v>2098</v>
      </c>
    </row>
    <row r="3388" spans="1:2" x14ac:dyDescent="0.25">
      <c r="A3388" s="25">
        <v>35894</v>
      </c>
      <c r="B3388" s="26">
        <f>[1]PyramidData!K3395</f>
        <v>2831</v>
      </c>
    </row>
    <row r="3389" spans="1:2" x14ac:dyDescent="0.25">
      <c r="A3389" s="25">
        <v>35895</v>
      </c>
      <c r="B3389" s="26">
        <f>[1]PyramidData!K3396</f>
        <v>2627</v>
      </c>
    </row>
    <row r="3390" spans="1:2" x14ac:dyDescent="0.25">
      <c r="A3390" s="25">
        <v>35896</v>
      </c>
      <c r="B3390" s="26">
        <f>[1]PyramidData!K3397</f>
        <v>1581</v>
      </c>
    </row>
    <row r="3391" spans="1:2" x14ac:dyDescent="0.25">
      <c r="A3391" s="25">
        <v>35897</v>
      </c>
      <c r="B3391" s="26">
        <f>[1]PyramidData!K3398</f>
        <v>1687</v>
      </c>
    </row>
    <row r="3392" spans="1:2" x14ac:dyDescent="0.25">
      <c r="A3392" s="25">
        <v>35898</v>
      </c>
      <c r="B3392" s="26">
        <f>[1]PyramidData!K3399</f>
        <v>3728</v>
      </c>
    </row>
    <row r="3393" spans="1:2" x14ac:dyDescent="0.25">
      <c r="A3393" s="25">
        <v>35899</v>
      </c>
      <c r="B3393" s="26">
        <f>[1]PyramidData!K3400</f>
        <v>2293</v>
      </c>
    </row>
    <row r="3394" spans="1:2" x14ac:dyDescent="0.25">
      <c r="A3394" s="25">
        <v>35900</v>
      </c>
      <c r="B3394" s="26">
        <f>[1]PyramidData!K3401</f>
        <v>2781</v>
      </c>
    </row>
    <row r="3395" spans="1:2" x14ac:dyDescent="0.25">
      <c r="A3395" s="25">
        <v>35901</v>
      </c>
      <c r="B3395" s="26">
        <f>[1]PyramidData!K3402</f>
        <v>1009</v>
      </c>
    </row>
    <row r="3396" spans="1:2" x14ac:dyDescent="0.25">
      <c r="A3396" s="25">
        <v>35902</v>
      </c>
      <c r="B3396" s="26">
        <f>[1]PyramidData!K3403</f>
        <v>1894</v>
      </c>
    </row>
    <row r="3397" spans="1:2" x14ac:dyDescent="0.25">
      <c r="A3397" s="25">
        <v>35903</v>
      </c>
      <c r="B3397" s="26">
        <f>[1]PyramidData!K3404</f>
        <v>430</v>
      </c>
    </row>
    <row r="3398" spans="1:2" x14ac:dyDescent="0.25">
      <c r="A3398" s="25">
        <v>35904</v>
      </c>
      <c r="B3398" s="26">
        <f>[1]PyramidData!K3405</f>
        <v>893</v>
      </c>
    </row>
    <row r="3399" spans="1:2" x14ac:dyDescent="0.25">
      <c r="A3399" s="25">
        <v>35905</v>
      </c>
      <c r="B3399" s="26">
        <f>[1]PyramidData!K3406</f>
        <v>2791</v>
      </c>
    </row>
    <row r="3400" spans="1:2" x14ac:dyDescent="0.25">
      <c r="A3400" s="25">
        <v>35906</v>
      </c>
      <c r="B3400" s="26">
        <f>[1]PyramidData!K3407</f>
        <v>5416</v>
      </c>
    </row>
    <row r="3401" spans="1:2" x14ac:dyDescent="0.25">
      <c r="A3401" s="25">
        <v>35907</v>
      </c>
      <c r="B3401" s="26">
        <f>[1]PyramidData!K3408</f>
        <v>5001</v>
      </c>
    </row>
    <row r="3402" spans="1:2" x14ac:dyDescent="0.25">
      <c r="A3402" s="25">
        <v>35908</v>
      </c>
      <c r="B3402" s="26">
        <f>[1]PyramidData!K3409</f>
        <v>5403</v>
      </c>
    </row>
    <row r="3403" spans="1:2" x14ac:dyDescent="0.25">
      <c r="A3403" s="25">
        <v>35909</v>
      </c>
      <c r="B3403" s="26">
        <f>[1]PyramidData!K3410</f>
        <v>7561</v>
      </c>
    </row>
    <row r="3404" spans="1:2" x14ac:dyDescent="0.25">
      <c r="A3404" s="25">
        <v>35910</v>
      </c>
      <c r="B3404" s="26">
        <f>[1]PyramidData!K3411</f>
        <v>1474</v>
      </c>
    </row>
    <row r="3405" spans="1:2" x14ac:dyDescent="0.25">
      <c r="A3405" s="25">
        <v>35911</v>
      </c>
      <c r="B3405" s="26">
        <f>[1]PyramidData!K3412</f>
        <v>1057</v>
      </c>
    </row>
    <row r="3406" spans="1:2" x14ac:dyDescent="0.25">
      <c r="A3406" s="25">
        <v>35912</v>
      </c>
      <c r="B3406" s="26">
        <f>[1]PyramidData!K3413</f>
        <v>5616</v>
      </c>
    </row>
    <row r="3407" spans="1:2" x14ac:dyDescent="0.25">
      <c r="A3407" s="25">
        <v>35913</v>
      </c>
      <c r="B3407" s="26">
        <f>[1]PyramidData!K3414</f>
        <v>6669</v>
      </c>
    </row>
    <row r="3408" spans="1:2" x14ac:dyDescent="0.25">
      <c r="A3408" s="25">
        <v>35914</v>
      </c>
      <c r="B3408" s="26">
        <f>[1]PyramidData!K3415</f>
        <v>7410</v>
      </c>
    </row>
    <row r="3409" spans="1:2" x14ac:dyDescent="0.25">
      <c r="A3409" s="25">
        <v>35915</v>
      </c>
      <c r="B3409" s="26">
        <f>[1]PyramidData!K3416</f>
        <v>5023</v>
      </c>
    </row>
    <row r="3410" spans="1:2" x14ac:dyDescent="0.25">
      <c r="A3410" s="25">
        <v>35916</v>
      </c>
      <c r="B3410" s="26">
        <f>[1]PyramidData!K3417</f>
        <v>4926</v>
      </c>
    </row>
    <row r="3411" spans="1:2" x14ac:dyDescent="0.25">
      <c r="A3411" s="25">
        <v>35917</v>
      </c>
      <c r="B3411" s="26">
        <f>[1]PyramidData!K3418</f>
        <v>1664</v>
      </c>
    </row>
    <row r="3412" spans="1:2" x14ac:dyDescent="0.25">
      <c r="A3412" s="25">
        <v>35918</v>
      </c>
      <c r="B3412" s="26">
        <f>[1]PyramidData!K3419</f>
        <v>911</v>
      </c>
    </row>
    <row r="3413" spans="1:2" x14ac:dyDescent="0.25">
      <c r="A3413" s="25">
        <v>35919</v>
      </c>
      <c r="B3413" s="26">
        <f>[1]PyramidData!K3420</f>
        <v>5681</v>
      </c>
    </row>
    <row r="3414" spans="1:2" x14ac:dyDescent="0.25">
      <c r="A3414" s="25">
        <v>35920</v>
      </c>
      <c r="B3414" s="26">
        <f>[1]PyramidData!K3421</f>
        <v>5214</v>
      </c>
    </row>
    <row r="3415" spans="1:2" x14ac:dyDescent="0.25">
      <c r="A3415" s="25">
        <v>35921</v>
      </c>
      <c r="B3415" s="26">
        <f>[1]PyramidData!K3422</f>
        <v>5711</v>
      </c>
    </row>
    <row r="3416" spans="1:2" x14ac:dyDescent="0.25">
      <c r="A3416" s="25">
        <v>35922</v>
      </c>
      <c r="B3416" s="26">
        <f>[1]PyramidData!K3423</f>
        <v>3277</v>
      </c>
    </row>
    <row r="3417" spans="1:2" x14ac:dyDescent="0.25">
      <c r="A3417" s="25">
        <v>35923</v>
      </c>
      <c r="B3417" s="26">
        <f>[1]PyramidData!K3424</f>
        <v>4200</v>
      </c>
    </row>
    <row r="3418" spans="1:2" x14ac:dyDescent="0.25">
      <c r="A3418" s="25">
        <v>35924</v>
      </c>
      <c r="B3418" s="26">
        <f>[1]PyramidData!K3425</f>
        <v>1265</v>
      </c>
    </row>
    <row r="3419" spans="1:2" x14ac:dyDescent="0.25">
      <c r="A3419" s="25">
        <v>35925</v>
      </c>
      <c r="B3419" s="26">
        <f>[1]PyramidData!K3426</f>
        <v>1230</v>
      </c>
    </row>
    <row r="3420" spans="1:2" x14ac:dyDescent="0.25">
      <c r="A3420" s="25">
        <v>35926</v>
      </c>
      <c r="B3420" s="26">
        <f>[1]PyramidData!K3427</f>
        <v>6285</v>
      </c>
    </row>
    <row r="3421" spans="1:2" x14ac:dyDescent="0.25">
      <c r="A3421" s="25">
        <v>35927</v>
      </c>
      <c r="B3421" s="26">
        <f>[1]PyramidData!K3428</f>
        <v>3475</v>
      </c>
    </row>
    <row r="3422" spans="1:2" x14ac:dyDescent="0.25">
      <c r="A3422" s="25">
        <v>35928</v>
      </c>
      <c r="B3422" s="26">
        <f>[1]PyramidData!K3429</f>
        <v>371</v>
      </c>
    </row>
    <row r="3423" spans="1:2" x14ac:dyDescent="0.25">
      <c r="A3423" s="25">
        <v>35929</v>
      </c>
      <c r="B3423" s="26">
        <f>[1]PyramidData!K3430</f>
        <v>1105</v>
      </c>
    </row>
    <row r="3424" spans="1:2" x14ac:dyDescent="0.25">
      <c r="A3424" s="25">
        <v>35930</v>
      </c>
      <c r="B3424" s="26">
        <f>[1]PyramidData!K3431</f>
        <v>2129</v>
      </c>
    </row>
    <row r="3425" spans="1:2" x14ac:dyDescent="0.25">
      <c r="A3425" s="25">
        <v>35931</v>
      </c>
      <c r="B3425" s="26">
        <f>[1]PyramidData!K3432</f>
        <v>525</v>
      </c>
    </row>
    <row r="3426" spans="1:2" x14ac:dyDescent="0.25">
      <c r="A3426" s="25">
        <v>35932</v>
      </c>
      <c r="B3426" s="26">
        <f>[1]PyramidData!K3433</f>
        <v>1081</v>
      </c>
    </row>
    <row r="3427" spans="1:2" x14ac:dyDescent="0.25">
      <c r="A3427" s="25">
        <v>35933</v>
      </c>
      <c r="B3427" s="26">
        <f>[1]PyramidData!K3434</f>
        <v>6337</v>
      </c>
    </row>
    <row r="3428" spans="1:2" x14ac:dyDescent="0.25">
      <c r="A3428" s="25">
        <v>35934</v>
      </c>
      <c r="B3428" s="26">
        <f>[1]PyramidData!K3435</f>
        <v>5595</v>
      </c>
    </row>
    <row r="3429" spans="1:2" x14ac:dyDescent="0.25">
      <c r="A3429" s="25">
        <v>35935</v>
      </c>
      <c r="B3429" s="26">
        <f>[1]PyramidData!K3436</f>
        <v>5282</v>
      </c>
    </row>
    <row r="3430" spans="1:2" x14ac:dyDescent="0.25">
      <c r="A3430" s="25">
        <v>35936</v>
      </c>
      <c r="B3430" s="26">
        <f>[1]PyramidData!K3437</f>
        <v>4942</v>
      </c>
    </row>
    <row r="3431" spans="1:2" x14ac:dyDescent="0.25">
      <c r="A3431" s="25">
        <v>35937</v>
      </c>
      <c r="B3431" s="26">
        <f>[1]PyramidData!K3438</f>
        <v>4511</v>
      </c>
    </row>
    <row r="3432" spans="1:2" x14ac:dyDescent="0.25">
      <c r="A3432" s="25">
        <v>35938</v>
      </c>
      <c r="B3432" s="26">
        <f>[1]PyramidData!K3439</f>
        <v>581</v>
      </c>
    </row>
    <row r="3433" spans="1:2" x14ac:dyDescent="0.25">
      <c r="A3433" s="25">
        <v>35939</v>
      </c>
      <c r="B3433" s="26">
        <f>[1]PyramidData!K3440</f>
        <v>732</v>
      </c>
    </row>
    <row r="3434" spans="1:2" x14ac:dyDescent="0.25">
      <c r="A3434" s="25">
        <v>35940</v>
      </c>
      <c r="B3434" s="26">
        <f>[1]PyramidData!K3441</f>
        <v>992</v>
      </c>
    </row>
    <row r="3435" spans="1:2" x14ac:dyDescent="0.25">
      <c r="A3435" s="25">
        <v>35941</v>
      </c>
      <c r="B3435" s="26">
        <f>[1]PyramidData!K3442</f>
        <v>3517</v>
      </c>
    </row>
    <row r="3436" spans="1:2" x14ac:dyDescent="0.25">
      <c r="A3436" s="25">
        <v>35942</v>
      </c>
      <c r="B3436" s="26">
        <f>[1]PyramidData!K3443</f>
        <v>3860</v>
      </c>
    </row>
    <row r="3437" spans="1:2" x14ac:dyDescent="0.25">
      <c r="A3437" s="25">
        <v>35943</v>
      </c>
      <c r="B3437" s="26">
        <f>[1]PyramidData!K3444</f>
        <v>5624</v>
      </c>
    </row>
    <row r="3438" spans="1:2" x14ac:dyDescent="0.25">
      <c r="A3438" s="25">
        <v>35944</v>
      </c>
      <c r="B3438" s="26">
        <f>[1]PyramidData!K3445</f>
        <v>4821</v>
      </c>
    </row>
    <row r="3439" spans="1:2" x14ac:dyDescent="0.25">
      <c r="A3439" s="25">
        <v>35945</v>
      </c>
      <c r="B3439" s="26">
        <f>[1]PyramidData!K3446</f>
        <v>1124</v>
      </c>
    </row>
    <row r="3440" spans="1:2" x14ac:dyDescent="0.25">
      <c r="A3440" s="25">
        <v>35946</v>
      </c>
      <c r="B3440" s="26">
        <f>[1]PyramidData!K3447</f>
        <v>550</v>
      </c>
    </row>
    <row r="3441" spans="1:2" x14ac:dyDescent="0.25">
      <c r="A3441" s="25">
        <v>35947</v>
      </c>
      <c r="B3441" s="26">
        <f>[1]PyramidData!K3448</f>
        <v>6349</v>
      </c>
    </row>
    <row r="3442" spans="1:2" x14ac:dyDescent="0.25">
      <c r="A3442" s="25">
        <v>35948</v>
      </c>
      <c r="B3442" s="26">
        <f>[1]PyramidData!K3449</f>
        <v>7009</v>
      </c>
    </row>
    <row r="3443" spans="1:2" x14ac:dyDescent="0.25">
      <c r="A3443" s="25">
        <v>35949</v>
      </c>
      <c r="B3443" s="26">
        <f>[1]PyramidData!K3450</f>
        <v>1346</v>
      </c>
    </row>
    <row r="3444" spans="1:2" x14ac:dyDescent="0.25">
      <c r="A3444" s="25">
        <v>35950</v>
      </c>
      <c r="B3444" s="26">
        <f>[1]PyramidData!K3451</f>
        <v>3717</v>
      </c>
    </row>
    <row r="3445" spans="1:2" x14ac:dyDescent="0.25">
      <c r="A3445" s="25">
        <v>35951</v>
      </c>
      <c r="B3445" s="26">
        <f>[1]PyramidData!K3452</f>
        <v>3751</v>
      </c>
    </row>
    <row r="3446" spans="1:2" x14ac:dyDescent="0.25">
      <c r="A3446" s="25">
        <v>35952</v>
      </c>
      <c r="B3446" s="26">
        <f>[1]PyramidData!K3453</f>
        <v>588</v>
      </c>
    </row>
    <row r="3447" spans="1:2" x14ac:dyDescent="0.25">
      <c r="A3447" s="25">
        <v>35953</v>
      </c>
      <c r="B3447" s="26">
        <f>[1]PyramidData!K3454</f>
        <v>413</v>
      </c>
    </row>
    <row r="3448" spans="1:2" x14ac:dyDescent="0.25">
      <c r="A3448" s="25">
        <v>35954</v>
      </c>
      <c r="B3448" s="26">
        <f>[1]PyramidData!K3455</f>
        <v>4364</v>
      </c>
    </row>
    <row r="3449" spans="1:2" x14ac:dyDescent="0.25">
      <c r="A3449" s="25">
        <v>35955</v>
      </c>
      <c r="B3449" s="26">
        <f>[1]PyramidData!K3456</f>
        <v>338</v>
      </c>
    </row>
    <row r="3450" spans="1:2" x14ac:dyDescent="0.25">
      <c r="A3450" s="25">
        <v>35956</v>
      </c>
      <c r="B3450" s="26">
        <f>[1]PyramidData!K3457</f>
        <v>282</v>
      </c>
    </row>
    <row r="3451" spans="1:2" x14ac:dyDescent="0.25">
      <c r="A3451" s="25">
        <v>35957</v>
      </c>
      <c r="B3451" s="26">
        <f>[1]PyramidData!K3458</f>
        <v>1224</v>
      </c>
    </row>
    <row r="3452" spans="1:2" x14ac:dyDescent="0.25">
      <c r="A3452" s="25">
        <v>35958</v>
      </c>
      <c r="B3452" s="26">
        <f>[1]PyramidData!K3459</f>
        <v>1179</v>
      </c>
    </row>
    <row r="3453" spans="1:2" x14ac:dyDescent="0.25">
      <c r="A3453" s="25">
        <v>35959</v>
      </c>
      <c r="B3453" s="26">
        <f>[1]PyramidData!K3460</f>
        <v>1457</v>
      </c>
    </row>
    <row r="3454" spans="1:2" x14ac:dyDescent="0.25">
      <c r="A3454" s="25">
        <v>35960</v>
      </c>
      <c r="B3454" s="26">
        <f>[1]PyramidData!K3461</f>
        <v>689</v>
      </c>
    </row>
    <row r="3455" spans="1:2" x14ac:dyDescent="0.25">
      <c r="A3455" s="25">
        <v>35961</v>
      </c>
      <c r="B3455" s="26">
        <f>[1]PyramidData!K3462</f>
        <v>5832</v>
      </c>
    </row>
    <row r="3456" spans="1:2" x14ac:dyDescent="0.25">
      <c r="A3456" s="25">
        <v>35962</v>
      </c>
      <c r="B3456" s="26">
        <f>[1]PyramidData!K3463</f>
        <v>3567</v>
      </c>
    </row>
    <row r="3457" spans="1:2" x14ac:dyDescent="0.25">
      <c r="A3457" s="25">
        <v>35963</v>
      </c>
      <c r="B3457" s="26">
        <f>[1]PyramidData!K3464</f>
        <v>4354</v>
      </c>
    </row>
    <row r="3458" spans="1:2" x14ac:dyDescent="0.25">
      <c r="A3458" s="25">
        <v>35964</v>
      </c>
      <c r="B3458" s="26">
        <f>[1]PyramidData!K3465</f>
        <v>7066</v>
      </c>
    </row>
    <row r="3459" spans="1:2" x14ac:dyDescent="0.25">
      <c r="A3459" s="25">
        <v>35965</v>
      </c>
      <c r="B3459" s="26">
        <f>[1]PyramidData!K3466</f>
        <v>7849</v>
      </c>
    </row>
    <row r="3460" spans="1:2" x14ac:dyDescent="0.25">
      <c r="A3460" s="25">
        <v>35966</v>
      </c>
      <c r="B3460" s="26">
        <f>[1]PyramidData!K3467</f>
        <v>2449</v>
      </c>
    </row>
    <row r="3461" spans="1:2" x14ac:dyDescent="0.25">
      <c r="A3461" s="25">
        <v>35967</v>
      </c>
      <c r="B3461" s="26">
        <f>[1]PyramidData!K3468</f>
        <v>529</v>
      </c>
    </row>
    <row r="3462" spans="1:2" x14ac:dyDescent="0.25">
      <c r="A3462" s="25">
        <v>35968</v>
      </c>
      <c r="B3462" s="26">
        <f>[1]PyramidData!K3469</f>
        <v>9087</v>
      </c>
    </row>
    <row r="3463" spans="1:2" x14ac:dyDescent="0.25">
      <c r="A3463" s="25">
        <v>35969</v>
      </c>
      <c r="B3463" s="26">
        <f>[1]PyramidData!K3470</f>
        <v>8385</v>
      </c>
    </row>
    <row r="3464" spans="1:2" x14ac:dyDescent="0.25">
      <c r="A3464" s="25">
        <v>35970</v>
      </c>
      <c r="B3464" s="26">
        <f>[1]PyramidData!K3471</f>
        <v>10238</v>
      </c>
    </row>
    <row r="3465" spans="1:2" x14ac:dyDescent="0.25">
      <c r="A3465" s="25">
        <v>35971</v>
      </c>
      <c r="B3465" s="26">
        <f>[1]PyramidData!K3472</f>
        <v>5199</v>
      </c>
    </row>
    <row r="3466" spans="1:2" x14ac:dyDescent="0.25">
      <c r="A3466" s="25">
        <v>35972</v>
      </c>
      <c r="B3466" s="26">
        <f>[1]PyramidData!K3473</f>
        <v>5468</v>
      </c>
    </row>
    <row r="3467" spans="1:2" x14ac:dyDescent="0.25">
      <c r="A3467" s="25">
        <v>35973</v>
      </c>
      <c r="B3467" s="26">
        <f>[1]PyramidData!K3474</f>
        <v>4553</v>
      </c>
    </row>
    <row r="3468" spans="1:2" x14ac:dyDescent="0.25">
      <c r="A3468" s="25">
        <v>35974</v>
      </c>
      <c r="B3468" s="26">
        <f>[1]PyramidData!K3475</f>
        <v>3480</v>
      </c>
    </row>
    <row r="3469" spans="1:2" x14ac:dyDescent="0.25">
      <c r="A3469" s="25">
        <v>35975</v>
      </c>
      <c r="B3469" s="26">
        <f>[1]PyramidData!K3476</f>
        <v>8038</v>
      </c>
    </row>
    <row r="3470" spans="1:2" x14ac:dyDescent="0.25">
      <c r="A3470" s="25">
        <v>35976</v>
      </c>
      <c r="B3470" s="26">
        <f>[1]PyramidData!K3477</f>
        <v>9389</v>
      </c>
    </row>
    <row r="3471" spans="1:2" x14ac:dyDescent="0.25">
      <c r="A3471" s="25">
        <v>35977</v>
      </c>
      <c r="B3471" s="26">
        <f>[1]PyramidData!K3478</f>
        <v>6856</v>
      </c>
    </row>
    <row r="3472" spans="1:2" x14ac:dyDescent="0.25">
      <c r="A3472" s="25">
        <v>35978</v>
      </c>
      <c r="B3472" s="26">
        <f>[1]PyramidData!K3479</f>
        <v>6476</v>
      </c>
    </row>
    <row r="3473" spans="1:2" x14ac:dyDescent="0.25">
      <c r="A3473" s="25">
        <v>35979</v>
      </c>
      <c r="B3473" s="26">
        <f>[1]PyramidData!K3480</f>
        <v>1141</v>
      </c>
    </row>
    <row r="3474" spans="1:2" x14ac:dyDescent="0.25">
      <c r="A3474" s="25">
        <v>35980</v>
      </c>
      <c r="B3474" s="26">
        <f>[1]PyramidData!K3481</f>
        <v>1411</v>
      </c>
    </row>
    <row r="3475" spans="1:2" x14ac:dyDescent="0.25">
      <c r="A3475" s="25">
        <v>35981</v>
      </c>
      <c r="B3475" s="26">
        <f>[1]PyramidData!K3482</f>
        <v>663</v>
      </c>
    </row>
    <row r="3476" spans="1:2" x14ac:dyDescent="0.25">
      <c r="A3476" s="25">
        <v>35982</v>
      </c>
      <c r="B3476" s="26">
        <f>[1]PyramidData!K3483</f>
        <v>8251</v>
      </c>
    </row>
    <row r="3477" spans="1:2" x14ac:dyDescent="0.25">
      <c r="A3477" s="25">
        <v>35983</v>
      </c>
      <c r="B3477" s="26">
        <f>[1]PyramidData!K3484</f>
        <v>8980</v>
      </c>
    </row>
    <row r="3478" spans="1:2" x14ac:dyDescent="0.25">
      <c r="A3478" s="25">
        <v>35984</v>
      </c>
      <c r="B3478" s="26">
        <f>[1]PyramidData!K3485</f>
        <v>7122</v>
      </c>
    </row>
    <row r="3479" spans="1:2" x14ac:dyDescent="0.25">
      <c r="A3479" s="25">
        <v>35985</v>
      </c>
      <c r="B3479" s="26">
        <f>[1]PyramidData!K3486</f>
        <v>5331</v>
      </c>
    </row>
    <row r="3480" spans="1:2" x14ac:dyDescent="0.25">
      <c r="A3480" s="25">
        <v>35986</v>
      </c>
      <c r="B3480" s="26">
        <f>[1]PyramidData!K3487</f>
        <v>7723</v>
      </c>
    </row>
    <row r="3481" spans="1:2" x14ac:dyDescent="0.25">
      <c r="A3481" s="25">
        <v>35987</v>
      </c>
      <c r="B3481" s="26">
        <f>[1]PyramidData!K3488</f>
        <v>5505</v>
      </c>
    </row>
    <row r="3482" spans="1:2" x14ac:dyDescent="0.25">
      <c r="A3482" s="25">
        <v>35988</v>
      </c>
      <c r="B3482" s="26">
        <f>[1]PyramidData!K3489</f>
        <v>722</v>
      </c>
    </row>
    <row r="3483" spans="1:2" x14ac:dyDescent="0.25">
      <c r="A3483" s="25">
        <v>35989</v>
      </c>
      <c r="B3483" s="26">
        <f>[1]PyramidData!K3490</f>
        <v>5571</v>
      </c>
    </row>
    <row r="3484" spans="1:2" x14ac:dyDescent="0.25">
      <c r="A3484" s="25">
        <v>35990</v>
      </c>
      <c r="B3484" s="26">
        <f>[1]PyramidData!K3491</f>
        <v>6260</v>
      </c>
    </row>
    <row r="3485" spans="1:2" x14ac:dyDescent="0.25">
      <c r="A3485" s="25">
        <v>35991</v>
      </c>
      <c r="B3485" s="26">
        <f>[1]PyramidData!K3492</f>
        <v>6676</v>
      </c>
    </row>
    <row r="3486" spans="1:2" x14ac:dyDescent="0.25">
      <c r="A3486" s="25">
        <v>35992</v>
      </c>
      <c r="B3486" s="26">
        <f>[1]PyramidData!K3493</f>
        <v>9491</v>
      </c>
    </row>
    <row r="3487" spans="1:2" x14ac:dyDescent="0.25">
      <c r="A3487" s="25">
        <v>35993</v>
      </c>
      <c r="B3487" s="26">
        <f>[1]PyramidData!K3494</f>
        <v>7063</v>
      </c>
    </row>
    <row r="3488" spans="1:2" x14ac:dyDescent="0.25">
      <c r="A3488" s="25">
        <v>35994</v>
      </c>
      <c r="B3488" s="26">
        <f>[1]PyramidData!K3495</f>
        <v>2132</v>
      </c>
    </row>
    <row r="3489" spans="1:2" x14ac:dyDescent="0.25">
      <c r="A3489" s="25">
        <v>35995</v>
      </c>
      <c r="B3489" s="26">
        <f>[1]PyramidData!K3496</f>
        <v>1179</v>
      </c>
    </row>
    <row r="3490" spans="1:2" x14ac:dyDescent="0.25">
      <c r="A3490" s="25">
        <v>35996</v>
      </c>
      <c r="B3490" s="26">
        <f>[1]PyramidData!K3497</f>
        <v>4458</v>
      </c>
    </row>
    <row r="3491" spans="1:2" x14ac:dyDescent="0.25">
      <c r="A3491" s="25">
        <v>35997</v>
      </c>
      <c r="B3491" s="26">
        <f>[1]PyramidData!K3498</f>
        <v>6137</v>
      </c>
    </row>
    <row r="3492" spans="1:2" x14ac:dyDescent="0.25">
      <c r="A3492" s="25">
        <v>35998</v>
      </c>
      <c r="B3492" s="26">
        <f>[1]PyramidData!K3499</f>
        <v>6573</v>
      </c>
    </row>
    <row r="3493" spans="1:2" x14ac:dyDescent="0.25">
      <c r="A3493" s="25">
        <v>35999</v>
      </c>
      <c r="B3493" s="26">
        <f>[1]PyramidData!K3500</f>
        <v>6687</v>
      </c>
    </row>
    <row r="3494" spans="1:2" x14ac:dyDescent="0.25">
      <c r="A3494" s="25">
        <v>36000</v>
      </c>
      <c r="B3494" s="26">
        <f>[1]PyramidData!K3501</f>
        <v>5912</v>
      </c>
    </row>
    <row r="3495" spans="1:2" x14ac:dyDescent="0.25">
      <c r="A3495" s="25">
        <v>36001</v>
      </c>
      <c r="B3495" s="26">
        <f>[1]PyramidData!K3502</f>
        <v>5148</v>
      </c>
    </row>
    <row r="3496" spans="1:2" x14ac:dyDescent="0.25">
      <c r="A3496" s="25">
        <v>36002</v>
      </c>
      <c r="B3496" s="26">
        <f>[1]PyramidData!K3503</f>
        <v>2494</v>
      </c>
    </row>
    <row r="3497" spans="1:2" x14ac:dyDescent="0.25">
      <c r="A3497" s="25">
        <v>36003</v>
      </c>
      <c r="B3497" s="26">
        <f>[1]PyramidData!K3504</f>
        <v>5936</v>
      </c>
    </row>
    <row r="3498" spans="1:2" x14ac:dyDescent="0.25">
      <c r="A3498" s="25">
        <v>36004</v>
      </c>
      <c r="B3498" s="26">
        <f>[1]PyramidData!K3505</f>
        <v>6602</v>
      </c>
    </row>
    <row r="3499" spans="1:2" x14ac:dyDescent="0.25">
      <c r="A3499" s="25">
        <v>36005</v>
      </c>
      <c r="B3499" s="26">
        <f>[1]PyramidData!K3506</f>
        <v>4340</v>
      </c>
    </row>
    <row r="3500" spans="1:2" x14ac:dyDescent="0.25">
      <c r="A3500" s="25">
        <v>36006</v>
      </c>
      <c r="B3500" s="26">
        <f>[1]PyramidData!K3507</f>
        <v>2785</v>
      </c>
    </row>
    <row r="3501" spans="1:2" x14ac:dyDescent="0.25">
      <c r="A3501" s="25">
        <v>36007</v>
      </c>
      <c r="B3501" s="26">
        <f>[1]PyramidData!K3508</f>
        <v>3464</v>
      </c>
    </row>
    <row r="3502" spans="1:2" x14ac:dyDescent="0.25">
      <c r="A3502" s="25">
        <v>36008</v>
      </c>
      <c r="B3502" s="26">
        <f>[1]PyramidData!K3509</f>
        <v>4488</v>
      </c>
    </row>
    <row r="3503" spans="1:2" x14ac:dyDescent="0.25">
      <c r="A3503" s="25">
        <v>36009</v>
      </c>
      <c r="B3503" s="26">
        <f>[1]PyramidData!K3510</f>
        <v>4146</v>
      </c>
    </row>
    <row r="3504" spans="1:2" x14ac:dyDescent="0.25">
      <c r="A3504" s="25">
        <v>36010</v>
      </c>
      <c r="B3504" s="26">
        <f>[1]PyramidData!K3511</f>
        <v>5615</v>
      </c>
    </row>
    <row r="3505" spans="1:2" x14ac:dyDescent="0.25">
      <c r="A3505" s="25">
        <v>36011</v>
      </c>
      <c r="B3505" s="26">
        <f>[1]PyramidData!K3512</f>
        <v>6481</v>
      </c>
    </row>
    <row r="3506" spans="1:2" x14ac:dyDescent="0.25">
      <c r="A3506" s="25">
        <v>36012</v>
      </c>
      <c r="B3506" s="26">
        <f>[1]PyramidData!K3513</f>
        <v>6728</v>
      </c>
    </row>
    <row r="3507" spans="1:2" x14ac:dyDescent="0.25">
      <c r="A3507" s="25">
        <v>36013</v>
      </c>
      <c r="B3507" s="26">
        <f>[1]PyramidData!K3514</f>
        <v>2801</v>
      </c>
    </row>
    <row r="3508" spans="1:2" x14ac:dyDescent="0.25">
      <c r="A3508" s="25">
        <v>36014</v>
      </c>
      <c r="B3508" s="26">
        <f>[1]PyramidData!K3515</f>
        <v>4231</v>
      </c>
    </row>
    <row r="3509" spans="1:2" x14ac:dyDescent="0.25">
      <c r="A3509" s="25">
        <v>36015</v>
      </c>
      <c r="B3509" s="26">
        <f>[1]PyramidData!K3516</f>
        <v>3036</v>
      </c>
    </row>
    <row r="3510" spans="1:2" x14ac:dyDescent="0.25">
      <c r="A3510" s="25">
        <v>36016</v>
      </c>
      <c r="B3510" s="26">
        <f>[1]PyramidData!K3517</f>
        <v>740</v>
      </c>
    </row>
    <row r="3511" spans="1:2" x14ac:dyDescent="0.25">
      <c r="A3511" s="25">
        <v>36017</v>
      </c>
      <c r="B3511" s="26">
        <f>[1]PyramidData!K3518</f>
        <v>4273</v>
      </c>
    </row>
    <row r="3512" spans="1:2" x14ac:dyDescent="0.25">
      <c r="A3512" s="25">
        <v>36018</v>
      </c>
      <c r="B3512" s="26">
        <f>[1]PyramidData!K3519</f>
        <v>5286</v>
      </c>
    </row>
    <row r="3513" spans="1:2" x14ac:dyDescent="0.25">
      <c r="A3513" s="25">
        <v>36019</v>
      </c>
      <c r="B3513" s="26">
        <f>[1]PyramidData!K3520</f>
        <v>7031</v>
      </c>
    </row>
    <row r="3514" spans="1:2" x14ac:dyDescent="0.25">
      <c r="A3514" s="25">
        <v>36020</v>
      </c>
      <c r="B3514" s="26">
        <f>[1]PyramidData!K3521</f>
        <v>6656</v>
      </c>
    </row>
    <row r="3515" spans="1:2" x14ac:dyDescent="0.25">
      <c r="A3515" s="25">
        <v>36021</v>
      </c>
      <c r="B3515" s="26">
        <f>[1]PyramidData!K3522</f>
        <v>5117</v>
      </c>
    </row>
    <row r="3516" spans="1:2" x14ac:dyDescent="0.25">
      <c r="A3516" s="25">
        <v>36022</v>
      </c>
      <c r="B3516" s="26">
        <f>[1]PyramidData!K3523</f>
        <v>684</v>
      </c>
    </row>
    <row r="3517" spans="1:2" x14ac:dyDescent="0.25">
      <c r="A3517" s="25">
        <v>36023</v>
      </c>
      <c r="B3517" s="26">
        <f>[1]PyramidData!K3524</f>
        <v>468</v>
      </c>
    </row>
    <row r="3518" spans="1:2" x14ac:dyDescent="0.25">
      <c r="A3518" s="25">
        <v>36024</v>
      </c>
      <c r="B3518" s="26">
        <f>[1]PyramidData!K3525</f>
        <v>3385</v>
      </c>
    </row>
    <row r="3519" spans="1:2" x14ac:dyDescent="0.25">
      <c r="A3519" s="25">
        <v>36025</v>
      </c>
      <c r="B3519" s="26">
        <f>[1]PyramidData!K3526</f>
        <v>3602</v>
      </c>
    </row>
    <row r="3520" spans="1:2" x14ac:dyDescent="0.25">
      <c r="A3520" s="25">
        <v>36026</v>
      </c>
      <c r="B3520" s="26">
        <f>[1]PyramidData!K3527</f>
        <v>6035</v>
      </c>
    </row>
    <row r="3521" spans="1:2" x14ac:dyDescent="0.25">
      <c r="A3521" s="25">
        <v>36027</v>
      </c>
      <c r="B3521" s="26">
        <f>[1]PyramidData!K3528</f>
        <v>6410</v>
      </c>
    </row>
    <row r="3522" spans="1:2" x14ac:dyDescent="0.25">
      <c r="A3522" s="25">
        <v>36028</v>
      </c>
      <c r="B3522" s="26">
        <f>[1]PyramidData!K3529</f>
        <v>6652</v>
      </c>
    </row>
    <row r="3523" spans="1:2" x14ac:dyDescent="0.25">
      <c r="A3523" s="25">
        <v>36029</v>
      </c>
      <c r="B3523" s="26">
        <f>[1]PyramidData!K3530</f>
        <v>4151</v>
      </c>
    </row>
    <row r="3524" spans="1:2" x14ac:dyDescent="0.25">
      <c r="A3524" s="25">
        <v>36030</v>
      </c>
      <c r="B3524" s="26">
        <f>[1]PyramidData!K3531</f>
        <v>3250</v>
      </c>
    </row>
    <row r="3525" spans="1:2" x14ac:dyDescent="0.25">
      <c r="A3525" s="25">
        <v>36031</v>
      </c>
      <c r="B3525" s="26">
        <f>[1]PyramidData!K3532</f>
        <v>7242</v>
      </c>
    </row>
    <row r="3526" spans="1:2" x14ac:dyDescent="0.25">
      <c r="A3526" s="25">
        <v>36032</v>
      </c>
      <c r="B3526" s="26">
        <f>[1]PyramidData!K3533</f>
        <v>4447</v>
      </c>
    </row>
    <row r="3527" spans="1:2" x14ac:dyDescent="0.25">
      <c r="A3527" s="25">
        <v>36033</v>
      </c>
      <c r="B3527" s="26">
        <f>[1]PyramidData!K3534</f>
        <v>675</v>
      </c>
    </row>
    <row r="3528" spans="1:2" x14ac:dyDescent="0.25">
      <c r="A3528" s="25">
        <v>36034</v>
      </c>
      <c r="B3528" s="26">
        <f>[1]PyramidData!K3535</f>
        <v>3563</v>
      </c>
    </row>
    <row r="3529" spans="1:2" x14ac:dyDescent="0.25">
      <c r="A3529" s="25">
        <v>36035</v>
      </c>
      <c r="B3529" s="26">
        <f>[1]PyramidData!K3536</f>
        <v>4847</v>
      </c>
    </row>
    <row r="3530" spans="1:2" x14ac:dyDescent="0.25">
      <c r="A3530" s="25">
        <v>36036</v>
      </c>
      <c r="B3530" s="26">
        <f>[1]PyramidData!K3537</f>
        <v>7606</v>
      </c>
    </row>
    <row r="3531" spans="1:2" x14ac:dyDescent="0.25">
      <c r="A3531" s="25">
        <v>36037</v>
      </c>
      <c r="B3531" s="26">
        <f>[1]PyramidData!K3538</f>
        <v>4776</v>
      </c>
    </row>
    <row r="3532" spans="1:2" x14ac:dyDescent="0.25">
      <c r="A3532" s="25">
        <v>36038</v>
      </c>
      <c r="B3532" s="26">
        <f>[1]PyramidData!K3539</f>
        <v>8484</v>
      </c>
    </row>
    <row r="3533" spans="1:2" x14ac:dyDescent="0.25">
      <c r="A3533" s="25">
        <v>36039</v>
      </c>
      <c r="B3533" s="26">
        <f>[1]PyramidData!K3540</f>
        <v>10688</v>
      </c>
    </row>
    <row r="3534" spans="1:2" x14ac:dyDescent="0.25">
      <c r="A3534" s="25">
        <v>36040</v>
      </c>
      <c r="B3534" s="26">
        <f>[1]PyramidData!K3541</f>
        <v>7290</v>
      </c>
    </row>
    <row r="3535" spans="1:2" x14ac:dyDescent="0.25">
      <c r="A3535" s="25">
        <v>36041</v>
      </c>
      <c r="B3535" s="26">
        <f>[1]PyramidData!K3542</f>
        <v>7390</v>
      </c>
    </row>
    <row r="3536" spans="1:2" x14ac:dyDescent="0.25">
      <c r="A3536" s="25">
        <v>36042</v>
      </c>
      <c r="B3536" s="26">
        <f>[1]PyramidData!K3543</f>
        <v>633</v>
      </c>
    </row>
    <row r="3537" spans="1:2" x14ac:dyDescent="0.25">
      <c r="A3537" s="25">
        <v>36043</v>
      </c>
      <c r="B3537" s="26">
        <f>[1]PyramidData!K3544</f>
        <v>663</v>
      </c>
    </row>
    <row r="3538" spans="1:2" x14ac:dyDescent="0.25">
      <c r="A3538" s="25">
        <v>36044</v>
      </c>
      <c r="B3538" s="26">
        <f>[1]PyramidData!K3545</f>
        <v>1577</v>
      </c>
    </row>
    <row r="3539" spans="1:2" x14ac:dyDescent="0.25">
      <c r="A3539" s="25">
        <v>36045</v>
      </c>
      <c r="B3539" s="26">
        <f>[1]PyramidData!K3546</f>
        <v>2870</v>
      </c>
    </row>
    <row r="3540" spans="1:2" x14ac:dyDescent="0.25">
      <c r="A3540" s="25">
        <v>36046</v>
      </c>
      <c r="B3540" s="26">
        <f>[1]PyramidData!K3547</f>
        <v>2184</v>
      </c>
    </row>
    <row r="3541" spans="1:2" x14ac:dyDescent="0.25">
      <c r="A3541" s="25">
        <v>36047</v>
      </c>
      <c r="B3541" s="26">
        <f>[1]PyramidData!K3548</f>
        <v>3116</v>
      </c>
    </row>
    <row r="3542" spans="1:2" x14ac:dyDescent="0.25">
      <c r="A3542" s="25">
        <v>36048</v>
      </c>
      <c r="B3542" s="26">
        <f>[1]PyramidData!K3549</f>
        <v>3427</v>
      </c>
    </row>
    <row r="3543" spans="1:2" x14ac:dyDescent="0.25">
      <c r="A3543" s="25">
        <v>36049</v>
      </c>
      <c r="B3543" s="26">
        <f>[1]PyramidData!K3550</f>
        <v>3274</v>
      </c>
    </row>
    <row r="3544" spans="1:2" x14ac:dyDescent="0.25">
      <c r="A3544" s="25">
        <v>36050</v>
      </c>
      <c r="B3544" s="26">
        <f>[1]PyramidData!K3551</f>
        <v>3646</v>
      </c>
    </row>
    <row r="3545" spans="1:2" x14ac:dyDescent="0.25">
      <c r="A3545" s="25">
        <v>36051</v>
      </c>
      <c r="B3545" s="26">
        <f>[1]PyramidData!K3552</f>
        <v>1809</v>
      </c>
    </row>
    <row r="3546" spans="1:2" x14ac:dyDescent="0.25">
      <c r="A3546" s="25">
        <v>36052</v>
      </c>
      <c r="B3546" s="26">
        <f>[1]PyramidData!K3553</f>
        <v>4060</v>
      </c>
    </row>
    <row r="3547" spans="1:2" x14ac:dyDescent="0.25">
      <c r="A3547" s="25">
        <v>36053</v>
      </c>
      <c r="B3547" s="26">
        <f>[1]PyramidData!K3554</f>
        <v>4312</v>
      </c>
    </row>
    <row r="3548" spans="1:2" x14ac:dyDescent="0.25">
      <c r="A3548" s="25">
        <v>36054</v>
      </c>
      <c r="B3548" s="26">
        <f>[1]PyramidData!K3555</f>
        <v>3454</v>
      </c>
    </row>
    <row r="3549" spans="1:2" x14ac:dyDescent="0.25">
      <c r="A3549" s="25">
        <v>36055</v>
      </c>
      <c r="B3549" s="26">
        <f>[1]PyramidData!K3556</f>
        <v>4736</v>
      </c>
    </row>
    <row r="3550" spans="1:2" x14ac:dyDescent="0.25">
      <c r="A3550" s="25">
        <v>36056</v>
      </c>
      <c r="B3550" s="26">
        <f>[1]PyramidData!K3557</f>
        <v>5259</v>
      </c>
    </row>
    <row r="3551" spans="1:2" x14ac:dyDescent="0.25">
      <c r="A3551" s="25">
        <v>36057</v>
      </c>
      <c r="B3551" s="26">
        <f>[1]PyramidData!K3558</f>
        <v>685</v>
      </c>
    </row>
    <row r="3552" spans="1:2" x14ac:dyDescent="0.25">
      <c r="A3552" s="25">
        <v>36058</v>
      </c>
      <c r="B3552" s="26">
        <f>[1]PyramidData!K3559</f>
        <v>1041</v>
      </c>
    </row>
    <row r="3553" spans="1:2" x14ac:dyDescent="0.25">
      <c r="A3553" s="25">
        <v>36059</v>
      </c>
      <c r="B3553" s="26">
        <f>[1]PyramidData!K3560</f>
        <v>3586</v>
      </c>
    </row>
    <row r="3554" spans="1:2" x14ac:dyDescent="0.25">
      <c r="A3554" s="25">
        <v>36060</v>
      </c>
      <c r="B3554" s="26">
        <f>[1]PyramidData!K3561</f>
        <v>5095</v>
      </c>
    </row>
    <row r="3555" spans="1:2" x14ac:dyDescent="0.25">
      <c r="A3555" s="25">
        <v>36061</v>
      </c>
      <c r="B3555" s="26">
        <f>[1]PyramidData!K3562</f>
        <v>3038</v>
      </c>
    </row>
    <row r="3556" spans="1:2" x14ac:dyDescent="0.25">
      <c r="A3556" s="25">
        <v>36062</v>
      </c>
      <c r="B3556" s="26">
        <f>[1]PyramidData!K3563</f>
        <v>4893</v>
      </c>
    </row>
    <row r="3557" spans="1:2" x14ac:dyDescent="0.25">
      <c r="A3557" s="25">
        <v>36063</v>
      </c>
      <c r="B3557" s="26">
        <f>[1]PyramidData!K3564</f>
        <v>3171</v>
      </c>
    </row>
    <row r="3558" spans="1:2" x14ac:dyDescent="0.25">
      <c r="A3558" s="25">
        <v>36064</v>
      </c>
      <c r="B3558" s="26">
        <f>[1]PyramidData!K3565</f>
        <v>1355</v>
      </c>
    </row>
    <row r="3559" spans="1:2" x14ac:dyDescent="0.25">
      <c r="A3559" s="25">
        <v>36065</v>
      </c>
      <c r="B3559" s="26">
        <f>[1]PyramidData!K3566</f>
        <v>1886</v>
      </c>
    </row>
    <row r="3560" spans="1:2" x14ac:dyDescent="0.25">
      <c r="A3560" s="25">
        <v>36066</v>
      </c>
      <c r="B3560" s="26">
        <f>[1]PyramidData!K3567</f>
        <v>5415</v>
      </c>
    </row>
    <row r="3561" spans="1:2" x14ac:dyDescent="0.25">
      <c r="A3561" s="25">
        <v>36067</v>
      </c>
      <c r="B3561" s="26">
        <f>[1]PyramidData!K3568</f>
        <v>5337</v>
      </c>
    </row>
    <row r="3562" spans="1:2" x14ac:dyDescent="0.25">
      <c r="A3562" s="25">
        <v>36068</v>
      </c>
      <c r="B3562" s="26">
        <f>[1]PyramidData!K3569</f>
        <v>5002</v>
      </c>
    </row>
    <row r="3563" spans="1:2" x14ac:dyDescent="0.25">
      <c r="A3563" s="25">
        <v>36069</v>
      </c>
      <c r="B3563" s="26">
        <f>[1]PyramidData!K3570</f>
        <v>4558</v>
      </c>
    </row>
    <row r="3564" spans="1:2" x14ac:dyDescent="0.25">
      <c r="A3564" s="25">
        <v>36070</v>
      </c>
      <c r="B3564" s="26">
        <f>[1]PyramidData!K3571</f>
        <v>5687</v>
      </c>
    </row>
    <row r="3565" spans="1:2" x14ac:dyDescent="0.25">
      <c r="A3565" s="25">
        <v>36071</v>
      </c>
      <c r="B3565" s="26">
        <f>[1]PyramidData!K3572</f>
        <v>2149</v>
      </c>
    </row>
    <row r="3566" spans="1:2" x14ac:dyDescent="0.25">
      <c r="A3566" s="25">
        <v>36072</v>
      </c>
      <c r="B3566" s="26">
        <f>[1]PyramidData!K3573</f>
        <v>1243</v>
      </c>
    </row>
    <row r="3567" spans="1:2" x14ac:dyDescent="0.25">
      <c r="A3567" s="25">
        <v>36073</v>
      </c>
      <c r="B3567" s="26">
        <f>[1]PyramidData!K3574</f>
        <v>5041</v>
      </c>
    </row>
    <row r="3568" spans="1:2" x14ac:dyDescent="0.25">
      <c r="A3568" s="25">
        <v>36074</v>
      </c>
      <c r="B3568" s="26">
        <f>[1]PyramidData!K3575</f>
        <v>4761</v>
      </c>
    </row>
    <row r="3569" spans="1:2" x14ac:dyDescent="0.25">
      <c r="A3569" s="25">
        <v>36075</v>
      </c>
      <c r="B3569" s="26">
        <f>[1]PyramidData!K3576</f>
        <v>2980</v>
      </c>
    </row>
    <row r="3570" spans="1:2" x14ac:dyDescent="0.25">
      <c r="A3570" s="25">
        <v>36076</v>
      </c>
      <c r="B3570" s="26">
        <f>[1]PyramidData!K3577</f>
        <v>5236</v>
      </c>
    </row>
    <row r="3571" spans="1:2" x14ac:dyDescent="0.25">
      <c r="A3571" s="25">
        <v>36077</v>
      </c>
      <c r="B3571" s="26">
        <f>[1]PyramidData!K3578</f>
        <v>4046</v>
      </c>
    </row>
    <row r="3572" spans="1:2" x14ac:dyDescent="0.25">
      <c r="A3572" s="25">
        <v>36078</v>
      </c>
      <c r="B3572" s="26">
        <f>[1]PyramidData!K3579</f>
        <v>1140</v>
      </c>
    </row>
    <row r="3573" spans="1:2" x14ac:dyDescent="0.25">
      <c r="A3573" s="25">
        <v>36079</v>
      </c>
      <c r="B3573" s="26">
        <f>[1]PyramidData!K3580</f>
        <v>1559</v>
      </c>
    </row>
    <row r="3574" spans="1:2" x14ac:dyDescent="0.25">
      <c r="A3574" s="25">
        <v>36080</v>
      </c>
      <c r="B3574" s="26">
        <f>[1]PyramidData!K3581</f>
        <v>4613</v>
      </c>
    </row>
    <row r="3575" spans="1:2" x14ac:dyDescent="0.25">
      <c r="A3575" s="25">
        <v>36081</v>
      </c>
      <c r="B3575" s="26">
        <f>[1]PyramidData!K3582</f>
        <v>7019</v>
      </c>
    </row>
    <row r="3576" spans="1:2" x14ac:dyDescent="0.25">
      <c r="A3576" s="25">
        <v>36082</v>
      </c>
      <c r="B3576" s="26">
        <f>[1]PyramidData!K3583</f>
        <v>4193</v>
      </c>
    </row>
    <row r="3577" spans="1:2" x14ac:dyDescent="0.25">
      <c r="A3577" s="25">
        <v>36083</v>
      </c>
      <c r="B3577" s="26">
        <f>[1]PyramidData!K3584</f>
        <v>3251</v>
      </c>
    </row>
    <row r="3578" spans="1:2" x14ac:dyDescent="0.25">
      <c r="A3578" s="25">
        <v>36084</v>
      </c>
      <c r="B3578" s="26">
        <f>[1]PyramidData!K3585</f>
        <v>5059</v>
      </c>
    </row>
    <row r="3579" spans="1:2" x14ac:dyDescent="0.25">
      <c r="A3579" s="25">
        <v>36085</v>
      </c>
      <c r="B3579" s="26">
        <f>[1]PyramidData!K3586</f>
        <v>1256</v>
      </c>
    </row>
    <row r="3580" spans="1:2" x14ac:dyDescent="0.25">
      <c r="A3580" s="25">
        <v>36086</v>
      </c>
      <c r="B3580" s="26">
        <f>[1]PyramidData!K3587</f>
        <v>1810</v>
      </c>
    </row>
    <row r="3581" spans="1:2" x14ac:dyDescent="0.25">
      <c r="A3581" s="25">
        <v>36087</v>
      </c>
      <c r="B3581" s="26">
        <f>[1]PyramidData!K3588</f>
        <v>9393</v>
      </c>
    </row>
    <row r="3582" spans="1:2" x14ac:dyDescent="0.25">
      <c r="A3582" s="25">
        <v>36088</v>
      </c>
      <c r="B3582" s="26">
        <f>[1]PyramidData!K3589</f>
        <v>5100</v>
      </c>
    </row>
    <row r="3583" spans="1:2" x14ac:dyDescent="0.25">
      <c r="A3583" s="25">
        <v>36089</v>
      </c>
      <c r="B3583" s="26">
        <f>[1]PyramidData!K3590</f>
        <v>5033</v>
      </c>
    </row>
    <row r="3584" spans="1:2" x14ac:dyDescent="0.25">
      <c r="A3584" s="25">
        <v>36090</v>
      </c>
      <c r="B3584" s="26">
        <f>[1]PyramidData!K3591</f>
        <v>5183</v>
      </c>
    </row>
    <row r="3585" spans="1:2" x14ac:dyDescent="0.25">
      <c r="A3585" s="25">
        <v>36091</v>
      </c>
      <c r="B3585" s="26">
        <f>[1]PyramidData!K3592</f>
        <v>3604</v>
      </c>
    </row>
    <row r="3586" spans="1:2" x14ac:dyDescent="0.25">
      <c r="A3586" s="25">
        <v>36092</v>
      </c>
      <c r="B3586" s="26">
        <f>[1]PyramidData!K3593</f>
        <v>2037</v>
      </c>
    </row>
    <row r="3587" spans="1:2" x14ac:dyDescent="0.25">
      <c r="A3587" s="25">
        <v>36093</v>
      </c>
      <c r="B3587" s="26">
        <f>[1]PyramidData!K3594</f>
        <v>1615</v>
      </c>
    </row>
    <row r="3588" spans="1:2" x14ac:dyDescent="0.25">
      <c r="A3588" s="25">
        <v>36094</v>
      </c>
      <c r="B3588" s="26">
        <f>[1]PyramidData!K3595</f>
        <v>8133</v>
      </c>
    </row>
    <row r="3589" spans="1:2" x14ac:dyDescent="0.25">
      <c r="A3589" s="25">
        <v>36095</v>
      </c>
      <c r="B3589" s="26">
        <f>[1]PyramidData!K3596</f>
        <v>4267</v>
      </c>
    </row>
    <row r="3590" spans="1:2" x14ac:dyDescent="0.25">
      <c r="A3590" s="25">
        <v>36096</v>
      </c>
      <c r="B3590" s="26">
        <f>[1]PyramidData!K3597</f>
        <v>3610</v>
      </c>
    </row>
    <row r="3591" spans="1:2" x14ac:dyDescent="0.25">
      <c r="A3591" s="25">
        <v>36097</v>
      </c>
      <c r="B3591" s="26">
        <f>[1]PyramidData!K3598</f>
        <v>5253</v>
      </c>
    </row>
    <row r="3592" spans="1:2" x14ac:dyDescent="0.25">
      <c r="A3592" s="25">
        <v>36098</v>
      </c>
      <c r="B3592" s="26">
        <f>[1]PyramidData!K3599</f>
        <v>3038</v>
      </c>
    </row>
    <row r="3593" spans="1:2" x14ac:dyDescent="0.25">
      <c r="A3593" s="25">
        <v>36099</v>
      </c>
      <c r="B3593" s="26">
        <f>[1]PyramidData!K3600</f>
        <v>2115</v>
      </c>
    </row>
    <row r="3594" spans="1:2" x14ac:dyDescent="0.25">
      <c r="A3594" s="25">
        <v>36100</v>
      </c>
      <c r="B3594" s="26">
        <f>[1]PyramidData!K3601</f>
        <v>3133</v>
      </c>
    </row>
    <row r="3595" spans="1:2" x14ac:dyDescent="0.25">
      <c r="A3595" s="25">
        <v>36101</v>
      </c>
      <c r="B3595" s="26">
        <f>[1]PyramidData!K3602</f>
        <v>5554</v>
      </c>
    </row>
    <row r="3596" spans="1:2" x14ac:dyDescent="0.25">
      <c r="A3596" s="25">
        <v>36102</v>
      </c>
      <c r="B3596" s="26">
        <f>[1]PyramidData!K3603</f>
        <v>5140</v>
      </c>
    </row>
    <row r="3597" spans="1:2" x14ac:dyDescent="0.25">
      <c r="A3597" s="25">
        <v>36103</v>
      </c>
      <c r="B3597" s="26">
        <f>[1]PyramidData!K3604</f>
        <v>7053</v>
      </c>
    </row>
    <row r="3598" spans="1:2" x14ac:dyDescent="0.25">
      <c r="A3598" s="25">
        <v>36104</v>
      </c>
      <c r="B3598" s="26">
        <f>[1]PyramidData!K3605</f>
        <v>6215</v>
      </c>
    </row>
    <row r="3599" spans="1:2" x14ac:dyDescent="0.25">
      <c r="A3599" s="25">
        <v>36105</v>
      </c>
      <c r="B3599" s="26">
        <f>[1]PyramidData!K3606</f>
        <v>3797</v>
      </c>
    </row>
    <row r="3600" spans="1:2" x14ac:dyDescent="0.25">
      <c r="A3600" s="25">
        <v>36106</v>
      </c>
      <c r="B3600" s="26">
        <f>[1]PyramidData!K3607</f>
        <v>2048</v>
      </c>
    </row>
    <row r="3601" spans="1:2" x14ac:dyDescent="0.25">
      <c r="A3601" s="25">
        <v>36107</v>
      </c>
      <c r="B3601" s="26">
        <f>[1]PyramidData!K3608</f>
        <v>1102</v>
      </c>
    </row>
    <row r="3602" spans="1:2" x14ac:dyDescent="0.25">
      <c r="A3602" s="25">
        <v>36108</v>
      </c>
      <c r="B3602" s="26">
        <f>[1]PyramidData!K3609</f>
        <v>4220</v>
      </c>
    </row>
    <row r="3603" spans="1:2" x14ac:dyDescent="0.25">
      <c r="A3603" s="25">
        <v>36109</v>
      </c>
      <c r="B3603" s="26">
        <f>[1]PyramidData!K3610</f>
        <v>4098</v>
      </c>
    </row>
    <row r="3604" spans="1:2" x14ac:dyDescent="0.25">
      <c r="A3604" s="25">
        <v>36110</v>
      </c>
      <c r="B3604" s="26">
        <f>[1]PyramidData!K3611</f>
        <v>2792</v>
      </c>
    </row>
    <row r="3605" spans="1:2" x14ac:dyDescent="0.25">
      <c r="A3605" s="25">
        <v>36111</v>
      </c>
      <c r="B3605" s="26">
        <f>[1]PyramidData!K3612</f>
        <v>1497</v>
      </c>
    </row>
    <row r="3606" spans="1:2" x14ac:dyDescent="0.25">
      <c r="A3606" s="25">
        <v>36112</v>
      </c>
      <c r="B3606" s="26">
        <f>[1]PyramidData!K3613</f>
        <v>4012</v>
      </c>
    </row>
    <row r="3607" spans="1:2" x14ac:dyDescent="0.25">
      <c r="A3607" s="25">
        <v>36113</v>
      </c>
      <c r="B3607" s="26">
        <f>[1]PyramidData!K3614</f>
        <v>54</v>
      </c>
    </row>
    <row r="3608" spans="1:2" x14ac:dyDescent="0.25">
      <c r="A3608" s="25">
        <v>36114</v>
      </c>
      <c r="B3608" s="26">
        <f>[1]PyramidData!K3615</f>
        <v>1205</v>
      </c>
    </row>
    <row r="3609" spans="1:2" x14ac:dyDescent="0.25">
      <c r="A3609" s="25">
        <v>36115</v>
      </c>
      <c r="B3609" s="26">
        <f>[1]PyramidData!K3616</f>
        <v>566</v>
      </c>
    </row>
    <row r="3610" spans="1:2" x14ac:dyDescent="0.25">
      <c r="A3610" s="25">
        <v>36116</v>
      </c>
      <c r="B3610" s="26">
        <f>[1]PyramidData!K3617</f>
        <v>4162</v>
      </c>
    </row>
    <row r="3611" spans="1:2" x14ac:dyDescent="0.25">
      <c r="A3611" s="25">
        <v>36117</v>
      </c>
      <c r="B3611" s="26">
        <f>[1]PyramidData!K3618</f>
        <v>2402</v>
      </c>
    </row>
    <row r="3612" spans="1:2" x14ac:dyDescent="0.25">
      <c r="A3612" s="25">
        <v>36118</v>
      </c>
      <c r="B3612" s="26">
        <f>[1]PyramidData!K3619</f>
        <v>3522</v>
      </c>
    </row>
    <row r="3613" spans="1:2" x14ac:dyDescent="0.25">
      <c r="A3613" s="25">
        <v>36119</v>
      </c>
      <c r="B3613" s="26">
        <f>[1]PyramidData!K3620</f>
        <v>4315</v>
      </c>
    </row>
    <row r="3614" spans="1:2" x14ac:dyDescent="0.25">
      <c r="A3614" s="25">
        <v>36120</v>
      </c>
      <c r="B3614" s="26">
        <f>[1]PyramidData!K3621</f>
        <v>1714</v>
      </c>
    </row>
    <row r="3615" spans="1:2" x14ac:dyDescent="0.25">
      <c r="A3615" s="25">
        <v>36121</v>
      </c>
      <c r="B3615" s="26">
        <f>[1]PyramidData!K3622</f>
        <v>1906</v>
      </c>
    </row>
    <row r="3616" spans="1:2" x14ac:dyDescent="0.25">
      <c r="A3616" s="25">
        <v>36122</v>
      </c>
      <c r="B3616" s="26">
        <f>[1]PyramidData!K3623</f>
        <v>7214</v>
      </c>
    </row>
    <row r="3617" spans="1:2" x14ac:dyDescent="0.25">
      <c r="A3617" s="25">
        <v>36123</v>
      </c>
      <c r="B3617" s="26">
        <f>[1]PyramidData!K3624</f>
        <v>755</v>
      </c>
    </row>
    <row r="3618" spans="1:2" x14ac:dyDescent="0.25">
      <c r="A3618" s="25">
        <v>36124</v>
      </c>
      <c r="B3618" s="26">
        <f>[1]PyramidData!K3625</f>
        <v>1332</v>
      </c>
    </row>
    <row r="3619" spans="1:2" x14ac:dyDescent="0.25">
      <c r="A3619" s="25">
        <v>36125</v>
      </c>
      <c r="B3619" s="26">
        <f>[1]PyramidData!K3626</f>
        <v>543</v>
      </c>
    </row>
    <row r="3620" spans="1:2" x14ac:dyDescent="0.25">
      <c r="A3620" s="25">
        <v>36126</v>
      </c>
      <c r="B3620" s="26">
        <f>[1]PyramidData!K3627</f>
        <v>2533</v>
      </c>
    </row>
    <row r="3621" spans="1:2" x14ac:dyDescent="0.25">
      <c r="A3621" s="25">
        <v>36127</v>
      </c>
      <c r="B3621" s="26">
        <f>[1]PyramidData!K3628</f>
        <v>993</v>
      </c>
    </row>
    <row r="3622" spans="1:2" x14ac:dyDescent="0.25">
      <c r="A3622" s="25">
        <v>36128</v>
      </c>
      <c r="B3622" s="26">
        <f>[1]PyramidData!K3629</f>
        <v>2052</v>
      </c>
    </row>
    <row r="3623" spans="1:2" x14ac:dyDescent="0.25">
      <c r="A3623" s="25">
        <v>36129</v>
      </c>
      <c r="B3623" s="26">
        <f>[1]PyramidData!K3630</f>
        <v>4036</v>
      </c>
    </row>
    <row r="3624" spans="1:2" x14ac:dyDescent="0.25">
      <c r="A3624" s="25">
        <v>36130</v>
      </c>
      <c r="B3624" s="26">
        <f>[1]PyramidData!K3631</f>
        <v>3510</v>
      </c>
    </row>
    <row r="3625" spans="1:2" x14ac:dyDescent="0.25">
      <c r="A3625" s="25">
        <v>36131</v>
      </c>
      <c r="B3625" s="26">
        <f>[1]PyramidData!K3632</f>
        <v>3341</v>
      </c>
    </row>
    <row r="3626" spans="1:2" x14ac:dyDescent="0.25">
      <c r="A3626" s="25">
        <v>36132</v>
      </c>
      <c r="B3626" s="26">
        <f>[1]PyramidData!K3633</f>
        <v>3564</v>
      </c>
    </row>
    <row r="3627" spans="1:2" x14ac:dyDescent="0.25">
      <c r="A3627" s="25">
        <v>36133</v>
      </c>
      <c r="B3627" s="26">
        <f>[1]PyramidData!K3634</f>
        <v>3402</v>
      </c>
    </row>
    <row r="3628" spans="1:2" x14ac:dyDescent="0.25">
      <c r="A3628" s="25">
        <v>36134</v>
      </c>
      <c r="B3628" s="26">
        <f>[1]PyramidData!K3635</f>
        <v>2722</v>
      </c>
    </row>
    <row r="3629" spans="1:2" x14ac:dyDescent="0.25">
      <c r="A3629" s="25">
        <v>36135</v>
      </c>
      <c r="B3629" s="26">
        <f>[1]PyramidData!K3636</f>
        <v>2615</v>
      </c>
    </row>
    <row r="3630" spans="1:2" x14ac:dyDescent="0.25">
      <c r="A3630" s="25">
        <v>36136</v>
      </c>
      <c r="B3630" s="26">
        <f>[1]PyramidData!K3637</f>
        <v>3712</v>
      </c>
    </row>
    <row r="3631" spans="1:2" x14ac:dyDescent="0.25">
      <c r="A3631" s="25">
        <v>36137</v>
      </c>
      <c r="B3631" s="26">
        <f>[1]PyramidData!K3638</f>
        <v>1892</v>
      </c>
    </row>
    <row r="3632" spans="1:2" x14ac:dyDescent="0.25">
      <c r="A3632" s="25">
        <v>36138</v>
      </c>
      <c r="B3632" s="26">
        <f>[1]PyramidData!K3639</f>
        <v>2263</v>
      </c>
    </row>
    <row r="3633" spans="1:2" x14ac:dyDescent="0.25">
      <c r="A3633" s="25">
        <v>36139</v>
      </c>
      <c r="B3633" s="26">
        <f>[1]PyramidData!K3640</f>
        <v>1364</v>
      </c>
    </row>
    <row r="3634" spans="1:2" x14ac:dyDescent="0.25">
      <c r="A3634" s="25">
        <v>36140</v>
      </c>
      <c r="B3634" s="26">
        <f>[1]PyramidData!K3641</f>
        <v>1730</v>
      </c>
    </row>
    <row r="3635" spans="1:2" x14ac:dyDescent="0.25">
      <c r="A3635" s="25">
        <v>36141</v>
      </c>
      <c r="B3635" s="26">
        <f>[1]PyramidData!K3642</f>
        <v>148</v>
      </c>
    </row>
    <row r="3636" spans="1:2" x14ac:dyDescent="0.25">
      <c r="A3636" s="25">
        <v>36142</v>
      </c>
      <c r="B3636" s="26">
        <f>[1]PyramidData!K3643</f>
        <v>711</v>
      </c>
    </row>
    <row r="3637" spans="1:2" x14ac:dyDescent="0.25">
      <c r="A3637" s="25">
        <v>36143</v>
      </c>
      <c r="B3637" s="26">
        <f>[1]PyramidData!K3644</f>
        <v>1726</v>
      </c>
    </row>
    <row r="3638" spans="1:2" x14ac:dyDescent="0.25">
      <c r="A3638" s="25">
        <v>36144</v>
      </c>
      <c r="B3638" s="26">
        <f>[1]PyramidData!K3645</f>
        <v>2169</v>
      </c>
    </row>
    <row r="3639" spans="1:2" x14ac:dyDescent="0.25">
      <c r="A3639" s="25">
        <v>36145</v>
      </c>
      <c r="B3639" s="26">
        <f>[1]PyramidData!K3646</f>
        <v>3267</v>
      </c>
    </row>
    <row r="3640" spans="1:2" x14ac:dyDescent="0.25">
      <c r="A3640" s="25">
        <v>36146</v>
      </c>
      <c r="B3640" s="26">
        <f>[1]PyramidData!K3647</f>
        <v>3109</v>
      </c>
    </row>
    <row r="3641" spans="1:2" x14ac:dyDescent="0.25">
      <c r="A3641" s="25">
        <v>36147</v>
      </c>
      <c r="B3641" s="26">
        <f>[1]PyramidData!K3648</f>
        <v>1550</v>
      </c>
    </row>
    <row r="3642" spans="1:2" x14ac:dyDescent="0.25">
      <c r="A3642" s="25">
        <v>36148</v>
      </c>
      <c r="B3642" s="26">
        <f>[1]PyramidData!K3649</f>
        <v>1837</v>
      </c>
    </row>
    <row r="3643" spans="1:2" x14ac:dyDescent="0.25">
      <c r="A3643" s="25">
        <v>36149</v>
      </c>
      <c r="B3643" s="26">
        <f>[1]PyramidData!K3650</f>
        <v>2660</v>
      </c>
    </row>
    <row r="3644" spans="1:2" x14ac:dyDescent="0.25">
      <c r="A3644" s="25">
        <v>36150</v>
      </c>
      <c r="B3644" s="26">
        <f>[1]PyramidData!K3651</f>
        <v>6692</v>
      </c>
    </row>
    <row r="3645" spans="1:2" x14ac:dyDescent="0.25">
      <c r="A3645" s="25">
        <v>36151</v>
      </c>
      <c r="B3645" s="26">
        <f>[1]PyramidData!K3652</f>
        <v>4845</v>
      </c>
    </row>
    <row r="3646" spans="1:2" x14ac:dyDescent="0.25">
      <c r="A3646" s="25">
        <v>36152</v>
      </c>
      <c r="B3646" s="26">
        <f>[1]PyramidData!K3653</f>
        <v>2805</v>
      </c>
    </row>
    <row r="3647" spans="1:2" x14ac:dyDescent="0.25">
      <c r="A3647" s="25">
        <v>36153</v>
      </c>
      <c r="B3647" s="26">
        <f>[1]PyramidData!K3654</f>
        <v>1974</v>
      </c>
    </row>
    <row r="3648" spans="1:2" x14ac:dyDescent="0.25">
      <c r="A3648" s="25">
        <v>36154</v>
      </c>
      <c r="B3648" s="26">
        <f>[1]PyramidData!K3655</f>
        <v>2006</v>
      </c>
    </row>
    <row r="3649" spans="1:2" x14ac:dyDescent="0.25">
      <c r="A3649" s="25">
        <v>36155</v>
      </c>
      <c r="B3649" s="26">
        <f>[1]PyramidData!K3656</f>
        <v>3639</v>
      </c>
    </row>
    <row r="3650" spans="1:2" x14ac:dyDescent="0.25">
      <c r="A3650" s="25">
        <v>36156</v>
      </c>
      <c r="B3650" s="26">
        <f>[1]PyramidData!K3657</f>
        <v>2448</v>
      </c>
    </row>
    <row r="3651" spans="1:2" x14ac:dyDescent="0.25">
      <c r="A3651" s="25">
        <v>36157</v>
      </c>
      <c r="B3651" s="26">
        <f>[1]PyramidData!K3658</f>
        <v>3024</v>
      </c>
    </row>
    <row r="3652" spans="1:2" x14ac:dyDescent="0.25">
      <c r="A3652" s="25">
        <v>36158</v>
      </c>
      <c r="B3652" s="26">
        <f>[1]PyramidData!K3659</f>
        <v>2710</v>
      </c>
    </row>
    <row r="3653" spans="1:2" x14ac:dyDescent="0.25">
      <c r="A3653" s="25">
        <v>36159</v>
      </c>
      <c r="B3653" s="26">
        <f>[1]PyramidData!K3660</f>
        <v>3172</v>
      </c>
    </row>
    <row r="3654" spans="1:2" x14ac:dyDescent="0.25">
      <c r="A3654" s="25">
        <v>36160</v>
      </c>
      <c r="B3654" s="26">
        <f>[1]PyramidData!K3661</f>
        <v>1629</v>
      </c>
    </row>
    <row r="3655" spans="1:2" x14ac:dyDescent="0.25">
      <c r="A3655" s="25">
        <v>36161</v>
      </c>
      <c r="B3655" s="26">
        <f>[1]PyramidData!K3662</f>
        <v>732</v>
      </c>
    </row>
    <row r="3656" spans="1:2" x14ac:dyDescent="0.25">
      <c r="A3656" s="25">
        <v>36162</v>
      </c>
      <c r="B3656" s="26">
        <f>[1]PyramidData!K3663</f>
        <v>679</v>
      </c>
    </row>
    <row r="3657" spans="1:2" x14ac:dyDescent="0.25">
      <c r="A3657" s="25">
        <v>36163</v>
      </c>
      <c r="B3657" s="26">
        <f>[1]PyramidData!K3664</f>
        <v>2553</v>
      </c>
    </row>
    <row r="3658" spans="1:2" x14ac:dyDescent="0.25">
      <c r="A3658" s="25">
        <v>36164</v>
      </c>
      <c r="B3658" s="26">
        <f>[1]PyramidData!K3665</f>
        <v>4322</v>
      </c>
    </row>
    <row r="3659" spans="1:2" x14ac:dyDescent="0.25">
      <c r="A3659" s="25">
        <v>36165</v>
      </c>
      <c r="B3659" s="26">
        <f>[1]PyramidData!K3666</f>
        <v>3005</v>
      </c>
    </row>
    <row r="3660" spans="1:2" x14ac:dyDescent="0.25">
      <c r="A3660" s="25">
        <v>36166</v>
      </c>
      <c r="B3660" s="26">
        <f>[1]PyramidData!K3667</f>
        <v>3983</v>
      </c>
    </row>
    <row r="3661" spans="1:2" x14ac:dyDescent="0.25">
      <c r="A3661" s="25">
        <v>36167</v>
      </c>
      <c r="B3661" s="26">
        <f>[1]PyramidData!K3668</f>
        <v>3603</v>
      </c>
    </row>
    <row r="3662" spans="1:2" x14ac:dyDescent="0.25">
      <c r="A3662" s="25">
        <v>36168</v>
      </c>
      <c r="B3662" s="26">
        <f>[1]PyramidData!K3669</f>
        <v>3774</v>
      </c>
    </row>
    <row r="3663" spans="1:2" x14ac:dyDescent="0.25">
      <c r="A3663" s="25">
        <v>36169</v>
      </c>
      <c r="B3663" s="26">
        <f>[1]PyramidData!K3670</f>
        <v>355</v>
      </c>
    </row>
    <row r="3664" spans="1:2" x14ac:dyDescent="0.25">
      <c r="A3664" s="25">
        <v>36170</v>
      </c>
      <c r="B3664" s="26">
        <f>[1]PyramidData!K3671</f>
        <v>233</v>
      </c>
    </row>
    <row r="3665" spans="1:2" x14ac:dyDescent="0.25">
      <c r="A3665" s="25">
        <v>36171</v>
      </c>
      <c r="B3665" s="26">
        <f>[1]PyramidData!K3672</f>
        <v>3133</v>
      </c>
    </row>
    <row r="3666" spans="1:2" x14ac:dyDescent="0.25">
      <c r="A3666" s="25">
        <v>36172</v>
      </c>
      <c r="B3666" s="26">
        <f>[1]PyramidData!K3673</f>
        <v>2831</v>
      </c>
    </row>
    <row r="3667" spans="1:2" x14ac:dyDescent="0.25">
      <c r="A3667" s="25">
        <v>36173</v>
      </c>
      <c r="B3667" s="26">
        <f>[1]PyramidData!K3674</f>
        <v>2529</v>
      </c>
    </row>
    <row r="3668" spans="1:2" x14ac:dyDescent="0.25">
      <c r="A3668" s="25">
        <v>36174</v>
      </c>
      <c r="B3668" s="26">
        <f>[1]PyramidData!K3675</f>
        <v>2010</v>
      </c>
    </row>
    <row r="3669" spans="1:2" x14ac:dyDescent="0.25">
      <c r="A3669" s="25">
        <v>36175</v>
      </c>
      <c r="B3669" s="26">
        <f>[1]PyramidData!K3676</f>
        <v>2179</v>
      </c>
    </row>
    <row r="3670" spans="1:2" x14ac:dyDescent="0.25">
      <c r="A3670" s="25">
        <v>36176</v>
      </c>
      <c r="B3670" s="26">
        <f>[1]PyramidData!K3677</f>
        <v>935</v>
      </c>
    </row>
    <row r="3671" spans="1:2" x14ac:dyDescent="0.25">
      <c r="A3671" s="25">
        <v>36177</v>
      </c>
      <c r="B3671" s="26">
        <f>[1]PyramidData!K3678</f>
        <v>1061</v>
      </c>
    </row>
    <row r="3672" spans="1:2" x14ac:dyDescent="0.25">
      <c r="A3672" s="25">
        <v>36178</v>
      </c>
      <c r="B3672" s="26">
        <f>[1]PyramidData!K3679</f>
        <v>2299</v>
      </c>
    </row>
    <row r="3673" spans="1:2" x14ac:dyDescent="0.25">
      <c r="A3673" s="25">
        <v>36179</v>
      </c>
      <c r="B3673" s="26">
        <f>[1]PyramidData!K3680</f>
        <v>1245</v>
      </c>
    </row>
    <row r="3674" spans="1:2" x14ac:dyDescent="0.25">
      <c r="A3674" s="25">
        <v>36180</v>
      </c>
      <c r="B3674" s="26">
        <f>[1]PyramidData!K3681</f>
        <v>3225</v>
      </c>
    </row>
    <row r="3675" spans="1:2" x14ac:dyDescent="0.25">
      <c r="A3675" s="25">
        <v>36181</v>
      </c>
      <c r="B3675" s="26">
        <f>[1]PyramidData!K3682</f>
        <v>3986</v>
      </c>
    </row>
    <row r="3676" spans="1:2" x14ac:dyDescent="0.25">
      <c r="A3676" s="25">
        <v>36182</v>
      </c>
      <c r="B3676" s="26">
        <f>[1]PyramidData!K3683</f>
        <v>4386</v>
      </c>
    </row>
    <row r="3677" spans="1:2" x14ac:dyDescent="0.25">
      <c r="A3677" s="25">
        <v>36183</v>
      </c>
      <c r="B3677" s="26">
        <f>[1]PyramidData!K3684</f>
        <v>711</v>
      </c>
    </row>
    <row r="3678" spans="1:2" x14ac:dyDescent="0.25">
      <c r="A3678" s="25">
        <v>36184</v>
      </c>
      <c r="B3678" s="26">
        <f>[1]PyramidData!K3685</f>
        <v>883</v>
      </c>
    </row>
    <row r="3679" spans="1:2" x14ac:dyDescent="0.25">
      <c r="A3679" s="25">
        <v>36185</v>
      </c>
      <c r="B3679" s="26">
        <f>[1]PyramidData!K3686</f>
        <v>3477</v>
      </c>
    </row>
    <row r="3680" spans="1:2" x14ac:dyDescent="0.25">
      <c r="A3680" s="25">
        <v>36186</v>
      </c>
      <c r="B3680" s="26">
        <f>[1]PyramidData!K3687</f>
        <v>3265</v>
      </c>
    </row>
    <row r="3681" spans="1:2" x14ac:dyDescent="0.25">
      <c r="A3681" s="25">
        <v>36187</v>
      </c>
      <c r="B3681" s="26">
        <f>[1]PyramidData!K3688</f>
        <v>1221</v>
      </c>
    </row>
    <row r="3682" spans="1:2" x14ac:dyDescent="0.25">
      <c r="A3682" s="25">
        <v>36188</v>
      </c>
      <c r="B3682" s="26">
        <f>[1]PyramidData!K3689</f>
        <v>2126</v>
      </c>
    </row>
    <row r="3683" spans="1:2" x14ac:dyDescent="0.25">
      <c r="A3683" s="25">
        <v>36189</v>
      </c>
      <c r="B3683" s="26">
        <f>[1]PyramidData!K3690</f>
        <v>2021</v>
      </c>
    </row>
    <row r="3684" spans="1:2" x14ac:dyDescent="0.25">
      <c r="A3684" s="25">
        <v>36190</v>
      </c>
      <c r="B3684" s="26">
        <f>[1]PyramidData!K3691</f>
        <v>968</v>
      </c>
    </row>
    <row r="3685" spans="1:2" x14ac:dyDescent="0.25">
      <c r="A3685" s="25">
        <v>36191</v>
      </c>
      <c r="B3685" s="26">
        <f>[1]PyramidData!K3692</f>
        <v>676</v>
      </c>
    </row>
    <row r="3686" spans="1:2" x14ac:dyDescent="0.25">
      <c r="A3686" s="25">
        <v>36192</v>
      </c>
      <c r="B3686" s="26">
        <f>[1]PyramidData!K3693</f>
        <v>2759</v>
      </c>
    </row>
    <row r="3687" spans="1:2" x14ac:dyDescent="0.25">
      <c r="A3687" s="25">
        <v>36193</v>
      </c>
      <c r="B3687" s="26">
        <f>[1]PyramidData!K3694</f>
        <v>2921</v>
      </c>
    </row>
    <row r="3688" spans="1:2" x14ac:dyDescent="0.25">
      <c r="A3688" s="25">
        <v>36194</v>
      </c>
      <c r="B3688" s="26">
        <f>[1]PyramidData!K3695</f>
        <v>3470</v>
      </c>
    </row>
    <row r="3689" spans="1:2" x14ac:dyDescent="0.25">
      <c r="A3689" s="25">
        <v>36195</v>
      </c>
      <c r="B3689" s="26">
        <f>[1]PyramidData!K3696</f>
        <v>2989</v>
      </c>
    </row>
    <row r="3690" spans="1:2" x14ac:dyDescent="0.25">
      <c r="A3690" s="25">
        <v>36196</v>
      </c>
      <c r="B3690" s="26">
        <f>[1]PyramidData!K3697</f>
        <v>1684</v>
      </c>
    </row>
    <row r="3691" spans="1:2" x14ac:dyDescent="0.25">
      <c r="A3691" s="25">
        <v>36197</v>
      </c>
      <c r="B3691" s="26">
        <f>[1]PyramidData!K3698</f>
        <v>792</v>
      </c>
    </row>
    <row r="3692" spans="1:2" x14ac:dyDescent="0.25">
      <c r="A3692" s="25">
        <v>36198</v>
      </c>
      <c r="B3692" s="26">
        <f>[1]PyramidData!K3699</f>
        <v>875</v>
      </c>
    </row>
    <row r="3693" spans="1:2" x14ac:dyDescent="0.25">
      <c r="A3693" s="25">
        <v>36199</v>
      </c>
      <c r="B3693" s="26">
        <f>[1]PyramidData!K3700</f>
        <v>3292</v>
      </c>
    </row>
    <row r="3694" spans="1:2" x14ac:dyDescent="0.25">
      <c r="A3694" s="25">
        <v>36200</v>
      </c>
      <c r="B3694" s="26">
        <f>[1]PyramidData!K3701</f>
        <v>3616</v>
      </c>
    </row>
    <row r="3695" spans="1:2" x14ac:dyDescent="0.25">
      <c r="A3695" s="25">
        <v>36201</v>
      </c>
      <c r="B3695" s="26">
        <f>[1]PyramidData!K3702</f>
        <v>3121</v>
      </c>
    </row>
    <row r="3696" spans="1:2" x14ac:dyDescent="0.25">
      <c r="A3696" s="25">
        <v>36202</v>
      </c>
      <c r="B3696" s="26">
        <f>[1]PyramidData!K3703</f>
        <v>2048</v>
      </c>
    </row>
    <row r="3697" spans="1:2" x14ac:dyDescent="0.25">
      <c r="A3697" s="25">
        <v>36203</v>
      </c>
      <c r="B3697" s="26">
        <f>[1]PyramidData!K3704</f>
        <v>2233</v>
      </c>
    </row>
    <row r="3698" spans="1:2" x14ac:dyDescent="0.25">
      <c r="A3698" s="25">
        <v>36204</v>
      </c>
      <c r="B3698" s="26">
        <f>[1]PyramidData!K3705</f>
        <v>96</v>
      </c>
    </row>
    <row r="3699" spans="1:2" x14ac:dyDescent="0.25">
      <c r="A3699" s="25">
        <v>36205</v>
      </c>
      <c r="B3699" s="26">
        <f>[1]PyramidData!K3706</f>
        <v>883</v>
      </c>
    </row>
    <row r="3700" spans="1:2" x14ac:dyDescent="0.25">
      <c r="A3700" s="25">
        <v>36206</v>
      </c>
      <c r="B3700" s="26">
        <f>[1]PyramidData!K3707</f>
        <v>2715</v>
      </c>
    </row>
    <row r="3701" spans="1:2" x14ac:dyDescent="0.25">
      <c r="A3701" s="25">
        <v>36207</v>
      </c>
      <c r="B3701" s="26">
        <f>[1]PyramidData!K3708</f>
        <v>2477</v>
      </c>
    </row>
    <row r="3702" spans="1:2" x14ac:dyDescent="0.25">
      <c r="A3702" s="25">
        <v>36208</v>
      </c>
      <c r="B3702" s="26">
        <f>[1]PyramidData!K3709</f>
        <v>2131</v>
      </c>
    </row>
    <row r="3703" spans="1:2" x14ac:dyDescent="0.25">
      <c r="A3703" s="25">
        <v>36209</v>
      </c>
      <c r="B3703" s="26">
        <f>[1]PyramidData!K3710</f>
        <v>3005</v>
      </c>
    </row>
    <row r="3704" spans="1:2" x14ac:dyDescent="0.25">
      <c r="A3704" s="25">
        <v>36210</v>
      </c>
      <c r="B3704" s="26">
        <f>[1]PyramidData!K3711</f>
        <v>1860</v>
      </c>
    </row>
    <row r="3705" spans="1:2" x14ac:dyDescent="0.25">
      <c r="A3705" s="25">
        <v>36211</v>
      </c>
      <c r="B3705" s="26">
        <f>[1]PyramidData!K3712</f>
        <v>535</v>
      </c>
    </row>
    <row r="3706" spans="1:2" x14ac:dyDescent="0.25">
      <c r="A3706" s="25">
        <v>36212</v>
      </c>
      <c r="B3706" s="26">
        <f>[1]PyramidData!K3713</f>
        <v>798</v>
      </c>
    </row>
    <row r="3707" spans="1:2" x14ac:dyDescent="0.25">
      <c r="A3707" s="25">
        <v>36213</v>
      </c>
      <c r="B3707" s="26">
        <f>[1]PyramidData!K3714</f>
        <v>1554</v>
      </c>
    </row>
    <row r="3708" spans="1:2" x14ac:dyDescent="0.25">
      <c r="A3708" s="25">
        <v>36214</v>
      </c>
      <c r="B3708" s="26">
        <f>[1]PyramidData!K3715</f>
        <v>1796</v>
      </c>
    </row>
    <row r="3709" spans="1:2" x14ac:dyDescent="0.25">
      <c r="A3709" s="25">
        <v>36215</v>
      </c>
      <c r="B3709" s="26">
        <f>[1]PyramidData!K3716</f>
        <v>596</v>
      </c>
    </row>
    <row r="3710" spans="1:2" x14ac:dyDescent="0.25">
      <c r="A3710" s="25">
        <v>36216</v>
      </c>
      <c r="B3710" s="26">
        <f>[1]PyramidData!K3717</f>
        <v>1717</v>
      </c>
    </row>
    <row r="3711" spans="1:2" x14ac:dyDescent="0.25">
      <c r="A3711" s="25">
        <v>36217</v>
      </c>
      <c r="B3711" s="26">
        <f>[1]PyramidData!K3718</f>
        <v>2567</v>
      </c>
    </row>
    <row r="3712" spans="1:2" x14ac:dyDescent="0.25">
      <c r="A3712" s="25">
        <v>36218</v>
      </c>
      <c r="B3712" s="26">
        <f>[1]PyramidData!K3719</f>
        <v>1110</v>
      </c>
    </row>
    <row r="3713" spans="1:2" x14ac:dyDescent="0.25">
      <c r="A3713" s="25">
        <v>36219</v>
      </c>
      <c r="B3713" s="26">
        <f>[1]PyramidData!K3720</f>
        <v>791</v>
      </c>
    </row>
    <row r="3714" spans="1:2" x14ac:dyDescent="0.25">
      <c r="A3714" s="25">
        <v>36220</v>
      </c>
      <c r="B3714" s="26">
        <f>[1]PyramidData!K3721</f>
        <v>2939</v>
      </c>
    </row>
    <row r="3715" spans="1:2" x14ac:dyDescent="0.25">
      <c r="A3715" s="25">
        <v>36221</v>
      </c>
      <c r="B3715" s="26">
        <f>[1]PyramidData!K3722</f>
        <v>3056</v>
      </c>
    </row>
    <row r="3716" spans="1:2" x14ac:dyDescent="0.25">
      <c r="A3716" s="25">
        <v>36222</v>
      </c>
      <c r="B3716" s="26">
        <f>[1]PyramidData!K3723</f>
        <v>3812</v>
      </c>
    </row>
    <row r="3717" spans="1:2" x14ac:dyDescent="0.25">
      <c r="A3717" s="25">
        <v>36223</v>
      </c>
      <c r="B3717" s="26">
        <f>[1]PyramidData!K3724</f>
        <v>4524</v>
      </c>
    </row>
    <row r="3718" spans="1:2" x14ac:dyDescent="0.25">
      <c r="A3718" s="25">
        <v>36224</v>
      </c>
      <c r="B3718" s="26">
        <f>[1]PyramidData!K3725</f>
        <v>5647</v>
      </c>
    </row>
    <row r="3719" spans="1:2" x14ac:dyDescent="0.25">
      <c r="A3719" s="25">
        <v>36225</v>
      </c>
      <c r="B3719" s="26">
        <f>[1]PyramidData!K3726</f>
        <v>787</v>
      </c>
    </row>
    <row r="3720" spans="1:2" x14ac:dyDescent="0.25">
      <c r="A3720" s="25">
        <v>36226</v>
      </c>
      <c r="B3720" s="26">
        <f>[1]PyramidData!K3727</f>
        <v>2578</v>
      </c>
    </row>
    <row r="3721" spans="1:2" x14ac:dyDescent="0.25">
      <c r="A3721" s="25">
        <v>36227</v>
      </c>
      <c r="B3721" s="26">
        <f>[1]PyramidData!K3728</f>
        <v>3944</v>
      </c>
    </row>
    <row r="3722" spans="1:2" x14ac:dyDescent="0.25">
      <c r="A3722" s="25">
        <v>36228</v>
      </c>
      <c r="B3722" s="26">
        <f>[1]PyramidData!K3729</f>
        <v>4051</v>
      </c>
    </row>
    <row r="3723" spans="1:2" x14ac:dyDescent="0.25">
      <c r="A3723" s="25">
        <v>36229</v>
      </c>
      <c r="B3723" s="26">
        <f>[1]PyramidData!K3730</f>
        <v>4191</v>
      </c>
    </row>
    <row r="3724" spans="1:2" x14ac:dyDescent="0.25">
      <c r="A3724" s="25">
        <v>36230</v>
      </c>
      <c r="B3724" s="26">
        <f>[1]PyramidData!K3731</f>
        <v>2548</v>
      </c>
    </row>
    <row r="3725" spans="1:2" x14ac:dyDescent="0.25">
      <c r="A3725" s="25">
        <v>36231</v>
      </c>
      <c r="B3725" s="26">
        <f>[1]PyramidData!K3732</f>
        <v>34</v>
      </c>
    </row>
    <row r="3726" spans="1:2" x14ac:dyDescent="0.25">
      <c r="A3726" s="25">
        <v>36232</v>
      </c>
      <c r="B3726" s="26">
        <f>[1]PyramidData!K3733</f>
        <v>1680</v>
      </c>
    </row>
    <row r="3727" spans="1:2" x14ac:dyDescent="0.25">
      <c r="A3727" s="25">
        <v>36233</v>
      </c>
      <c r="B3727" s="26">
        <f>[1]PyramidData!K3734</f>
        <v>1733</v>
      </c>
    </row>
    <row r="3728" spans="1:2" x14ac:dyDescent="0.25">
      <c r="A3728" s="25">
        <v>36234</v>
      </c>
      <c r="B3728" s="26">
        <f>[1]PyramidData!K3735</f>
        <v>3230</v>
      </c>
    </row>
    <row r="3729" spans="1:2" x14ac:dyDescent="0.25">
      <c r="A3729" s="25">
        <v>36235</v>
      </c>
      <c r="B3729" s="26">
        <f>[1]PyramidData!K3736</f>
        <v>2632</v>
      </c>
    </row>
    <row r="3730" spans="1:2" x14ac:dyDescent="0.25">
      <c r="A3730" s="25">
        <v>36236</v>
      </c>
      <c r="B3730" s="26">
        <f>[1]PyramidData!K3737</f>
        <v>2869</v>
      </c>
    </row>
    <row r="3731" spans="1:2" x14ac:dyDescent="0.25">
      <c r="A3731" s="25">
        <v>36237</v>
      </c>
      <c r="B3731" s="26">
        <f>[1]PyramidData!K3738</f>
        <v>4539</v>
      </c>
    </row>
    <row r="3732" spans="1:2" x14ac:dyDescent="0.25">
      <c r="A3732" s="25">
        <v>36238</v>
      </c>
      <c r="B3732" s="26">
        <f>[1]PyramidData!K3739</f>
        <v>3705</v>
      </c>
    </row>
    <row r="3733" spans="1:2" x14ac:dyDescent="0.25">
      <c r="A3733" s="25">
        <v>36239</v>
      </c>
      <c r="B3733" s="26">
        <f>[1]PyramidData!K3740</f>
        <v>367</v>
      </c>
    </row>
    <row r="3734" spans="1:2" x14ac:dyDescent="0.25">
      <c r="A3734" s="25">
        <v>36240</v>
      </c>
      <c r="B3734" s="26">
        <f>[1]PyramidData!K3741</f>
        <v>376</v>
      </c>
    </row>
    <row r="3735" spans="1:2" x14ac:dyDescent="0.25">
      <c r="A3735" s="25">
        <v>36241</v>
      </c>
      <c r="B3735" s="26">
        <f>[1]PyramidData!K3742</f>
        <v>3163</v>
      </c>
    </row>
    <row r="3736" spans="1:2" x14ac:dyDescent="0.25">
      <c r="A3736" s="25">
        <v>36242</v>
      </c>
      <c r="B3736" s="26">
        <f>[1]PyramidData!K3743</f>
        <v>3477</v>
      </c>
    </row>
    <row r="3737" spans="1:2" x14ac:dyDescent="0.25">
      <c r="A3737" s="25">
        <v>36243</v>
      </c>
      <c r="B3737" s="26">
        <f>[1]PyramidData!K3744</f>
        <v>4422</v>
      </c>
    </row>
    <row r="3738" spans="1:2" x14ac:dyDescent="0.25">
      <c r="A3738" s="25">
        <v>36244</v>
      </c>
      <c r="B3738" s="26">
        <f>[1]PyramidData!K3745</f>
        <v>5675</v>
      </c>
    </row>
    <row r="3739" spans="1:2" x14ac:dyDescent="0.25">
      <c r="A3739" s="25">
        <v>36245</v>
      </c>
      <c r="B3739" s="26">
        <f>[1]PyramidData!K3746</f>
        <v>1963</v>
      </c>
    </row>
    <row r="3740" spans="1:2" x14ac:dyDescent="0.25">
      <c r="A3740" s="25">
        <v>36246</v>
      </c>
      <c r="B3740" s="26">
        <f>[1]PyramidData!K3747</f>
        <v>1706</v>
      </c>
    </row>
    <row r="3741" spans="1:2" x14ac:dyDescent="0.25">
      <c r="A3741" s="25">
        <v>36247</v>
      </c>
      <c r="B3741" s="26">
        <f>[1]PyramidData!K3748</f>
        <v>1392</v>
      </c>
    </row>
    <row r="3742" spans="1:2" x14ac:dyDescent="0.25">
      <c r="A3742" s="25">
        <v>36248</v>
      </c>
      <c r="B3742" s="26">
        <f>[1]PyramidData!K3749</f>
        <v>4335</v>
      </c>
    </row>
    <row r="3743" spans="1:2" x14ac:dyDescent="0.25">
      <c r="A3743" s="25">
        <v>36249</v>
      </c>
      <c r="B3743" s="26">
        <f>[1]PyramidData!K3750</f>
        <v>5231</v>
      </c>
    </row>
    <row r="3744" spans="1:2" x14ac:dyDescent="0.25">
      <c r="A3744" s="25">
        <v>36250</v>
      </c>
      <c r="B3744" s="26">
        <f>[1]PyramidData!K3751</f>
        <v>4755</v>
      </c>
    </row>
    <row r="3745" spans="1:2" x14ac:dyDescent="0.25">
      <c r="A3745" s="25">
        <v>36251</v>
      </c>
      <c r="B3745" s="26">
        <f>[1]PyramidData!K3752</f>
        <v>5651</v>
      </c>
    </row>
    <row r="3746" spans="1:2" x14ac:dyDescent="0.25">
      <c r="A3746" s="25">
        <v>36252</v>
      </c>
      <c r="B3746" s="26">
        <f>[1]PyramidData!K3753</f>
        <v>5545</v>
      </c>
    </row>
    <row r="3747" spans="1:2" x14ac:dyDescent="0.25">
      <c r="A3747" s="25">
        <v>36253</v>
      </c>
      <c r="B3747" s="26">
        <f>[1]PyramidData!K3754</f>
        <v>2396</v>
      </c>
    </row>
    <row r="3748" spans="1:2" x14ac:dyDescent="0.25">
      <c r="A3748" s="25">
        <v>36254</v>
      </c>
      <c r="B3748" s="26">
        <f>[1]PyramidData!K3755</f>
        <v>1304</v>
      </c>
    </row>
    <row r="3749" spans="1:2" x14ac:dyDescent="0.25">
      <c r="A3749" s="25">
        <v>36255</v>
      </c>
      <c r="B3749" s="26">
        <f>[1]PyramidData!K3756</f>
        <v>5212</v>
      </c>
    </row>
    <row r="3750" spans="1:2" x14ac:dyDescent="0.25">
      <c r="A3750" s="25">
        <v>36256</v>
      </c>
      <c r="B3750" s="26">
        <f>[1]PyramidData!K3757</f>
        <v>5259</v>
      </c>
    </row>
    <row r="3751" spans="1:2" x14ac:dyDescent="0.25">
      <c r="A3751" s="25">
        <v>36257</v>
      </c>
      <c r="B3751" s="26">
        <f>[1]PyramidData!K3758</f>
        <v>5863</v>
      </c>
    </row>
    <row r="3752" spans="1:2" x14ac:dyDescent="0.25">
      <c r="A3752" s="25">
        <v>36258</v>
      </c>
      <c r="B3752" s="26">
        <f>[1]PyramidData!K3759</f>
        <v>7942</v>
      </c>
    </row>
    <row r="3753" spans="1:2" x14ac:dyDescent="0.25">
      <c r="A3753" s="25">
        <v>36259</v>
      </c>
      <c r="B3753" s="26">
        <f>[1]PyramidData!K3760</f>
        <v>5350</v>
      </c>
    </row>
    <row r="3754" spans="1:2" x14ac:dyDescent="0.25">
      <c r="A3754" s="25">
        <v>36260</v>
      </c>
      <c r="B3754" s="26">
        <f>[1]PyramidData!K3761</f>
        <v>467</v>
      </c>
    </row>
    <row r="3755" spans="1:2" x14ac:dyDescent="0.25">
      <c r="A3755" s="25">
        <v>36261</v>
      </c>
      <c r="B3755" s="26">
        <f>[1]PyramidData!K3762</f>
        <v>427</v>
      </c>
    </row>
    <row r="3756" spans="1:2" x14ac:dyDescent="0.25">
      <c r="A3756" s="25">
        <v>36262</v>
      </c>
      <c r="B3756" s="26">
        <f>[1]PyramidData!K3763</f>
        <v>4705</v>
      </c>
    </row>
    <row r="3757" spans="1:2" x14ac:dyDescent="0.25">
      <c r="A3757" s="25">
        <v>36263</v>
      </c>
      <c r="B3757" s="26">
        <f>[1]PyramidData!K3764</f>
        <v>4431</v>
      </c>
    </row>
    <row r="3758" spans="1:2" x14ac:dyDescent="0.25">
      <c r="A3758" s="25">
        <v>36264</v>
      </c>
      <c r="B3758" s="26">
        <f>[1]PyramidData!K3765</f>
        <v>6419</v>
      </c>
    </row>
    <row r="3759" spans="1:2" x14ac:dyDescent="0.25">
      <c r="A3759" s="25">
        <v>36265</v>
      </c>
      <c r="B3759" s="26">
        <f>[1]PyramidData!K3766</f>
        <v>5886</v>
      </c>
    </row>
    <row r="3760" spans="1:2" x14ac:dyDescent="0.25">
      <c r="A3760" s="25">
        <v>36266</v>
      </c>
      <c r="B3760" s="26">
        <f>[1]PyramidData!K3767</f>
        <v>3802</v>
      </c>
    </row>
    <row r="3761" spans="1:2" x14ac:dyDescent="0.25">
      <c r="A3761" s="25">
        <v>36267</v>
      </c>
      <c r="B3761" s="26">
        <f>[1]PyramidData!K3768</f>
        <v>3057</v>
      </c>
    </row>
    <row r="3762" spans="1:2" x14ac:dyDescent="0.25">
      <c r="A3762" s="25">
        <v>36268</v>
      </c>
      <c r="B3762" s="26">
        <f>[1]PyramidData!K3769</f>
        <v>603</v>
      </c>
    </row>
    <row r="3763" spans="1:2" x14ac:dyDescent="0.25">
      <c r="A3763" s="25">
        <v>36269</v>
      </c>
      <c r="B3763" s="26">
        <f>[1]PyramidData!K3770</f>
        <v>7479</v>
      </c>
    </row>
    <row r="3764" spans="1:2" x14ac:dyDescent="0.25">
      <c r="A3764" s="25">
        <v>36270</v>
      </c>
      <c r="B3764" s="26">
        <f>[1]PyramidData!K3771</f>
        <v>4675</v>
      </c>
    </row>
    <row r="3765" spans="1:2" x14ac:dyDescent="0.25">
      <c r="A3765" s="25">
        <v>36271</v>
      </c>
      <c r="B3765" s="26">
        <f>[1]PyramidData!K3772</f>
        <v>2801</v>
      </c>
    </row>
    <row r="3766" spans="1:2" x14ac:dyDescent="0.25">
      <c r="A3766" s="25">
        <v>36272</v>
      </c>
      <c r="B3766" s="26">
        <f>[1]PyramidData!K3773</f>
        <v>5067</v>
      </c>
    </row>
    <row r="3767" spans="1:2" x14ac:dyDescent="0.25">
      <c r="A3767" s="25">
        <v>36273</v>
      </c>
      <c r="B3767" s="26">
        <f>[1]PyramidData!K3774</f>
        <v>3590</v>
      </c>
    </row>
    <row r="3768" spans="1:2" x14ac:dyDescent="0.25">
      <c r="A3768" s="25">
        <v>36274</v>
      </c>
      <c r="B3768" s="26">
        <f>[1]PyramidData!K3775</f>
        <v>2379</v>
      </c>
    </row>
    <row r="3769" spans="1:2" x14ac:dyDescent="0.25">
      <c r="A3769" s="25">
        <v>36275</v>
      </c>
      <c r="B3769" s="26">
        <f>[1]PyramidData!K3776</f>
        <v>1404</v>
      </c>
    </row>
    <row r="3770" spans="1:2" x14ac:dyDescent="0.25">
      <c r="A3770" s="25">
        <v>36276</v>
      </c>
      <c r="B3770" s="26">
        <f>[1]PyramidData!K3777</f>
        <v>5958</v>
      </c>
    </row>
    <row r="3771" spans="1:2" x14ac:dyDescent="0.25">
      <c r="A3771" s="25">
        <v>36277</v>
      </c>
      <c r="B3771" s="26">
        <f>[1]PyramidData!K3778</f>
        <v>5037</v>
      </c>
    </row>
    <row r="3772" spans="1:2" x14ac:dyDescent="0.25">
      <c r="A3772" s="25">
        <v>36278</v>
      </c>
      <c r="B3772" s="26">
        <f>[1]PyramidData!K3779</f>
        <v>5757</v>
      </c>
    </row>
    <row r="3773" spans="1:2" x14ac:dyDescent="0.25">
      <c r="A3773" s="25">
        <v>36279</v>
      </c>
      <c r="B3773" s="26">
        <f>[1]PyramidData!K3780</f>
        <v>5150</v>
      </c>
    </row>
    <row r="3774" spans="1:2" x14ac:dyDescent="0.25">
      <c r="A3774" s="25">
        <v>36280</v>
      </c>
      <c r="B3774" s="26">
        <f>[1]PyramidData!K3781</f>
        <v>5582</v>
      </c>
    </row>
    <row r="3775" spans="1:2" x14ac:dyDescent="0.25">
      <c r="A3775" s="25">
        <v>36281</v>
      </c>
      <c r="B3775" s="26">
        <f>[1]PyramidData!K3782</f>
        <v>2515</v>
      </c>
    </row>
    <row r="3776" spans="1:2" x14ac:dyDescent="0.25">
      <c r="A3776" s="25">
        <v>36282</v>
      </c>
      <c r="B3776" s="26">
        <f>[1]PyramidData!K3783</f>
        <v>770</v>
      </c>
    </row>
    <row r="3777" spans="1:2" x14ac:dyDescent="0.25">
      <c r="A3777" s="25">
        <v>36283</v>
      </c>
      <c r="B3777" s="26">
        <f>[1]PyramidData!K3784</f>
        <v>5329</v>
      </c>
    </row>
    <row r="3778" spans="1:2" x14ac:dyDescent="0.25">
      <c r="A3778" s="25">
        <v>36284</v>
      </c>
      <c r="B3778" s="26">
        <f>[1]PyramidData!K3785</f>
        <v>4506</v>
      </c>
    </row>
    <row r="3779" spans="1:2" x14ac:dyDescent="0.25">
      <c r="A3779" s="25">
        <v>36285</v>
      </c>
      <c r="B3779" s="26">
        <f>[1]PyramidData!K3786</f>
        <v>5348</v>
      </c>
    </row>
    <row r="3780" spans="1:2" x14ac:dyDescent="0.25">
      <c r="A3780" s="25">
        <v>36286</v>
      </c>
      <c r="B3780" s="26">
        <f>[1]PyramidData!K3787</f>
        <v>6785</v>
      </c>
    </row>
    <row r="3781" spans="1:2" x14ac:dyDescent="0.25">
      <c r="A3781" s="25">
        <v>36287</v>
      </c>
      <c r="B3781" s="26">
        <f>[1]PyramidData!K3788</f>
        <v>4358</v>
      </c>
    </row>
    <row r="3782" spans="1:2" x14ac:dyDescent="0.25">
      <c r="A3782" s="25">
        <v>36288</v>
      </c>
      <c r="B3782" s="26">
        <f>[1]PyramidData!K3789</f>
        <v>884</v>
      </c>
    </row>
    <row r="3783" spans="1:2" x14ac:dyDescent="0.25">
      <c r="A3783" s="25">
        <v>36289</v>
      </c>
      <c r="B3783" s="26">
        <f>[1]PyramidData!K3790</f>
        <v>575</v>
      </c>
    </row>
    <row r="3784" spans="1:2" x14ac:dyDescent="0.25">
      <c r="A3784" s="25">
        <v>36290</v>
      </c>
      <c r="B3784" s="26">
        <f>[1]PyramidData!K3791</f>
        <v>4813</v>
      </c>
    </row>
    <row r="3785" spans="1:2" x14ac:dyDescent="0.25">
      <c r="A3785" s="25">
        <v>36291</v>
      </c>
      <c r="B3785" s="26">
        <f>[1]PyramidData!K3792</f>
        <v>6962</v>
      </c>
    </row>
    <row r="3786" spans="1:2" x14ac:dyDescent="0.25">
      <c r="A3786" s="25">
        <v>36292</v>
      </c>
      <c r="B3786" s="26">
        <f>[1]PyramidData!K3793</f>
        <v>5455</v>
      </c>
    </row>
    <row r="3787" spans="1:2" x14ac:dyDescent="0.25">
      <c r="A3787" s="25">
        <v>36293</v>
      </c>
      <c r="B3787" s="26">
        <f>[1]PyramidData!K3794</f>
        <v>5624</v>
      </c>
    </row>
    <row r="3788" spans="1:2" x14ac:dyDescent="0.25">
      <c r="A3788" s="25">
        <v>36294</v>
      </c>
      <c r="B3788" s="26">
        <f>[1]PyramidData!K3795</f>
        <v>2436</v>
      </c>
    </row>
    <row r="3789" spans="1:2" x14ac:dyDescent="0.25">
      <c r="A3789" s="25">
        <v>36295</v>
      </c>
      <c r="B3789" s="26">
        <f>[1]PyramidData!K3796</f>
        <v>525</v>
      </c>
    </row>
    <row r="3790" spans="1:2" x14ac:dyDescent="0.25">
      <c r="A3790" s="25">
        <v>36296</v>
      </c>
      <c r="B3790" s="26">
        <f>[1]PyramidData!K3797</f>
        <v>1199</v>
      </c>
    </row>
    <row r="3791" spans="1:2" x14ac:dyDescent="0.25">
      <c r="A3791" s="25">
        <v>36297</v>
      </c>
      <c r="B3791" s="26">
        <f>[1]PyramidData!K3798</f>
        <v>6485</v>
      </c>
    </row>
    <row r="3792" spans="1:2" x14ac:dyDescent="0.25">
      <c r="A3792" s="25">
        <v>36298</v>
      </c>
      <c r="B3792" s="26">
        <f>[1]PyramidData!K3799</f>
        <v>5538</v>
      </c>
    </row>
    <row r="3793" spans="1:2" x14ac:dyDescent="0.25">
      <c r="A3793" s="25">
        <v>36299</v>
      </c>
      <c r="B3793" s="26">
        <f>[1]PyramidData!K3800</f>
        <v>5381</v>
      </c>
    </row>
    <row r="3794" spans="1:2" x14ac:dyDescent="0.25">
      <c r="A3794" s="25">
        <v>36300</v>
      </c>
      <c r="B3794" s="26">
        <f>[1]PyramidData!K3801</f>
        <v>5475</v>
      </c>
    </row>
    <row r="3795" spans="1:2" x14ac:dyDescent="0.25">
      <c r="A3795" s="25">
        <v>36301</v>
      </c>
      <c r="B3795" s="26">
        <f>[1]PyramidData!K3802</f>
        <v>5055</v>
      </c>
    </row>
    <row r="3796" spans="1:2" x14ac:dyDescent="0.25">
      <c r="A3796" s="25">
        <v>36302</v>
      </c>
      <c r="B3796" s="26">
        <f>[1]PyramidData!K3803</f>
        <v>836</v>
      </c>
    </row>
    <row r="3797" spans="1:2" x14ac:dyDescent="0.25">
      <c r="A3797" s="25">
        <v>36303</v>
      </c>
      <c r="B3797" s="26">
        <f>[1]PyramidData!K3804</f>
        <v>1370</v>
      </c>
    </row>
    <row r="3798" spans="1:2" x14ac:dyDescent="0.25">
      <c r="A3798" s="25">
        <v>36304</v>
      </c>
      <c r="B3798" s="26">
        <f>[1]PyramidData!K3805</f>
        <v>6725</v>
      </c>
    </row>
    <row r="3799" spans="1:2" x14ac:dyDescent="0.25">
      <c r="A3799" s="25">
        <v>36305</v>
      </c>
      <c r="B3799" s="26">
        <f>[1]PyramidData!K3806</f>
        <v>5198</v>
      </c>
    </row>
    <row r="3800" spans="1:2" x14ac:dyDescent="0.25">
      <c r="A3800" s="25">
        <v>36306</v>
      </c>
      <c r="B3800" s="26">
        <f>[1]PyramidData!K3807</f>
        <v>5706</v>
      </c>
    </row>
    <row r="3801" spans="1:2" x14ac:dyDescent="0.25">
      <c r="A3801" s="25">
        <v>36307</v>
      </c>
      <c r="B3801" s="26">
        <f>[1]PyramidData!K3808</f>
        <v>7564</v>
      </c>
    </row>
    <row r="3802" spans="1:2" x14ac:dyDescent="0.25">
      <c r="A3802" s="25">
        <v>36308</v>
      </c>
      <c r="B3802" s="26">
        <f>[1]PyramidData!K3809</f>
        <v>6409</v>
      </c>
    </row>
    <row r="3803" spans="1:2" x14ac:dyDescent="0.25">
      <c r="A3803" s="25">
        <v>36309</v>
      </c>
      <c r="B3803" s="26">
        <f>[1]PyramidData!K3810</f>
        <v>5594</v>
      </c>
    </row>
    <row r="3804" spans="1:2" x14ac:dyDescent="0.25">
      <c r="A3804" s="25">
        <v>36310</v>
      </c>
      <c r="B3804" s="26">
        <f>[1]PyramidData!K3811</f>
        <v>2950</v>
      </c>
    </row>
    <row r="3805" spans="1:2" x14ac:dyDescent="0.25">
      <c r="A3805" s="25">
        <v>36311</v>
      </c>
      <c r="B3805" s="26">
        <f>[1]PyramidData!K3812</f>
        <v>544</v>
      </c>
    </row>
    <row r="3806" spans="1:2" x14ac:dyDescent="0.25">
      <c r="A3806" s="25">
        <v>36312</v>
      </c>
      <c r="B3806" s="26">
        <f>[1]PyramidData!K3813</f>
        <v>5124</v>
      </c>
    </row>
    <row r="3807" spans="1:2" x14ac:dyDescent="0.25">
      <c r="A3807" s="25">
        <v>36313</v>
      </c>
      <c r="B3807" s="26">
        <f>[1]PyramidData!K3814</f>
        <v>1988</v>
      </c>
    </row>
    <row r="3808" spans="1:2" x14ac:dyDescent="0.25">
      <c r="A3808" s="25">
        <v>36314</v>
      </c>
      <c r="B3808" s="26">
        <f>[1]PyramidData!K3815</f>
        <v>3850</v>
      </c>
    </row>
    <row r="3809" spans="1:2" x14ac:dyDescent="0.25">
      <c r="A3809" s="25">
        <v>36315</v>
      </c>
      <c r="B3809" s="26">
        <f>[1]PyramidData!K3816</f>
        <v>3401</v>
      </c>
    </row>
    <row r="3810" spans="1:2" x14ac:dyDescent="0.25">
      <c r="A3810" s="25">
        <v>36316</v>
      </c>
      <c r="B3810" s="26">
        <f>[1]PyramidData!K3817</f>
        <v>2168</v>
      </c>
    </row>
    <row r="3811" spans="1:2" x14ac:dyDescent="0.25">
      <c r="A3811" s="25">
        <v>36317</v>
      </c>
      <c r="B3811" s="26">
        <f>[1]PyramidData!K3818</f>
        <v>2236</v>
      </c>
    </row>
    <row r="3812" spans="1:2" x14ac:dyDescent="0.25">
      <c r="A3812" s="25">
        <v>36318</v>
      </c>
      <c r="B3812" s="26">
        <f>[1]PyramidData!K3819</f>
        <v>6357</v>
      </c>
    </row>
    <row r="3813" spans="1:2" x14ac:dyDescent="0.25">
      <c r="A3813" s="25">
        <v>36319</v>
      </c>
      <c r="B3813" s="26">
        <f>[1]PyramidData!K3820</f>
        <v>5054</v>
      </c>
    </row>
    <row r="3814" spans="1:2" x14ac:dyDescent="0.25">
      <c r="A3814" s="25">
        <v>36320</v>
      </c>
      <c r="B3814" s="26">
        <f>[1]PyramidData!K3821</f>
        <v>7026</v>
      </c>
    </row>
    <row r="3815" spans="1:2" x14ac:dyDescent="0.25">
      <c r="A3815" s="25">
        <v>36321</v>
      </c>
      <c r="B3815" s="26">
        <f>[1]PyramidData!K3822</f>
        <v>6103</v>
      </c>
    </row>
    <row r="3816" spans="1:2" x14ac:dyDescent="0.25">
      <c r="A3816" s="25">
        <v>36322</v>
      </c>
      <c r="B3816" s="26">
        <f>[1]PyramidData!K3823</f>
        <v>6567</v>
      </c>
    </row>
    <row r="3817" spans="1:2" x14ac:dyDescent="0.25">
      <c r="A3817" s="25">
        <v>36323</v>
      </c>
      <c r="B3817" s="26">
        <f>[1]PyramidData!K3824</f>
        <v>527</v>
      </c>
    </row>
    <row r="3818" spans="1:2" x14ac:dyDescent="0.25">
      <c r="A3818" s="25">
        <v>36324</v>
      </c>
      <c r="B3818" s="26">
        <f>[1]PyramidData!K3825</f>
        <v>823</v>
      </c>
    </row>
    <row r="3819" spans="1:2" x14ac:dyDescent="0.25">
      <c r="A3819" s="25">
        <v>36325</v>
      </c>
      <c r="B3819" s="26">
        <f>[1]PyramidData!K3826</f>
        <v>7297</v>
      </c>
    </row>
    <row r="3820" spans="1:2" x14ac:dyDescent="0.25">
      <c r="A3820" s="25">
        <v>36326</v>
      </c>
      <c r="B3820" s="26">
        <f>[1]PyramidData!K3827</f>
        <v>5250</v>
      </c>
    </row>
    <row r="3821" spans="1:2" x14ac:dyDescent="0.25">
      <c r="A3821" s="25">
        <v>36327</v>
      </c>
      <c r="B3821" s="26">
        <f>[1]PyramidData!K3828</f>
        <v>6342</v>
      </c>
    </row>
    <row r="3822" spans="1:2" x14ac:dyDescent="0.25">
      <c r="A3822" s="25">
        <v>36328</v>
      </c>
      <c r="B3822" s="26">
        <f>[1]PyramidData!K3829</f>
        <v>4762</v>
      </c>
    </row>
    <row r="3823" spans="1:2" x14ac:dyDescent="0.25">
      <c r="A3823" s="25">
        <v>36329</v>
      </c>
      <c r="B3823" s="26">
        <f>[1]PyramidData!K3830</f>
        <v>6075</v>
      </c>
    </row>
    <row r="3824" spans="1:2" x14ac:dyDescent="0.25">
      <c r="A3824" s="25">
        <v>36330</v>
      </c>
      <c r="B3824" s="26">
        <f>[1]PyramidData!K3831</f>
        <v>470</v>
      </c>
    </row>
    <row r="3825" spans="1:2" x14ac:dyDescent="0.25">
      <c r="A3825" s="25">
        <v>36331</v>
      </c>
      <c r="B3825" s="26">
        <f>[1]PyramidData!K3832</f>
        <v>659</v>
      </c>
    </row>
    <row r="3826" spans="1:2" x14ac:dyDescent="0.25">
      <c r="A3826" s="25">
        <v>36332</v>
      </c>
      <c r="B3826" s="26">
        <f>[1]PyramidData!K3833</f>
        <v>4415</v>
      </c>
    </row>
    <row r="3827" spans="1:2" x14ac:dyDescent="0.25">
      <c r="A3827" s="25">
        <v>36333</v>
      </c>
      <c r="B3827" s="26">
        <f>[1]PyramidData!K3834</f>
        <v>7137</v>
      </c>
    </row>
    <row r="3828" spans="1:2" x14ac:dyDescent="0.25">
      <c r="A3828" s="25">
        <v>36334</v>
      </c>
      <c r="B3828" s="26">
        <f>[1]PyramidData!K3835</f>
        <v>7203</v>
      </c>
    </row>
    <row r="3829" spans="1:2" x14ac:dyDescent="0.25">
      <c r="A3829" s="25">
        <v>36335</v>
      </c>
      <c r="B3829" s="26">
        <f>[1]PyramidData!K3836</f>
        <v>6662</v>
      </c>
    </row>
    <row r="3830" spans="1:2" x14ac:dyDescent="0.25">
      <c r="A3830" s="25">
        <v>36336</v>
      </c>
      <c r="B3830" s="26">
        <f>[1]PyramidData!K3837</f>
        <v>7568</v>
      </c>
    </row>
    <row r="3831" spans="1:2" x14ac:dyDescent="0.25">
      <c r="A3831" s="25">
        <v>36337</v>
      </c>
      <c r="B3831" s="26">
        <f>[1]PyramidData!K3838</f>
        <v>1604</v>
      </c>
    </row>
    <row r="3832" spans="1:2" x14ac:dyDescent="0.25">
      <c r="A3832" s="25">
        <v>36338</v>
      </c>
      <c r="B3832" s="26">
        <f>[1]PyramidData!K3839</f>
        <v>2700</v>
      </c>
    </row>
    <row r="3833" spans="1:2" x14ac:dyDescent="0.25">
      <c r="A3833" s="25">
        <v>36339</v>
      </c>
      <c r="B3833" s="26">
        <f>[1]PyramidData!K3840</f>
        <v>6733</v>
      </c>
    </row>
    <row r="3834" spans="1:2" x14ac:dyDescent="0.25">
      <c r="A3834" s="25">
        <v>36340</v>
      </c>
      <c r="B3834" s="26">
        <f>[1]PyramidData!K3841</f>
        <v>6946</v>
      </c>
    </row>
    <row r="3835" spans="1:2" x14ac:dyDescent="0.25">
      <c r="A3835" s="25">
        <v>36341</v>
      </c>
      <c r="B3835" s="26">
        <f>[1]PyramidData!K3842</f>
        <v>6641</v>
      </c>
    </row>
    <row r="3836" spans="1:2" x14ac:dyDescent="0.25">
      <c r="A3836" s="25">
        <v>36342</v>
      </c>
      <c r="B3836" s="26">
        <f>[1]PyramidData!K3843</f>
        <v>6304</v>
      </c>
    </row>
    <row r="3837" spans="1:2" x14ac:dyDescent="0.25">
      <c r="A3837" s="25">
        <v>36343</v>
      </c>
      <c r="B3837" s="26">
        <f>[1]PyramidData!K3844</f>
        <v>1422</v>
      </c>
    </row>
    <row r="3838" spans="1:2" x14ac:dyDescent="0.25">
      <c r="A3838" s="25">
        <v>36344</v>
      </c>
      <c r="B3838" s="26">
        <f>[1]PyramidData!K3845</f>
        <v>4420</v>
      </c>
    </row>
    <row r="3839" spans="1:2" x14ac:dyDescent="0.25">
      <c r="A3839" s="25">
        <v>36345</v>
      </c>
      <c r="B3839" s="26">
        <f>[1]PyramidData!K3846</f>
        <v>3181</v>
      </c>
    </row>
    <row r="3840" spans="1:2" x14ac:dyDescent="0.25">
      <c r="A3840" s="25">
        <v>36346</v>
      </c>
      <c r="B3840" s="26">
        <f>[1]PyramidData!K3847</f>
        <v>6845</v>
      </c>
    </row>
    <row r="3841" spans="1:2" x14ac:dyDescent="0.25">
      <c r="A3841" s="25">
        <v>36347</v>
      </c>
      <c r="B3841" s="26">
        <f>[1]PyramidData!K3848</f>
        <v>6058</v>
      </c>
    </row>
    <row r="3842" spans="1:2" x14ac:dyDescent="0.25">
      <c r="A3842" s="25">
        <v>36348</v>
      </c>
      <c r="B3842" s="26">
        <f>[1]PyramidData!K3849</f>
        <v>6499</v>
      </c>
    </row>
    <row r="3843" spans="1:2" x14ac:dyDescent="0.25">
      <c r="A3843" s="25">
        <v>36349</v>
      </c>
      <c r="B3843" s="26">
        <f>[1]PyramidData!K3850</f>
        <v>5300</v>
      </c>
    </row>
    <row r="3844" spans="1:2" x14ac:dyDescent="0.25">
      <c r="A3844" s="25">
        <v>36350</v>
      </c>
      <c r="B3844" s="26">
        <f>[1]PyramidData!K3851</f>
        <v>6523</v>
      </c>
    </row>
    <row r="3845" spans="1:2" x14ac:dyDescent="0.25">
      <c r="A3845" s="25">
        <v>36351</v>
      </c>
      <c r="B3845" s="26">
        <f>[1]PyramidData!K3852</f>
        <v>551</v>
      </c>
    </row>
    <row r="3846" spans="1:2" x14ac:dyDescent="0.25">
      <c r="A3846" s="25">
        <v>36352</v>
      </c>
      <c r="B3846" s="26">
        <f>[1]PyramidData!K3853</f>
        <v>741</v>
      </c>
    </row>
    <row r="3847" spans="1:2" x14ac:dyDescent="0.25">
      <c r="A3847" s="25">
        <v>36353</v>
      </c>
      <c r="B3847" s="26">
        <f>[1]PyramidData!K3854</f>
        <v>6950</v>
      </c>
    </row>
    <row r="3848" spans="1:2" x14ac:dyDescent="0.25">
      <c r="A3848" s="25">
        <v>36354</v>
      </c>
      <c r="B3848" s="26">
        <f>[1]PyramidData!K3855</f>
        <v>5951</v>
      </c>
    </row>
    <row r="3849" spans="1:2" x14ac:dyDescent="0.25">
      <c r="A3849" s="25">
        <v>36355</v>
      </c>
      <c r="B3849" s="26">
        <f>[1]PyramidData!K3856</f>
        <v>5481</v>
      </c>
    </row>
    <row r="3850" spans="1:2" x14ac:dyDescent="0.25">
      <c r="A3850" s="25">
        <v>36356</v>
      </c>
      <c r="B3850" s="26">
        <f>[1]PyramidData!K3857</f>
        <v>6972</v>
      </c>
    </row>
    <row r="3851" spans="1:2" x14ac:dyDescent="0.25">
      <c r="A3851" s="25">
        <v>36357</v>
      </c>
      <c r="B3851" s="26">
        <f>[1]PyramidData!K3858</f>
        <v>8502</v>
      </c>
    </row>
    <row r="3852" spans="1:2" x14ac:dyDescent="0.25">
      <c r="A3852" s="25">
        <v>36358</v>
      </c>
      <c r="B3852" s="26">
        <f>[1]PyramidData!K3859</f>
        <v>18</v>
      </c>
    </row>
    <row r="3853" spans="1:2" x14ac:dyDescent="0.25">
      <c r="A3853" s="25">
        <v>36359</v>
      </c>
      <c r="B3853" s="26">
        <f>[1]PyramidData!K3860</f>
        <v>2</v>
      </c>
    </row>
    <row r="3854" spans="1:2" x14ac:dyDescent="0.25">
      <c r="A3854" s="25">
        <v>36360</v>
      </c>
      <c r="B3854" s="26">
        <f>[1]PyramidData!K3861</f>
        <v>5590</v>
      </c>
    </row>
    <row r="3855" spans="1:2" x14ac:dyDescent="0.25">
      <c r="A3855" s="25">
        <v>36361</v>
      </c>
      <c r="B3855" s="26">
        <f>[1]PyramidData!K3862</f>
        <v>5469</v>
      </c>
    </row>
    <row r="3856" spans="1:2" x14ac:dyDescent="0.25">
      <c r="A3856" s="25">
        <v>36362</v>
      </c>
      <c r="B3856" s="26">
        <f>[1]PyramidData!K3863</f>
        <v>5469</v>
      </c>
    </row>
    <row r="3857" spans="1:2" x14ac:dyDescent="0.25">
      <c r="A3857" s="25">
        <v>36363</v>
      </c>
      <c r="B3857" s="26">
        <f>[1]PyramidData!K3864</f>
        <v>6378</v>
      </c>
    </row>
    <row r="3858" spans="1:2" x14ac:dyDescent="0.25">
      <c r="A3858" s="25">
        <v>36364</v>
      </c>
      <c r="B3858" s="26">
        <f>[1]PyramidData!K3865</f>
        <v>5070</v>
      </c>
    </row>
    <row r="3859" spans="1:2" x14ac:dyDescent="0.25">
      <c r="A3859" s="25">
        <v>36365</v>
      </c>
      <c r="B3859" s="26">
        <f>[1]PyramidData!K3866</f>
        <v>0</v>
      </c>
    </row>
    <row r="3860" spans="1:2" x14ac:dyDescent="0.25">
      <c r="A3860" s="25">
        <v>36366</v>
      </c>
      <c r="B3860" s="26">
        <f>[1]PyramidData!K3867</f>
        <v>384</v>
      </c>
    </row>
    <row r="3861" spans="1:2" x14ac:dyDescent="0.25">
      <c r="A3861" s="25">
        <v>36367</v>
      </c>
      <c r="B3861" s="26">
        <f>[1]PyramidData!K3868</f>
        <v>4918</v>
      </c>
    </row>
    <row r="3862" spans="1:2" x14ac:dyDescent="0.25">
      <c r="A3862" s="25">
        <v>36368</v>
      </c>
      <c r="B3862" s="26">
        <f>[1]PyramidData!K3869</f>
        <v>5275</v>
      </c>
    </row>
    <row r="3863" spans="1:2" x14ac:dyDescent="0.25">
      <c r="A3863" s="25">
        <v>36369</v>
      </c>
      <c r="B3863" s="26">
        <f>[1]PyramidData!K3870</f>
        <v>6177</v>
      </c>
    </row>
    <row r="3864" spans="1:2" x14ac:dyDescent="0.25">
      <c r="A3864" s="25">
        <v>36370</v>
      </c>
      <c r="B3864" s="26">
        <f>[1]PyramidData!K3871</f>
        <v>7829</v>
      </c>
    </row>
    <row r="3865" spans="1:2" x14ac:dyDescent="0.25">
      <c r="A3865" s="25">
        <v>36371</v>
      </c>
      <c r="B3865" s="26">
        <f>[1]PyramidData!K3872</f>
        <v>7803</v>
      </c>
    </row>
    <row r="3866" spans="1:2" x14ac:dyDescent="0.25">
      <c r="A3866" s="25">
        <v>36372</v>
      </c>
      <c r="B3866" s="26">
        <f>[1]PyramidData!K3873</f>
        <v>2984</v>
      </c>
    </row>
    <row r="3867" spans="1:2" x14ac:dyDescent="0.25">
      <c r="A3867" s="25">
        <v>36373</v>
      </c>
      <c r="B3867" s="26">
        <f>[1]PyramidData!K3874</f>
        <v>0</v>
      </c>
    </row>
    <row r="3868" spans="1:2" x14ac:dyDescent="0.25">
      <c r="A3868" s="25">
        <v>36374</v>
      </c>
      <c r="B3868" s="26">
        <f>[1]PyramidData!K3875</f>
        <v>5211</v>
      </c>
    </row>
    <row r="3869" spans="1:2" x14ac:dyDescent="0.25">
      <c r="A3869" s="25">
        <v>36375</v>
      </c>
      <c r="B3869" s="26">
        <f>[1]PyramidData!K3876</f>
        <v>6325</v>
      </c>
    </row>
    <row r="3870" spans="1:2" x14ac:dyDescent="0.25">
      <c r="A3870" s="25">
        <v>36376</v>
      </c>
      <c r="B3870" s="26">
        <f>[1]PyramidData!K3877</f>
        <v>4740</v>
      </c>
    </row>
    <row r="3871" spans="1:2" x14ac:dyDescent="0.25">
      <c r="A3871" s="25">
        <v>36377</v>
      </c>
      <c r="B3871" s="26">
        <f>[1]PyramidData!K3878</f>
        <v>5817</v>
      </c>
    </row>
    <row r="3872" spans="1:2" x14ac:dyDescent="0.25">
      <c r="A3872" s="25">
        <v>36378</v>
      </c>
      <c r="B3872" s="26">
        <f>[1]PyramidData!K3879</f>
        <v>4579</v>
      </c>
    </row>
    <row r="3873" spans="1:2" x14ac:dyDescent="0.25">
      <c r="A3873" s="25">
        <v>36379</v>
      </c>
      <c r="B3873" s="26">
        <f>[1]PyramidData!K3880</f>
        <v>3105</v>
      </c>
    </row>
    <row r="3874" spans="1:2" x14ac:dyDescent="0.25">
      <c r="A3874" s="25">
        <v>36380</v>
      </c>
      <c r="B3874" s="26">
        <f>[1]PyramidData!K3881</f>
        <v>465</v>
      </c>
    </row>
    <row r="3875" spans="1:2" x14ac:dyDescent="0.25">
      <c r="A3875" s="25">
        <v>36381</v>
      </c>
      <c r="B3875" s="26">
        <f>[1]PyramidData!K3882</f>
        <v>5905</v>
      </c>
    </row>
    <row r="3876" spans="1:2" x14ac:dyDescent="0.25">
      <c r="A3876" s="25">
        <v>36382</v>
      </c>
      <c r="B3876" s="26">
        <f>[1]PyramidData!K3883</f>
        <v>6165</v>
      </c>
    </row>
    <row r="3877" spans="1:2" x14ac:dyDescent="0.25">
      <c r="A3877" s="25">
        <v>36383</v>
      </c>
      <c r="B3877" s="26">
        <f>[1]PyramidData!K3884</f>
        <v>6057</v>
      </c>
    </row>
    <row r="3878" spans="1:2" x14ac:dyDescent="0.25">
      <c r="A3878" s="25">
        <v>36384</v>
      </c>
      <c r="B3878" s="26">
        <f>[1]PyramidData!K3885</f>
        <v>8421</v>
      </c>
    </row>
    <row r="3879" spans="1:2" x14ac:dyDescent="0.25">
      <c r="A3879" s="25">
        <v>36385</v>
      </c>
      <c r="B3879" s="26">
        <f>[1]PyramidData!K3886</f>
        <v>10245</v>
      </c>
    </row>
    <row r="3880" spans="1:2" x14ac:dyDescent="0.25">
      <c r="A3880" s="25">
        <v>36386</v>
      </c>
      <c r="B3880" s="26">
        <f>[1]PyramidData!K3887</f>
        <v>2142</v>
      </c>
    </row>
    <row r="3881" spans="1:2" x14ac:dyDescent="0.25">
      <c r="A3881" s="25">
        <v>36387</v>
      </c>
      <c r="B3881" s="26">
        <f>[1]PyramidData!K3888</f>
        <v>2325</v>
      </c>
    </row>
    <row r="3882" spans="1:2" x14ac:dyDescent="0.25">
      <c r="A3882" s="25">
        <v>36388</v>
      </c>
      <c r="B3882" s="26">
        <f>[1]PyramidData!K3889</f>
        <v>7318</v>
      </c>
    </row>
    <row r="3883" spans="1:2" x14ac:dyDescent="0.25">
      <c r="A3883" s="25">
        <v>36389</v>
      </c>
      <c r="B3883" s="26">
        <f>[1]PyramidData!K3890</f>
        <v>5725</v>
      </c>
    </row>
    <row r="3884" spans="1:2" x14ac:dyDescent="0.25">
      <c r="A3884" s="25">
        <v>36390</v>
      </c>
      <c r="B3884" s="26">
        <f>[1]PyramidData!K3891</f>
        <v>8228</v>
      </c>
    </row>
    <row r="3885" spans="1:2" x14ac:dyDescent="0.25">
      <c r="A3885" s="25">
        <v>36391</v>
      </c>
      <c r="B3885" s="26">
        <f>[1]PyramidData!K3892</f>
        <v>7038</v>
      </c>
    </row>
    <row r="3886" spans="1:2" x14ac:dyDescent="0.25">
      <c r="A3886" s="25">
        <v>36392</v>
      </c>
      <c r="B3886" s="26">
        <f>[1]PyramidData!K3893</f>
        <v>4544</v>
      </c>
    </row>
    <row r="3887" spans="1:2" x14ac:dyDescent="0.25">
      <c r="A3887" s="25">
        <v>36393</v>
      </c>
      <c r="B3887" s="26">
        <f>[1]PyramidData!K3894</f>
        <v>252</v>
      </c>
    </row>
    <row r="3888" spans="1:2" x14ac:dyDescent="0.25">
      <c r="A3888" s="25">
        <v>36394</v>
      </c>
      <c r="B3888" s="26">
        <f>[1]PyramidData!K3895</f>
        <v>240</v>
      </c>
    </row>
    <row r="3889" spans="1:2" x14ac:dyDescent="0.25">
      <c r="A3889" s="25">
        <v>36395</v>
      </c>
      <c r="B3889" s="26">
        <f>[1]PyramidData!K3896</f>
        <v>4784</v>
      </c>
    </row>
    <row r="3890" spans="1:2" x14ac:dyDescent="0.25">
      <c r="A3890" s="25">
        <v>36396</v>
      </c>
      <c r="B3890" s="26">
        <f>[1]PyramidData!K3897</f>
        <v>6150</v>
      </c>
    </row>
    <row r="3891" spans="1:2" x14ac:dyDescent="0.25">
      <c r="A3891" s="25">
        <v>36397</v>
      </c>
      <c r="B3891" s="26">
        <f>[1]PyramidData!K3898</f>
        <v>8680</v>
      </c>
    </row>
    <row r="3892" spans="1:2" x14ac:dyDescent="0.25">
      <c r="A3892" s="25">
        <v>36398</v>
      </c>
      <c r="B3892" s="26">
        <f>[1]PyramidData!K3899</f>
        <v>6737</v>
      </c>
    </row>
    <row r="3893" spans="1:2" x14ac:dyDescent="0.25">
      <c r="A3893" s="25">
        <v>36399</v>
      </c>
      <c r="B3893" s="26">
        <f>[1]PyramidData!K3900</f>
        <v>6145</v>
      </c>
    </row>
    <row r="3894" spans="1:2" x14ac:dyDescent="0.25">
      <c r="A3894" s="25">
        <v>36400</v>
      </c>
      <c r="B3894" s="26">
        <f>[1]PyramidData!K3901</f>
        <v>826</v>
      </c>
    </row>
    <row r="3895" spans="1:2" x14ac:dyDescent="0.25">
      <c r="A3895" s="25">
        <v>36401</v>
      </c>
      <c r="B3895" s="26">
        <f>[1]PyramidData!K3902</f>
        <v>136</v>
      </c>
    </row>
    <row r="3896" spans="1:2" x14ac:dyDescent="0.25">
      <c r="A3896" s="25">
        <v>36402</v>
      </c>
      <c r="B3896" s="26">
        <f>[1]PyramidData!K3903</f>
        <v>5978</v>
      </c>
    </row>
    <row r="3897" spans="1:2" x14ac:dyDescent="0.25">
      <c r="A3897" s="25">
        <v>36403</v>
      </c>
      <c r="B3897" s="26">
        <f>[1]PyramidData!K3904</f>
        <v>5268</v>
      </c>
    </row>
    <row r="3898" spans="1:2" x14ac:dyDescent="0.25">
      <c r="A3898" s="25">
        <v>36404</v>
      </c>
      <c r="B3898" s="26">
        <f>[1]PyramidData!K3905</f>
        <v>7792</v>
      </c>
    </row>
    <row r="3899" spans="1:2" x14ac:dyDescent="0.25">
      <c r="A3899" s="25">
        <v>36405</v>
      </c>
      <c r="B3899" s="26">
        <f>[1]PyramidData!K3906</f>
        <v>6599</v>
      </c>
    </row>
    <row r="3900" spans="1:2" x14ac:dyDescent="0.25">
      <c r="A3900" s="25">
        <v>36406</v>
      </c>
      <c r="B3900" s="26">
        <f>[1]PyramidData!K3907</f>
        <v>7955</v>
      </c>
    </row>
    <row r="3901" spans="1:2" x14ac:dyDescent="0.25">
      <c r="A3901" s="25">
        <v>36407</v>
      </c>
      <c r="B3901" s="26">
        <f>[1]PyramidData!K3908</f>
        <v>4040</v>
      </c>
    </row>
    <row r="3902" spans="1:2" x14ac:dyDescent="0.25">
      <c r="A3902" s="25">
        <v>36408</v>
      </c>
      <c r="B3902" s="26">
        <f>[1]PyramidData!K3909</f>
        <v>7181</v>
      </c>
    </row>
    <row r="3903" spans="1:2" x14ac:dyDescent="0.25">
      <c r="A3903" s="25">
        <v>36409</v>
      </c>
      <c r="B3903" s="26">
        <f>[1]PyramidData!K3910</f>
        <v>5094</v>
      </c>
    </row>
    <row r="3904" spans="1:2" x14ac:dyDescent="0.25">
      <c r="A3904" s="25">
        <v>36410</v>
      </c>
      <c r="B3904" s="26">
        <f>[1]PyramidData!K3911</f>
        <v>6941</v>
      </c>
    </row>
    <row r="3905" spans="1:2" x14ac:dyDescent="0.25">
      <c r="A3905" s="25">
        <v>36411</v>
      </c>
      <c r="B3905" s="26">
        <f>[1]PyramidData!K3912</f>
        <v>7253</v>
      </c>
    </row>
    <row r="3906" spans="1:2" x14ac:dyDescent="0.25">
      <c r="A3906" s="25">
        <v>36412</v>
      </c>
      <c r="B3906" s="26">
        <f>[1]PyramidData!K3913</f>
        <v>5217</v>
      </c>
    </row>
    <row r="3907" spans="1:2" x14ac:dyDescent="0.25">
      <c r="A3907" s="25">
        <v>36413</v>
      </c>
      <c r="B3907" s="26">
        <f>[1]PyramidData!K3914</f>
        <v>5810</v>
      </c>
    </row>
    <row r="3908" spans="1:2" x14ac:dyDescent="0.25">
      <c r="A3908" s="25">
        <v>36414</v>
      </c>
      <c r="B3908" s="26">
        <f>[1]PyramidData!K3915</f>
        <v>226</v>
      </c>
    </row>
    <row r="3909" spans="1:2" x14ac:dyDescent="0.25">
      <c r="A3909" s="25">
        <v>36415</v>
      </c>
      <c r="B3909" s="26">
        <f>[1]PyramidData!K3916</f>
        <v>60</v>
      </c>
    </row>
    <row r="3910" spans="1:2" x14ac:dyDescent="0.25">
      <c r="A3910" s="25">
        <v>36416</v>
      </c>
      <c r="B3910" s="26">
        <f>[1]PyramidData!K3917</f>
        <v>6499</v>
      </c>
    </row>
    <row r="3911" spans="1:2" x14ac:dyDescent="0.25">
      <c r="A3911" s="25">
        <v>36417</v>
      </c>
      <c r="B3911" s="26">
        <f>[1]PyramidData!K3918</f>
        <v>5228</v>
      </c>
    </row>
    <row r="3912" spans="1:2" x14ac:dyDescent="0.25">
      <c r="A3912" s="25">
        <v>36418</v>
      </c>
      <c r="B3912" s="26">
        <f>[1]PyramidData!K3919</f>
        <v>6327</v>
      </c>
    </row>
    <row r="3913" spans="1:2" x14ac:dyDescent="0.25">
      <c r="A3913" s="25">
        <v>36419</v>
      </c>
      <c r="B3913" s="26">
        <f>[1]PyramidData!K3920</f>
        <v>5090</v>
      </c>
    </row>
    <row r="3914" spans="1:2" x14ac:dyDescent="0.25">
      <c r="A3914" s="25">
        <v>36420</v>
      </c>
      <c r="B3914" s="26">
        <f>[1]PyramidData!K3921</f>
        <v>6452</v>
      </c>
    </row>
    <row r="3915" spans="1:2" x14ac:dyDescent="0.25">
      <c r="A3915" s="25">
        <v>36421</v>
      </c>
      <c r="B3915" s="26">
        <f>[1]PyramidData!K3922</f>
        <v>762</v>
      </c>
    </row>
    <row r="3916" spans="1:2" x14ac:dyDescent="0.25">
      <c r="A3916" s="25">
        <v>36422</v>
      </c>
      <c r="B3916" s="26">
        <f>[1]PyramidData!K3923</f>
        <v>749</v>
      </c>
    </row>
    <row r="3917" spans="1:2" x14ac:dyDescent="0.25">
      <c r="A3917" s="25">
        <v>36423</v>
      </c>
      <c r="B3917" s="26">
        <f>[1]PyramidData!K3924</f>
        <v>6167</v>
      </c>
    </row>
    <row r="3918" spans="1:2" x14ac:dyDescent="0.25">
      <c r="A3918" s="25">
        <v>36424</v>
      </c>
      <c r="B3918" s="26">
        <f>[1]PyramidData!K3925</f>
        <v>6699</v>
      </c>
    </row>
    <row r="3919" spans="1:2" x14ac:dyDescent="0.25">
      <c r="A3919" s="25">
        <v>36425</v>
      </c>
      <c r="B3919" s="26">
        <f>[1]PyramidData!K3926</f>
        <v>7211</v>
      </c>
    </row>
    <row r="3920" spans="1:2" x14ac:dyDescent="0.25">
      <c r="A3920" s="25">
        <v>36426</v>
      </c>
      <c r="B3920" s="26">
        <f>[1]PyramidData!K3927</f>
        <v>3422</v>
      </c>
    </row>
    <row r="3921" spans="1:2" x14ac:dyDescent="0.25">
      <c r="A3921" s="25">
        <v>36427</v>
      </c>
      <c r="B3921" s="26">
        <f>[1]PyramidData!K3928</f>
        <v>4143</v>
      </c>
    </row>
    <row r="3922" spans="1:2" x14ac:dyDescent="0.25">
      <c r="A3922" s="25">
        <v>36428</v>
      </c>
      <c r="B3922" s="26">
        <f>[1]PyramidData!K3929</f>
        <v>1113</v>
      </c>
    </row>
    <row r="3923" spans="1:2" x14ac:dyDescent="0.25">
      <c r="A3923" s="25">
        <v>36429</v>
      </c>
      <c r="B3923" s="26">
        <f>[1]PyramidData!K3930</f>
        <v>264</v>
      </c>
    </row>
    <row r="3924" spans="1:2" x14ac:dyDescent="0.25">
      <c r="A3924" s="25">
        <v>36430</v>
      </c>
      <c r="B3924" s="26">
        <f>[1]PyramidData!K3931</f>
        <v>5650</v>
      </c>
    </row>
    <row r="3925" spans="1:2" x14ac:dyDescent="0.25">
      <c r="A3925" s="25">
        <v>36431</v>
      </c>
      <c r="B3925" s="26">
        <f>[1]PyramidData!K3932</f>
        <v>5381</v>
      </c>
    </row>
    <row r="3926" spans="1:2" x14ac:dyDescent="0.25">
      <c r="A3926" s="25">
        <v>36432</v>
      </c>
      <c r="B3926" s="26">
        <f>[1]PyramidData!K3933</f>
        <v>8642</v>
      </c>
    </row>
    <row r="3927" spans="1:2" x14ac:dyDescent="0.25">
      <c r="A3927" s="25">
        <v>36433</v>
      </c>
      <c r="B3927" s="26">
        <f>[1]PyramidData!K3934</f>
        <v>8578</v>
      </c>
    </row>
    <row r="3928" spans="1:2" x14ac:dyDescent="0.25">
      <c r="A3928" s="25">
        <v>36434</v>
      </c>
      <c r="B3928" s="26">
        <f>[1]PyramidData!K3935</f>
        <v>6768</v>
      </c>
    </row>
    <row r="3929" spans="1:2" x14ac:dyDescent="0.25">
      <c r="A3929" s="25">
        <v>36435</v>
      </c>
      <c r="B3929" s="26">
        <f>[1]PyramidData!K3936</f>
        <v>350</v>
      </c>
    </row>
    <row r="3930" spans="1:2" x14ac:dyDescent="0.25">
      <c r="A3930" s="25">
        <v>36436</v>
      </c>
      <c r="B3930" s="26">
        <f>[1]PyramidData!K3937</f>
        <v>167</v>
      </c>
    </row>
    <row r="3931" spans="1:2" x14ac:dyDescent="0.25">
      <c r="A3931" s="25">
        <v>36437</v>
      </c>
      <c r="B3931" s="26">
        <f>[1]PyramidData!K3938</f>
        <v>7671</v>
      </c>
    </row>
    <row r="3932" spans="1:2" x14ac:dyDescent="0.25">
      <c r="A3932" s="25">
        <v>36438</v>
      </c>
      <c r="B3932" s="26">
        <f>[1]PyramidData!K3939</f>
        <v>6177</v>
      </c>
    </row>
    <row r="3933" spans="1:2" x14ac:dyDescent="0.25">
      <c r="A3933" s="25">
        <v>36439</v>
      </c>
      <c r="B3933" s="26">
        <f>[1]PyramidData!K3940</f>
        <v>2739</v>
      </c>
    </row>
    <row r="3934" spans="1:2" x14ac:dyDescent="0.25">
      <c r="A3934" s="25">
        <v>36440</v>
      </c>
      <c r="B3934" s="26">
        <f>[1]PyramidData!K3941</f>
        <v>3078</v>
      </c>
    </row>
    <row r="3935" spans="1:2" x14ac:dyDescent="0.25">
      <c r="A3935" s="25">
        <v>36441</v>
      </c>
      <c r="B3935" s="26">
        <f>[1]PyramidData!K3942</f>
        <v>2890</v>
      </c>
    </row>
    <row r="3936" spans="1:2" x14ac:dyDescent="0.25">
      <c r="A3936" s="25">
        <v>36442</v>
      </c>
      <c r="B3936" s="26">
        <f>[1]PyramidData!K3943</f>
        <v>3062</v>
      </c>
    </row>
    <row r="3937" spans="1:2" x14ac:dyDescent="0.25">
      <c r="A3937" s="25">
        <v>36443</v>
      </c>
      <c r="B3937" s="26">
        <f>[1]PyramidData!K3944</f>
        <v>913</v>
      </c>
    </row>
    <row r="3938" spans="1:2" x14ac:dyDescent="0.25">
      <c r="A3938" s="25">
        <v>36444</v>
      </c>
      <c r="B3938" s="26">
        <f>[1]PyramidData!K3945</f>
        <v>6102</v>
      </c>
    </row>
    <row r="3939" spans="1:2" x14ac:dyDescent="0.25">
      <c r="A3939" s="25">
        <v>36445</v>
      </c>
      <c r="B3939" s="26">
        <f>[1]PyramidData!K3946</f>
        <v>5877</v>
      </c>
    </row>
    <row r="3940" spans="1:2" x14ac:dyDescent="0.25">
      <c r="A3940" s="25">
        <v>36446</v>
      </c>
      <c r="B3940" s="26">
        <f>[1]PyramidData!K3947</f>
        <v>5156</v>
      </c>
    </row>
    <row r="3941" spans="1:2" x14ac:dyDescent="0.25">
      <c r="A3941" s="25">
        <v>36447</v>
      </c>
      <c r="B3941" s="26">
        <f>[1]PyramidData!K3948</f>
        <v>4423</v>
      </c>
    </row>
    <row r="3942" spans="1:2" x14ac:dyDescent="0.25">
      <c r="A3942" s="25">
        <v>36448</v>
      </c>
      <c r="B3942" s="26">
        <f>[1]PyramidData!K3949</f>
        <v>4409</v>
      </c>
    </row>
    <row r="3943" spans="1:2" x14ac:dyDescent="0.25">
      <c r="A3943" s="25">
        <v>36449</v>
      </c>
      <c r="B3943" s="26">
        <f>[1]PyramidData!K3950</f>
        <v>1965</v>
      </c>
    </row>
    <row r="3944" spans="1:2" x14ac:dyDescent="0.25">
      <c r="A3944" s="25">
        <v>36450</v>
      </c>
      <c r="B3944" s="26">
        <f>[1]PyramidData!K3951</f>
        <v>179</v>
      </c>
    </row>
    <row r="3945" spans="1:2" x14ac:dyDescent="0.25">
      <c r="A3945" s="25">
        <v>36451</v>
      </c>
      <c r="B3945" s="26">
        <f>[1]PyramidData!K3952</f>
        <v>3699</v>
      </c>
    </row>
    <row r="3946" spans="1:2" x14ac:dyDescent="0.25">
      <c r="A3946" s="25">
        <v>36452</v>
      </c>
      <c r="B3946" s="26">
        <f>[1]PyramidData!K3953</f>
        <v>6124</v>
      </c>
    </row>
    <row r="3947" spans="1:2" x14ac:dyDescent="0.25">
      <c r="A3947" s="25">
        <v>36453</v>
      </c>
      <c r="B3947" s="26">
        <f>[1]PyramidData!K3954</f>
        <v>7582</v>
      </c>
    </row>
    <row r="3948" spans="1:2" x14ac:dyDescent="0.25">
      <c r="A3948" s="25">
        <v>36454</v>
      </c>
      <c r="B3948" s="26">
        <f>[1]PyramidData!K3955</f>
        <v>5904</v>
      </c>
    </row>
    <row r="3949" spans="1:2" x14ac:dyDescent="0.25">
      <c r="A3949" s="25">
        <v>36455</v>
      </c>
      <c r="B3949" s="26">
        <f>[1]PyramidData!K3956</f>
        <v>2615</v>
      </c>
    </row>
    <row r="3950" spans="1:2" x14ac:dyDescent="0.25">
      <c r="A3950" s="25">
        <v>36456</v>
      </c>
      <c r="B3950" s="26">
        <f>[1]PyramidData!K3957</f>
        <v>1089</v>
      </c>
    </row>
    <row r="3951" spans="1:2" x14ac:dyDescent="0.25">
      <c r="A3951" s="25">
        <v>36457</v>
      </c>
      <c r="B3951" s="26">
        <f>[1]PyramidData!K3958</f>
        <v>879</v>
      </c>
    </row>
    <row r="3952" spans="1:2" x14ac:dyDescent="0.25">
      <c r="A3952" s="25">
        <v>36458</v>
      </c>
      <c r="B3952" s="26">
        <f>[1]PyramidData!K3959</f>
        <v>7396</v>
      </c>
    </row>
    <row r="3953" spans="1:2" x14ac:dyDescent="0.25">
      <c r="A3953" s="25">
        <v>36459</v>
      </c>
      <c r="B3953" s="26">
        <f>[1]PyramidData!K3960</f>
        <v>5011</v>
      </c>
    </row>
    <row r="3954" spans="1:2" x14ac:dyDescent="0.25">
      <c r="A3954" s="25">
        <v>36460</v>
      </c>
      <c r="B3954" s="26">
        <f>[1]PyramidData!K3961</f>
        <v>4288</v>
      </c>
    </row>
    <row r="3955" spans="1:2" x14ac:dyDescent="0.25">
      <c r="A3955" s="25">
        <v>36461</v>
      </c>
      <c r="B3955" s="26">
        <f>[1]PyramidData!K3962</f>
        <v>4877</v>
      </c>
    </row>
    <row r="3956" spans="1:2" x14ac:dyDescent="0.25">
      <c r="A3956" s="25">
        <v>36462</v>
      </c>
      <c r="B3956" s="26">
        <f>[1]PyramidData!K3963</f>
        <v>6886</v>
      </c>
    </row>
    <row r="3957" spans="1:2" x14ac:dyDescent="0.25">
      <c r="A3957" s="25">
        <v>36463</v>
      </c>
      <c r="B3957" s="26">
        <f>[1]PyramidData!K3964</f>
        <v>244</v>
      </c>
    </row>
    <row r="3958" spans="1:2" x14ac:dyDescent="0.25">
      <c r="A3958" s="25">
        <v>36464</v>
      </c>
      <c r="B3958" s="26">
        <f>[1]PyramidData!K3965</f>
        <v>85</v>
      </c>
    </row>
    <row r="3959" spans="1:2" x14ac:dyDescent="0.25">
      <c r="A3959" s="25">
        <v>36465</v>
      </c>
      <c r="B3959" s="26">
        <f>[1]PyramidData!K3966</f>
        <v>6060</v>
      </c>
    </row>
    <row r="3960" spans="1:2" x14ac:dyDescent="0.25">
      <c r="A3960" s="25">
        <v>36466</v>
      </c>
      <c r="B3960" s="26">
        <f>[1]PyramidData!K3967</f>
        <v>3336</v>
      </c>
    </row>
    <row r="3961" spans="1:2" x14ac:dyDescent="0.25">
      <c r="A3961" s="25">
        <v>36467</v>
      </c>
      <c r="B3961" s="26">
        <f>[1]PyramidData!K3968</f>
        <v>5468</v>
      </c>
    </row>
    <row r="3962" spans="1:2" x14ac:dyDescent="0.25">
      <c r="A3962" s="25">
        <v>36468</v>
      </c>
      <c r="B3962" s="26">
        <f>[1]PyramidData!K3969</f>
        <v>5851</v>
      </c>
    </row>
    <row r="3963" spans="1:2" x14ac:dyDescent="0.25">
      <c r="A3963" s="25">
        <v>36469</v>
      </c>
      <c r="B3963" s="26">
        <f>[1]PyramidData!K3970</f>
        <v>2583</v>
      </c>
    </row>
    <row r="3964" spans="1:2" x14ac:dyDescent="0.25">
      <c r="A3964" s="25">
        <v>36470</v>
      </c>
      <c r="B3964" s="26">
        <f>[1]PyramidData!K3971</f>
        <v>638</v>
      </c>
    </row>
    <row r="3965" spans="1:2" x14ac:dyDescent="0.25">
      <c r="A3965" s="25">
        <v>36471</v>
      </c>
      <c r="B3965" s="26">
        <f>[1]PyramidData!K3972</f>
        <v>3845</v>
      </c>
    </row>
    <row r="3966" spans="1:2" x14ac:dyDescent="0.25">
      <c r="A3966" s="25">
        <v>36472</v>
      </c>
      <c r="B3966" s="26">
        <f>[1]PyramidData!K3973</f>
        <v>5140</v>
      </c>
    </row>
    <row r="3967" spans="1:2" x14ac:dyDescent="0.25">
      <c r="A3967" s="25">
        <v>36473</v>
      </c>
      <c r="B3967" s="26">
        <f>[1]PyramidData!K3974</f>
        <v>4632</v>
      </c>
    </row>
    <row r="3968" spans="1:2" x14ac:dyDescent="0.25">
      <c r="A3968" s="25">
        <v>36474</v>
      </c>
      <c r="B3968" s="26">
        <f>[1]PyramidData!K3975</f>
        <v>4301</v>
      </c>
    </row>
    <row r="3969" spans="1:2" x14ac:dyDescent="0.25">
      <c r="A3969" s="25">
        <v>36475</v>
      </c>
      <c r="B3969" s="26">
        <f>[1]PyramidData!K3976</f>
        <v>6133</v>
      </c>
    </row>
    <row r="3970" spans="1:2" x14ac:dyDescent="0.25">
      <c r="A3970" s="25">
        <v>36476</v>
      </c>
      <c r="B3970" s="26">
        <f>[1]PyramidData!K3977</f>
        <v>5275</v>
      </c>
    </row>
    <row r="3971" spans="1:2" x14ac:dyDescent="0.25">
      <c r="A3971" s="25">
        <v>36477</v>
      </c>
      <c r="B3971" s="26">
        <f>[1]PyramidData!K3978</f>
        <v>3300</v>
      </c>
    </row>
    <row r="3972" spans="1:2" x14ac:dyDescent="0.25">
      <c r="A3972" s="25">
        <v>36478</v>
      </c>
      <c r="B3972" s="26">
        <f>[1]PyramidData!K3979</f>
        <v>2601</v>
      </c>
    </row>
    <row r="3973" spans="1:2" x14ac:dyDescent="0.25">
      <c r="A3973" s="25">
        <v>36479</v>
      </c>
      <c r="B3973" s="26">
        <f>[1]PyramidData!K3980</f>
        <v>6123</v>
      </c>
    </row>
    <row r="3974" spans="1:2" x14ac:dyDescent="0.25">
      <c r="A3974" s="25">
        <v>36480</v>
      </c>
      <c r="B3974" s="26">
        <f>[1]PyramidData!K3981</f>
        <v>5226</v>
      </c>
    </row>
    <row r="3975" spans="1:2" x14ac:dyDescent="0.25">
      <c r="A3975" s="25">
        <v>36481</v>
      </c>
      <c r="B3975" s="26">
        <f>[1]PyramidData!K3982</f>
        <v>3415</v>
      </c>
    </row>
    <row r="3976" spans="1:2" x14ac:dyDescent="0.25">
      <c r="A3976" s="25">
        <v>36482</v>
      </c>
      <c r="B3976" s="26">
        <f>[1]PyramidData!K3983</f>
        <v>6359</v>
      </c>
    </row>
    <row r="3977" spans="1:2" x14ac:dyDescent="0.25">
      <c r="A3977" s="25">
        <v>36483</v>
      </c>
      <c r="B3977" s="26">
        <f>[1]PyramidData!K3984</f>
        <v>6749</v>
      </c>
    </row>
    <row r="3978" spans="1:2" x14ac:dyDescent="0.25">
      <c r="A3978" s="25">
        <v>36484</v>
      </c>
      <c r="B3978" s="26">
        <f>[1]PyramidData!K3985</f>
        <v>1190</v>
      </c>
    </row>
    <row r="3979" spans="1:2" x14ac:dyDescent="0.25">
      <c r="A3979" s="25">
        <v>36485</v>
      </c>
      <c r="B3979" s="26">
        <f>[1]PyramidData!K3986</f>
        <v>71</v>
      </c>
    </row>
    <row r="3980" spans="1:2" x14ac:dyDescent="0.25">
      <c r="A3980" s="25">
        <v>36486</v>
      </c>
      <c r="B3980" s="26">
        <f>[1]PyramidData!K3987</f>
        <v>6132</v>
      </c>
    </row>
    <row r="3981" spans="1:2" x14ac:dyDescent="0.25">
      <c r="A3981" s="25">
        <v>36487</v>
      </c>
      <c r="B3981" s="26">
        <f>[1]PyramidData!K3988</f>
        <v>3823</v>
      </c>
    </row>
    <row r="3982" spans="1:2" x14ac:dyDescent="0.25">
      <c r="A3982" s="25">
        <v>36488</v>
      </c>
      <c r="B3982" s="26">
        <f>[1]PyramidData!K3989</f>
        <v>6016</v>
      </c>
    </row>
    <row r="3983" spans="1:2" x14ac:dyDescent="0.25">
      <c r="A3983" s="25">
        <v>36489</v>
      </c>
      <c r="B3983" s="26">
        <f>[1]PyramidData!K3990</f>
        <v>285</v>
      </c>
    </row>
    <row r="3984" spans="1:2" x14ac:dyDescent="0.25">
      <c r="A3984" s="25">
        <v>36490</v>
      </c>
      <c r="B3984" s="26">
        <f>[1]PyramidData!K3991</f>
        <v>1402</v>
      </c>
    </row>
    <row r="3985" spans="1:2" x14ac:dyDescent="0.25">
      <c r="A3985" s="25">
        <v>36491</v>
      </c>
      <c r="B3985" s="26">
        <f>[1]PyramidData!K3992</f>
        <v>802</v>
      </c>
    </row>
    <row r="3986" spans="1:2" x14ac:dyDescent="0.25">
      <c r="A3986" s="25">
        <v>36492</v>
      </c>
      <c r="B3986" s="26">
        <f>[1]PyramidData!K3993</f>
        <v>1861</v>
      </c>
    </row>
    <row r="3987" spans="1:2" x14ac:dyDescent="0.25">
      <c r="A3987" s="25">
        <v>36493</v>
      </c>
      <c r="B3987" s="26">
        <f>[1]PyramidData!K3994</f>
        <v>6091</v>
      </c>
    </row>
    <row r="3988" spans="1:2" x14ac:dyDescent="0.25">
      <c r="A3988" s="25">
        <v>36494</v>
      </c>
      <c r="B3988" s="26">
        <f>[1]PyramidData!K3995</f>
        <v>6217</v>
      </c>
    </row>
    <row r="3989" spans="1:2" x14ac:dyDescent="0.25">
      <c r="A3989" s="25">
        <v>36495</v>
      </c>
      <c r="B3989" s="26">
        <f>[1]PyramidData!K3996</f>
        <v>3167</v>
      </c>
    </row>
    <row r="3990" spans="1:2" x14ac:dyDescent="0.25">
      <c r="A3990" s="25">
        <v>36496</v>
      </c>
      <c r="B3990" s="26">
        <f>[1]PyramidData!K3997</f>
        <v>6223</v>
      </c>
    </row>
    <row r="3991" spans="1:2" x14ac:dyDescent="0.25">
      <c r="A3991" s="25">
        <v>36497</v>
      </c>
      <c r="B3991" s="26">
        <f>[1]PyramidData!K3998</f>
        <v>1708</v>
      </c>
    </row>
    <row r="3992" spans="1:2" x14ac:dyDescent="0.25">
      <c r="A3992" s="25">
        <v>36498</v>
      </c>
      <c r="B3992" s="26">
        <f>[1]PyramidData!K3999</f>
        <v>86</v>
      </c>
    </row>
    <row r="3993" spans="1:2" x14ac:dyDescent="0.25">
      <c r="A3993" s="25">
        <v>36499</v>
      </c>
      <c r="B3993" s="26">
        <f>[1]PyramidData!K4000</f>
        <v>186</v>
      </c>
    </row>
    <row r="3994" spans="1:2" x14ac:dyDescent="0.25">
      <c r="A3994" s="25">
        <v>36500</v>
      </c>
      <c r="B3994" s="26">
        <f>[1]PyramidData!K4001</f>
        <v>3541</v>
      </c>
    </row>
    <row r="3995" spans="1:2" x14ac:dyDescent="0.25">
      <c r="A3995" s="25">
        <v>36501</v>
      </c>
      <c r="B3995" s="26">
        <f>[1]PyramidData!K4002</f>
        <v>4429</v>
      </c>
    </row>
    <row r="3996" spans="1:2" x14ac:dyDescent="0.25">
      <c r="A3996" s="25">
        <v>36502</v>
      </c>
      <c r="B3996" s="26">
        <f>[1]PyramidData!K4003</f>
        <v>4416</v>
      </c>
    </row>
    <row r="3997" spans="1:2" x14ac:dyDescent="0.25">
      <c r="A3997" s="25">
        <v>36503</v>
      </c>
      <c r="B3997" s="26">
        <f>[1]PyramidData!K4004</f>
        <v>3288</v>
      </c>
    </row>
    <row r="3998" spans="1:2" x14ac:dyDescent="0.25">
      <c r="A3998" s="25">
        <v>36504</v>
      </c>
      <c r="B3998" s="26">
        <f>[1]PyramidData!K4005</f>
        <v>611</v>
      </c>
    </row>
    <row r="3999" spans="1:2" x14ac:dyDescent="0.25">
      <c r="A3999" s="25">
        <v>36505</v>
      </c>
      <c r="B3999" s="26">
        <f>[1]PyramidData!K4006</f>
        <v>231</v>
      </c>
    </row>
    <row r="4000" spans="1:2" x14ac:dyDescent="0.25">
      <c r="A4000" s="25">
        <v>36506</v>
      </c>
      <c r="B4000" s="26">
        <f>[1]PyramidData!K4007</f>
        <v>438</v>
      </c>
    </row>
    <row r="4001" spans="1:2" x14ac:dyDescent="0.25">
      <c r="A4001" s="25">
        <v>36507</v>
      </c>
      <c r="B4001" s="26">
        <f>[1]PyramidData!K4008</f>
        <v>3608</v>
      </c>
    </row>
    <row r="4002" spans="1:2" x14ac:dyDescent="0.25">
      <c r="A4002" s="25">
        <v>36508</v>
      </c>
      <c r="B4002" s="26">
        <f>[1]PyramidData!K4009</f>
        <v>4615</v>
      </c>
    </row>
    <row r="4003" spans="1:2" x14ac:dyDescent="0.25">
      <c r="A4003" s="25">
        <v>36509</v>
      </c>
      <c r="B4003" s="26">
        <f>[1]PyramidData!K4010</f>
        <v>2402</v>
      </c>
    </row>
    <row r="4004" spans="1:2" x14ac:dyDescent="0.25">
      <c r="A4004" s="25">
        <v>36510</v>
      </c>
      <c r="B4004" s="26">
        <f>[1]PyramidData!K4011</f>
        <v>1821</v>
      </c>
    </row>
    <row r="4005" spans="1:2" x14ac:dyDescent="0.25">
      <c r="A4005" s="25">
        <v>36511</v>
      </c>
      <c r="B4005" s="26">
        <f>[1]PyramidData!K4012</f>
        <v>3362</v>
      </c>
    </row>
    <row r="4006" spans="1:2" x14ac:dyDescent="0.25">
      <c r="A4006" s="25">
        <v>36512</v>
      </c>
      <c r="B4006" s="26">
        <f>[1]PyramidData!K4013</f>
        <v>1077</v>
      </c>
    </row>
    <row r="4007" spans="1:2" x14ac:dyDescent="0.25">
      <c r="A4007" s="25">
        <v>36513</v>
      </c>
      <c r="B4007" s="26">
        <f>[1]PyramidData!K4014</f>
        <v>178</v>
      </c>
    </row>
    <row r="4008" spans="1:2" x14ac:dyDescent="0.25">
      <c r="A4008" s="25">
        <v>36514</v>
      </c>
      <c r="B4008" s="26">
        <f>[1]PyramidData!K4015</f>
        <v>5935</v>
      </c>
    </row>
    <row r="4009" spans="1:2" x14ac:dyDescent="0.25">
      <c r="A4009" s="25">
        <v>36515</v>
      </c>
      <c r="B4009" s="26">
        <f>[1]PyramidData!K4016</f>
        <v>6992</v>
      </c>
    </row>
    <row r="4010" spans="1:2" x14ac:dyDescent="0.25">
      <c r="A4010" s="25">
        <v>36516</v>
      </c>
      <c r="B4010" s="26">
        <f>[1]PyramidData!K4017</f>
        <v>5085</v>
      </c>
    </row>
    <row r="4011" spans="1:2" x14ac:dyDescent="0.25">
      <c r="A4011" s="25">
        <v>36517</v>
      </c>
      <c r="B4011" s="26">
        <f>[1]PyramidData!K4018</f>
        <v>4302</v>
      </c>
    </row>
    <row r="4012" spans="1:2" x14ac:dyDescent="0.25">
      <c r="A4012" s="25">
        <v>36518</v>
      </c>
      <c r="B4012" s="26">
        <f>[1]PyramidData!K4019</f>
        <v>3890</v>
      </c>
    </row>
    <row r="4013" spans="1:2" x14ac:dyDescent="0.25">
      <c r="A4013" s="25">
        <v>36519</v>
      </c>
      <c r="B4013" s="26">
        <f>[1]PyramidData!K4020</f>
        <v>3020</v>
      </c>
    </row>
    <row r="4014" spans="1:2" x14ac:dyDescent="0.25">
      <c r="A4014" s="25">
        <v>36520</v>
      </c>
      <c r="B4014" s="26">
        <f>[1]PyramidData!K4021</f>
        <v>3662</v>
      </c>
    </row>
    <row r="4015" spans="1:2" x14ac:dyDescent="0.25">
      <c r="A4015" s="25">
        <v>36521</v>
      </c>
      <c r="B4015" s="26">
        <f>[1]PyramidData!K4022</f>
        <v>3781</v>
      </c>
    </row>
    <row r="4016" spans="1:2" x14ac:dyDescent="0.25">
      <c r="A4016" s="25">
        <v>36522</v>
      </c>
      <c r="B4016" s="26">
        <f>[1]PyramidData!K4023</f>
        <v>4174</v>
      </c>
    </row>
    <row r="4017" spans="1:2" x14ac:dyDescent="0.25">
      <c r="A4017" s="25">
        <v>36523</v>
      </c>
      <c r="B4017" s="26">
        <f>[1]PyramidData!K4024</f>
        <v>6621</v>
      </c>
    </row>
    <row r="4018" spans="1:2" x14ac:dyDescent="0.25">
      <c r="A4018" s="25">
        <v>36524</v>
      </c>
      <c r="B4018" s="26">
        <f>[1]PyramidData!K4025</f>
        <v>5872</v>
      </c>
    </row>
    <row r="4019" spans="1:2" x14ac:dyDescent="0.25">
      <c r="A4019" s="25">
        <v>36525</v>
      </c>
      <c r="B4019" s="26">
        <f>[1]PyramidData!K4026</f>
        <v>2325</v>
      </c>
    </row>
    <row r="4020" spans="1:2" x14ac:dyDescent="0.25">
      <c r="A4020" s="25">
        <v>36526</v>
      </c>
      <c r="B4020" s="26">
        <f>[1]PyramidData!K4027</f>
        <v>4075</v>
      </c>
    </row>
    <row r="4021" spans="1:2" x14ac:dyDescent="0.25">
      <c r="A4021" s="25">
        <v>36527</v>
      </c>
      <c r="B4021" s="26">
        <f>[1]PyramidData!K4028</f>
        <v>2413</v>
      </c>
    </row>
    <row r="4022" spans="1:2" x14ac:dyDescent="0.25">
      <c r="A4022" s="25">
        <v>36528</v>
      </c>
      <c r="B4022" s="26">
        <f>[1]PyramidData!K4029</f>
        <v>5573</v>
      </c>
    </row>
    <row r="4023" spans="1:2" x14ac:dyDescent="0.25">
      <c r="A4023" s="25">
        <v>36529</v>
      </c>
      <c r="B4023" s="26">
        <f>[1]PyramidData!K4030</f>
        <v>4872</v>
      </c>
    </row>
    <row r="4024" spans="1:2" x14ac:dyDescent="0.25">
      <c r="A4024" s="25">
        <v>36530</v>
      </c>
      <c r="B4024" s="26">
        <f>[1]PyramidData!K4031</f>
        <v>3944</v>
      </c>
    </row>
    <row r="4025" spans="1:2" x14ac:dyDescent="0.25">
      <c r="A4025" s="25">
        <v>36531</v>
      </c>
      <c r="B4025" s="26">
        <f>[1]PyramidData!K4032</f>
        <v>4174</v>
      </c>
    </row>
    <row r="4026" spans="1:2" x14ac:dyDescent="0.25">
      <c r="A4026" s="25">
        <v>36532</v>
      </c>
      <c r="B4026" s="26">
        <f>[1]PyramidData!K4033</f>
        <v>1372</v>
      </c>
    </row>
    <row r="4027" spans="1:2" x14ac:dyDescent="0.25">
      <c r="A4027" s="25">
        <v>36533</v>
      </c>
      <c r="B4027" s="26">
        <f>[1]PyramidData!K4034</f>
        <v>716</v>
      </c>
    </row>
    <row r="4028" spans="1:2" x14ac:dyDescent="0.25">
      <c r="A4028" s="25">
        <v>36534</v>
      </c>
      <c r="B4028" s="26">
        <f>[1]PyramidData!K4035</f>
        <v>569</v>
      </c>
    </row>
    <row r="4029" spans="1:2" x14ac:dyDescent="0.25">
      <c r="A4029" s="25">
        <v>36535</v>
      </c>
      <c r="B4029" s="26">
        <f>[1]PyramidData!K4036</f>
        <v>4532</v>
      </c>
    </row>
    <row r="4030" spans="1:2" x14ac:dyDescent="0.25">
      <c r="A4030" s="25">
        <v>36536</v>
      </c>
      <c r="B4030" s="26">
        <f>[1]PyramidData!K4037</f>
        <v>1387</v>
      </c>
    </row>
    <row r="4031" spans="1:2" x14ac:dyDescent="0.25">
      <c r="A4031" s="25">
        <v>36537</v>
      </c>
      <c r="B4031" s="26">
        <f>[1]PyramidData!K4038</f>
        <v>4090</v>
      </c>
    </row>
    <row r="4032" spans="1:2" x14ac:dyDescent="0.25">
      <c r="A4032" s="25">
        <v>36538</v>
      </c>
      <c r="B4032" s="26">
        <f>[1]PyramidData!K4039</f>
        <v>2693</v>
      </c>
    </row>
    <row r="4033" spans="1:2" x14ac:dyDescent="0.25">
      <c r="A4033" s="25">
        <v>36539</v>
      </c>
      <c r="B4033" s="26">
        <f>[1]PyramidData!K4040</f>
        <v>2579</v>
      </c>
    </row>
    <row r="4034" spans="1:2" x14ac:dyDescent="0.25">
      <c r="A4034" s="25">
        <v>36540</v>
      </c>
      <c r="B4034" s="26">
        <f>[1]PyramidData!K4041</f>
        <v>288</v>
      </c>
    </row>
    <row r="4035" spans="1:2" x14ac:dyDescent="0.25">
      <c r="A4035" s="25">
        <v>36541</v>
      </c>
      <c r="B4035" s="26">
        <f>[1]PyramidData!K4042</f>
        <v>617</v>
      </c>
    </row>
    <row r="4036" spans="1:2" x14ac:dyDescent="0.25">
      <c r="A4036" s="25">
        <v>36542</v>
      </c>
      <c r="B4036" s="26">
        <f>[1]PyramidData!K4043</f>
        <v>3044</v>
      </c>
    </row>
    <row r="4037" spans="1:2" x14ac:dyDescent="0.25">
      <c r="A4037" s="25">
        <v>36543</v>
      </c>
      <c r="B4037" s="26">
        <f>[1]PyramidData!K4044</f>
        <v>3437</v>
      </c>
    </row>
    <row r="4038" spans="1:2" x14ac:dyDescent="0.25">
      <c r="A4038" s="25">
        <v>36544</v>
      </c>
      <c r="B4038" s="26">
        <f>[1]PyramidData!K4045</f>
        <v>5288</v>
      </c>
    </row>
    <row r="4039" spans="1:2" x14ac:dyDescent="0.25">
      <c r="A4039" s="25">
        <v>36545</v>
      </c>
      <c r="B4039" s="26">
        <f>[1]PyramidData!K4046</f>
        <v>4726</v>
      </c>
    </row>
    <row r="4040" spans="1:2" x14ac:dyDescent="0.25">
      <c r="A4040" s="25">
        <v>36546</v>
      </c>
      <c r="B4040" s="26">
        <f>[1]PyramidData!K4047</f>
        <v>5188</v>
      </c>
    </row>
    <row r="4041" spans="1:2" x14ac:dyDescent="0.25">
      <c r="A4041" s="25">
        <v>36547</v>
      </c>
      <c r="B4041" s="26">
        <f>[1]PyramidData!K4048</f>
        <v>767</v>
      </c>
    </row>
    <row r="4042" spans="1:2" x14ac:dyDescent="0.25">
      <c r="A4042" s="25">
        <v>36548</v>
      </c>
      <c r="B4042" s="26">
        <f>[1]PyramidData!K4049</f>
        <v>2910</v>
      </c>
    </row>
    <row r="4043" spans="1:2" x14ac:dyDescent="0.25">
      <c r="A4043" s="25">
        <v>36549</v>
      </c>
      <c r="B4043" s="26">
        <f>[1]PyramidData!K4050</f>
        <v>5404</v>
      </c>
    </row>
    <row r="4044" spans="1:2" x14ac:dyDescent="0.25">
      <c r="A4044" s="25">
        <v>36550</v>
      </c>
      <c r="B4044" s="26">
        <f>[1]PyramidData!K4051</f>
        <v>3738</v>
      </c>
    </row>
    <row r="4045" spans="1:2" x14ac:dyDescent="0.25">
      <c r="A4045" s="25">
        <v>36551</v>
      </c>
      <c r="B4045" s="26">
        <f>[1]PyramidData!K4052</f>
        <v>4364</v>
      </c>
    </row>
    <row r="4046" spans="1:2" x14ac:dyDescent="0.25">
      <c r="A4046" s="25">
        <v>36552</v>
      </c>
      <c r="B4046" s="26">
        <f>[1]PyramidData!K4053</f>
        <v>5668</v>
      </c>
    </row>
    <row r="4047" spans="1:2" x14ac:dyDescent="0.25">
      <c r="A4047" s="25">
        <v>36553</v>
      </c>
      <c r="B4047" s="26">
        <f>[1]PyramidData!K4054</f>
        <v>3777</v>
      </c>
    </row>
    <row r="4048" spans="1:2" x14ac:dyDescent="0.25">
      <c r="A4048" s="25">
        <v>36554</v>
      </c>
      <c r="B4048" s="26">
        <f>[1]PyramidData!K4055</f>
        <v>570</v>
      </c>
    </row>
    <row r="4049" spans="1:2" x14ac:dyDescent="0.25">
      <c r="A4049" s="25">
        <v>36555</v>
      </c>
      <c r="B4049" s="26">
        <f>[1]PyramidData!K4056</f>
        <v>552</v>
      </c>
    </row>
    <row r="4050" spans="1:2" x14ac:dyDescent="0.25">
      <c r="A4050" s="25">
        <v>36556</v>
      </c>
      <c r="B4050" s="26">
        <f>[1]PyramidData!K4057</f>
        <v>1512</v>
      </c>
    </row>
    <row r="4051" spans="1:2" x14ac:dyDescent="0.25">
      <c r="A4051" s="25">
        <v>36557</v>
      </c>
      <c r="B4051" s="26">
        <f>[1]PyramidData!K4058</f>
        <v>2670</v>
      </c>
    </row>
    <row r="4052" spans="1:2" x14ac:dyDescent="0.25">
      <c r="A4052" s="25">
        <v>36558</v>
      </c>
      <c r="B4052" s="26">
        <f>[1]PyramidData!K4059</f>
        <v>2727</v>
      </c>
    </row>
    <row r="4053" spans="1:2" x14ac:dyDescent="0.25">
      <c r="A4053" s="25">
        <v>36559</v>
      </c>
      <c r="B4053" s="26">
        <f>[1]PyramidData!K4060</f>
        <v>3742</v>
      </c>
    </row>
    <row r="4054" spans="1:2" x14ac:dyDescent="0.25">
      <c r="A4054" s="25">
        <v>36560</v>
      </c>
      <c r="B4054" s="26">
        <f>[1]PyramidData!K4061</f>
        <v>1441</v>
      </c>
    </row>
    <row r="4055" spans="1:2" x14ac:dyDescent="0.25">
      <c r="A4055" s="25">
        <v>36561</v>
      </c>
      <c r="B4055" s="26">
        <f>[1]PyramidData!K4062</f>
        <v>84</v>
      </c>
    </row>
    <row r="4056" spans="1:2" x14ac:dyDescent="0.25">
      <c r="A4056" s="25">
        <v>36562</v>
      </c>
      <c r="B4056" s="26">
        <f>[1]PyramidData!K4063</f>
        <v>115</v>
      </c>
    </row>
    <row r="4057" spans="1:2" x14ac:dyDescent="0.25">
      <c r="A4057" s="25">
        <v>36563</v>
      </c>
      <c r="B4057" s="26">
        <f>[1]PyramidData!K4064</f>
        <v>5082</v>
      </c>
    </row>
    <row r="4058" spans="1:2" x14ac:dyDescent="0.25">
      <c r="A4058" s="25">
        <v>36564</v>
      </c>
      <c r="B4058" s="26">
        <f>[1]PyramidData!K4065</f>
        <v>4605</v>
      </c>
    </row>
    <row r="4059" spans="1:2" x14ac:dyDescent="0.25">
      <c r="A4059" s="25">
        <v>36565</v>
      </c>
      <c r="B4059" s="26">
        <f>[1]PyramidData!K4066</f>
        <v>3099</v>
      </c>
    </row>
    <row r="4060" spans="1:2" x14ac:dyDescent="0.25">
      <c r="A4060" s="25">
        <v>36566</v>
      </c>
      <c r="B4060" s="26">
        <f>[1]PyramidData!K4067</f>
        <v>3791</v>
      </c>
    </row>
    <row r="4061" spans="1:2" x14ac:dyDescent="0.25">
      <c r="A4061" s="25">
        <v>36567</v>
      </c>
      <c r="B4061" s="26">
        <f>[1]PyramidData!K4068</f>
        <v>307</v>
      </c>
    </row>
    <row r="4062" spans="1:2" x14ac:dyDescent="0.25">
      <c r="A4062" s="25">
        <v>36568</v>
      </c>
      <c r="B4062" s="26">
        <f>[1]PyramidData!K4069</f>
        <v>368</v>
      </c>
    </row>
    <row r="4063" spans="1:2" x14ac:dyDescent="0.25">
      <c r="A4063" s="25">
        <v>36569</v>
      </c>
      <c r="B4063" s="26">
        <f>[1]PyramidData!K4070</f>
        <v>304</v>
      </c>
    </row>
    <row r="4064" spans="1:2" x14ac:dyDescent="0.25">
      <c r="A4064" s="25">
        <v>36570</v>
      </c>
      <c r="B4064" s="26">
        <f>[1]PyramidData!K4071</f>
        <v>2880</v>
      </c>
    </row>
    <row r="4065" spans="1:2" x14ac:dyDescent="0.25">
      <c r="A4065" s="25">
        <v>36571</v>
      </c>
      <c r="B4065" s="26">
        <f>[1]PyramidData!K4072</f>
        <v>255</v>
      </c>
    </row>
    <row r="4066" spans="1:2" x14ac:dyDescent="0.25">
      <c r="A4066" s="25">
        <v>36572</v>
      </c>
      <c r="B4066" s="26">
        <f>[1]PyramidData!K4073</f>
        <v>5504</v>
      </c>
    </row>
    <row r="4067" spans="1:2" x14ac:dyDescent="0.25">
      <c r="A4067" s="25">
        <v>36573</v>
      </c>
      <c r="B4067" s="26">
        <f>[1]PyramidData!K4074</f>
        <v>3359</v>
      </c>
    </row>
    <row r="4068" spans="1:2" x14ac:dyDescent="0.25">
      <c r="A4068" s="25">
        <v>36574</v>
      </c>
      <c r="B4068" s="26">
        <f>[1]PyramidData!K4075</f>
        <v>465</v>
      </c>
    </row>
    <row r="4069" spans="1:2" x14ac:dyDescent="0.25">
      <c r="A4069" s="25">
        <v>36575</v>
      </c>
      <c r="B4069" s="26">
        <f>[1]PyramidData!K4076</f>
        <v>47</v>
      </c>
    </row>
    <row r="4070" spans="1:2" x14ac:dyDescent="0.25">
      <c r="A4070" s="25">
        <v>36576</v>
      </c>
      <c r="B4070" s="26">
        <f>[1]PyramidData!K4077</f>
        <v>521</v>
      </c>
    </row>
    <row r="4071" spans="1:2" x14ac:dyDescent="0.25">
      <c r="A4071" s="25">
        <v>36577</v>
      </c>
      <c r="B4071" s="26">
        <f>[1]PyramidData!K4078</f>
        <v>1742</v>
      </c>
    </row>
    <row r="4072" spans="1:2" x14ac:dyDescent="0.25">
      <c r="A4072" s="25">
        <v>36578</v>
      </c>
      <c r="B4072" s="26">
        <f>[1]PyramidData!K4079</f>
        <v>162</v>
      </c>
    </row>
    <row r="4073" spans="1:2" x14ac:dyDescent="0.25">
      <c r="A4073" s="25">
        <v>36579</v>
      </c>
      <c r="B4073" s="26">
        <f>[1]PyramidData!K4080</f>
        <v>1334</v>
      </c>
    </row>
    <row r="4074" spans="1:2" x14ac:dyDescent="0.25">
      <c r="A4074" s="25">
        <v>36580</v>
      </c>
      <c r="B4074" s="26">
        <f>[1]PyramidData!K4081</f>
        <v>1600</v>
      </c>
    </row>
    <row r="4075" spans="1:2" x14ac:dyDescent="0.25">
      <c r="A4075" s="25">
        <v>36581</v>
      </c>
      <c r="B4075" s="26">
        <f>[1]PyramidData!K4082</f>
        <v>482</v>
      </c>
    </row>
    <row r="4076" spans="1:2" x14ac:dyDescent="0.25">
      <c r="A4076" s="25">
        <v>36582</v>
      </c>
      <c r="B4076" s="26">
        <f>[1]PyramidData!K4083</f>
        <v>287</v>
      </c>
    </row>
    <row r="4077" spans="1:2" x14ac:dyDescent="0.25">
      <c r="A4077" s="25">
        <v>36583</v>
      </c>
      <c r="B4077" s="26">
        <f>[1]PyramidData!K4084</f>
        <v>573</v>
      </c>
    </row>
    <row r="4078" spans="1:2" x14ac:dyDescent="0.25">
      <c r="A4078" s="25">
        <v>36584</v>
      </c>
      <c r="B4078" s="26">
        <f>[1]PyramidData!K4085</f>
        <v>1567</v>
      </c>
    </row>
    <row r="4079" spans="1:2" x14ac:dyDescent="0.25">
      <c r="A4079" s="25">
        <v>36585</v>
      </c>
      <c r="B4079" s="26">
        <f>[1]PyramidData!K4086</f>
        <v>1322</v>
      </c>
    </row>
    <row r="4080" spans="1:2" x14ac:dyDescent="0.25">
      <c r="A4080" s="25">
        <v>36586</v>
      </c>
      <c r="B4080" s="26">
        <f>[1]PyramidData!K4087</f>
        <v>1169</v>
      </c>
    </row>
    <row r="4081" spans="1:2" x14ac:dyDescent="0.25">
      <c r="A4081" s="25">
        <v>36587</v>
      </c>
      <c r="B4081" s="26">
        <f>[1]PyramidData!K4088</f>
        <v>1665</v>
      </c>
    </row>
    <row r="4082" spans="1:2" x14ac:dyDescent="0.25">
      <c r="A4082" s="25">
        <v>36588</v>
      </c>
      <c r="B4082" s="26">
        <f>[1]PyramidData!K4089</f>
        <v>549</v>
      </c>
    </row>
    <row r="4083" spans="1:2" x14ac:dyDescent="0.25">
      <c r="A4083" s="25">
        <v>36589</v>
      </c>
      <c r="B4083" s="26">
        <f>[1]PyramidData!K4090</f>
        <v>1383</v>
      </c>
    </row>
    <row r="4084" spans="1:2" x14ac:dyDescent="0.25">
      <c r="A4084" s="25">
        <v>36590</v>
      </c>
      <c r="B4084" s="26">
        <f>[1]PyramidData!K4091</f>
        <v>1065</v>
      </c>
    </row>
    <row r="4085" spans="1:2" x14ac:dyDescent="0.25">
      <c r="A4085" s="25">
        <v>36591</v>
      </c>
      <c r="B4085" s="26">
        <f>[1]PyramidData!K4092</f>
        <v>3050</v>
      </c>
    </row>
    <row r="4086" spans="1:2" x14ac:dyDescent="0.25">
      <c r="A4086" s="25">
        <v>36592</v>
      </c>
      <c r="B4086" s="26">
        <f>[1]PyramidData!K4093</f>
        <v>631</v>
      </c>
    </row>
    <row r="4087" spans="1:2" x14ac:dyDescent="0.25">
      <c r="A4087" s="25">
        <v>36593</v>
      </c>
      <c r="B4087" s="26">
        <f>[1]PyramidData!K4094</f>
        <v>994</v>
      </c>
    </row>
    <row r="4088" spans="1:2" x14ac:dyDescent="0.25">
      <c r="A4088" s="25">
        <v>36594</v>
      </c>
      <c r="B4088" s="26">
        <f>[1]PyramidData!K4095</f>
        <v>545</v>
      </c>
    </row>
    <row r="4089" spans="1:2" x14ac:dyDescent="0.25">
      <c r="A4089" s="25">
        <v>36595</v>
      </c>
      <c r="B4089" s="26">
        <f>[1]PyramidData!K4096</f>
        <v>2668</v>
      </c>
    </row>
    <row r="4090" spans="1:2" x14ac:dyDescent="0.25">
      <c r="A4090" s="25">
        <v>36596</v>
      </c>
      <c r="B4090" s="26">
        <f>[1]PyramidData!K4097</f>
        <v>105</v>
      </c>
    </row>
    <row r="4091" spans="1:2" x14ac:dyDescent="0.25">
      <c r="A4091" s="25">
        <v>36597</v>
      </c>
      <c r="B4091" s="26">
        <f>[1]PyramidData!K4098</f>
        <v>376</v>
      </c>
    </row>
    <row r="4092" spans="1:2" x14ac:dyDescent="0.25">
      <c r="A4092" s="25">
        <v>36598</v>
      </c>
      <c r="B4092" s="26">
        <f>[1]PyramidData!K4099</f>
        <v>1193</v>
      </c>
    </row>
    <row r="4093" spans="1:2" x14ac:dyDescent="0.25">
      <c r="A4093" s="25">
        <v>36599</v>
      </c>
      <c r="B4093" s="26">
        <f>[1]PyramidData!K4100</f>
        <v>1818</v>
      </c>
    </row>
    <row r="4094" spans="1:2" x14ac:dyDescent="0.25">
      <c r="A4094" s="25">
        <v>36600</v>
      </c>
      <c r="B4094" s="26">
        <f>[1]PyramidData!K4101</f>
        <v>3015</v>
      </c>
    </row>
    <row r="4095" spans="1:2" x14ac:dyDescent="0.25">
      <c r="A4095" s="25">
        <v>36601</v>
      </c>
      <c r="B4095" s="26">
        <f>[1]PyramidData!K4102</f>
        <v>2779</v>
      </c>
    </row>
    <row r="4096" spans="1:2" x14ac:dyDescent="0.25">
      <c r="A4096" s="25">
        <v>36602</v>
      </c>
      <c r="B4096" s="26">
        <f>[1]PyramidData!K4103</f>
        <v>325</v>
      </c>
    </row>
    <row r="4097" spans="1:2" x14ac:dyDescent="0.25">
      <c r="A4097" s="25">
        <v>36603</v>
      </c>
      <c r="B4097" s="26">
        <f>[1]PyramidData!K4104</f>
        <v>900</v>
      </c>
    </row>
    <row r="4098" spans="1:2" x14ac:dyDescent="0.25">
      <c r="A4098" s="25">
        <v>36604</v>
      </c>
      <c r="B4098" s="26">
        <f>[1]PyramidData!K4105</f>
        <v>2420</v>
      </c>
    </row>
    <row r="4099" spans="1:2" x14ac:dyDescent="0.25">
      <c r="A4099" s="25">
        <v>36605</v>
      </c>
      <c r="B4099" s="26">
        <f>[1]PyramidData!K4106</f>
        <v>3455</v>
      </c>
    </row>
    <row r="4100" spans="1:2" x14ac:dyDescent="0.25">
      <c r="A4100" s="25">
        <v>36606</v>
      </c>
      <c r="B4100" s="26">
        <f>[1]PyramidData!K4107</f>
        <v>2170</v>
      </c>
    </row>
    <row r="4101" spans="1:2" x14ac:dyDescent="0.25">
      <c r="A4101" s="25">
        <v>36607</v>
      </c>
      <c r="B4101" s="26">
        <f>[1]PyramidData!K4108</f>
        <v>692</v>
      </c>
    </row>
    <row r="4102" spans="1:2" x14ac:dyDescent="0.25">
      <c r="A4102" s="25">
        <v>36608</v>
      </c>
      <c r="B4102" s="26">
        <f>[1]PyramidData!K4109</f>
        <v>1588</v>
      </c>
    </row>
    <row r="4103" spans="1:2" x14ac:dyDescent="0.25">
      <c r="A4103" s="25">
        <v>36609</v>
      </c>
      <c r="B4103" s="26">
        <f>[1]PyramidData!K4110</f>
        <v>3150</v>
      </c>
    </row>
    <row r="4104" spans="1:2" x14ac:dyDescent="0.25">
      <c r="A4104" s="25">
        <v>36610</v>
      </c>
      <c r="B4104" s="26">
        <f>[1]PyramidData!K4111</f>
        <v>2039</v>
      </c>
    </row>
    <row r="4105" spans="1:2" x14ac:dyDescent="0.25">
      <c r="A4105" s="25">
        <v>36611</v>
      </c>
      <c r="B4105" s="26">
        <f>[1]PyramidData!K4112</f>
        <v>1091</v>
      </c>
    </row>
    <row r="4106" spans="1:2" x14ac:dyDescent="0.25">
      <c r="A4106" s="25">
        <v>36612</v>
      </c>
      <c r="B4106" s="26">
        <f>[1]PyramidData!K4113</f>
        <v>4703</v>
      </c>
    </row>
    <row r="4107" spans="1:2" x14ac:dyDescent="0.25">
      <c r="A4107" s="25">
        <v>36613</v>
      </c>
      <c r="B4107" s="26">
        <f>[1]PyramidData!K4114</f>
        <v>3556</v>
      </c>
    </row>
    <row r="4108" spans="1:2" x14ac:dyDescent="0.25">
      <c r="A4108" s="25">
        <v>36614</v>
      </c>
      <c r="B4108" s="26">
        <f>[1]PyramidData!K4115</f>
        <v>3842</v>
      </c>
    </row>
    <row r="4109" spans="1:2" x14ac:dyDescent="0.25">
      <c r="A4109" s="25">
        <v>36615</v>
      </c>
      <c r="B4109" s="26">
        <f>[1]PyramidData!K4116</f>
        <v>4862</v>
      </c>
    </row>
    <row r="4110" spans="1:2" x14ac:dyDescent="0.25">
      <c r="A4110" s="25">
        <v>36616</v>
      </c>
      <c r="B4110" s="26">
        <f>[1]PyramidData!K4117</f>
        <v>5202</v>
      </c>
    </row>
    <row r="4111" spans="1:2" x14ac:dyDescent="0.25">
      <c r="A4111" s="25">
        <v>36617</v>
      </c>
      <c r="B4111" s="26">
        <f>[1]PyramidData!K4118</f>
        <v>754</v>
      </c>
    </row>
    <row r="4112" spans="1:2" x14ac:dyDescent="0.25">
      <c r="A4112" s="25">
        <v>36618</v>
      </c>
      <c r="B4112" s="26">
        <f>[1]PyramidData!K4119</f>
        <v>384</v>
      </c>
    </row>
    <row r="4113" spans="1:2" x14ac:dyDescent="0.25">
      <c r="A4113" s="25">
        <v>36619</v>
      </c>
      <c r="B4113" s="26">
        <f>[1]PyramidData!K4120</f>
        <v>4196</v>
      </c>
    </row>
    <row r="4114" spans="1:2" x14ac:dyDescent="0.25">
      <c r="A4114" s="25">
        <v>36620</v>
      </c>
      <c r="B4114" s="26">
        <f>[1]PyramidData!K4121</f>
        <v>3333</v>
      </c>
    </row>
    <row r="4115" spans="1:2" x14ac:dyDescent="0.25">
      <c r="A4115" s="25">
        <v>36621</v>
      </c>
      <c r="B4115" s="26">
        <f>[1]PyramidData!K4122</f>
        <v>5872</v>
      </c>
    </row>
    <row r="4116" spans="1:2" x14ac:dyDescent="0.25">
      <c r="A4116" s="25">
        <v>36622</v>
      </c>
      <c r="B4116" s="26">
        <f>[1]PyramidData!K4123</f>
        <v>4417</v>
      </c>
    </row>
    <row r="4117" spans="1:2" x14ac:dyDescent="0.25">
      <c r="A4117" s="25">
        <v>36623</v>
      </c>
      <c r="B4117" s="26">
        <f>[1]PyramidData!K4124</f>
        <v>3259</v>
      </c>
    </row>
    <row r="4118" spans="1:2" x14ac:dyDescent="0.25">
      <c r="A4118" s="25">
        <v>36624</v>
      </c>
      <c r="B4118" s="26">
        <f>[1]PyramidData!K4125</f>
        <v>2255</v>
      </c>
    </row>
    <row r="4119" spans="1:2" x14ac:dyDescent="0.25">
      <c r="A4119" s="25">
        <v>36625</v>
      </c>
      <c r="B4119" s="26">
        <f>[1]PyramidData!K4126</f>
        <v>3614</v>
      </c>
    </row>
    <row r="4120" spans="1:2" x14ac:dyDescent="0.25">
      <c r="A4120" s="25">
        <v>36626</v>
      </c>
      <c r="B4120" s="26">
        <f>[1]PyramidData!K4127</f>
        <v>4995</v>
      </c>
    </row>
    <row r="4121" spans="1:2" x14ac:dyDescent="0.25">
      <c r="A4121" s="25">
        <v>36627</v>
      </c>
      <c r="B4121" s="26">
        <f>[1]PyramidData!K4128</f>
        <v>5408</v>
      </c>
    </row>
    <row r="4122" spans="1:2" x14ac:dyDescent="0.25">
      <c r="A4122" s="25">
        <v>36628</v>
      </c>
      <c r="B4122" s="26">
        <f>[1]PyramidData!K4129</f>
        <v>6132</v>
      </c>
    </row>
    <row r="4123" spans="1:2" x14ac:dyDescent="0.25">
      <c r="A4123" s="25">
        <v>36629</v>
      </c>
      <c r="B4123" s="26">
        <f>[1]PyramidData!K4130</f>
        <v>7731</v>
      </c>
    </row>
    <row r="4124" spans="1:2" x14ac:dyDescent="0.25">
      <c r="A4124" s="25">
        <v>36630</v>
      </c>
      <c r="B4124" s="26">
        <f>[1]PyramidData!K4131</f>
        <v>5784</v>
      </c>
    </row>
    <row r="4125" spans="1:2" x14ac:dyDescent="0.25">
      <c r="A4125" s="25">
        <v>36631</v>
      </c>
      <c r="B4125" s="26">
        <f>[1]PyramidData!K4132</f>
        <v>1175</v>
      </c>
    </row>
    <row r="4126" spans="1:2" x14ac:dyDescent="0.25">
      <c r="A4126" s="25">
        <v>36632</v>
      </c>
      <c r="B4126" s="26">
        <f>[1]PyramidData!K4133</f>
        <v>643</v>
      </c>
    </row>
    <row r="4127" spans="1:2" x14ac:dyDescent="0.25">
      <c r="A4127" s="25">
        <v>36633</v>
      </c>
      <c r="B4127" s="26">
        <f>[1]PyramidData!K4134</f>
        <v>4993</v>
      </c>
    </row>
    <row r="4128" spans="1:2" x14ac:dyDescent="0.25">
      <c r="A4128" s="25">
        <v>36634</v>
      </c>
      <c r="B4128" s="26">
        <f>[1]PyramidData!K4135</f>
        <v>6892</v>
      </c>
    </row>
    <row r="4129" spans="1:2" x14ac:dyDescent="0.25">
      <c r="A4129" s="25">
        <v>36635</v>
      </c>
      <c r="B4129" s="26">
        <f>[1]PyramidData!K4136</f>
        <v>6451</v>
      </c>
    </row>
    <row r="4130" spans="1:2" x14ac:dyDescent="0.25">
      <c r="A4130" s="25">
        <v>36636</v>
      </c>
      <c r="B4130" s="26">
        <f>[1]PyramidData!K4137</f>
        <v>8058</v>
      </c>
    </row>
    <row r="4131" spans="1:2" x14ac:dyDescent="0.25">
      <c r="A4131" s="25">
        <v>36637</v>
      </c>
      <c r="B4131" s="26">
        <f>[1]PyramidData!K4138</f>
        <v>8432</v>
      </c>
    </row>
    <row r="4132" spans="1:2" x14ac:dyDescent="0.25">
      <c r="A4132" s="25">
        <v>36638</v>
      </c>
      <c r="B4132" s="26">
        <f>[1]PyramidData!K4139</f>
        <v>4863</v>
      </c>
    </row>
    <row r="4133" spans="1:2" x14ac:dyDescent="0.25">
      <c r="A4133" s="25">
        <v>36639</v>
      </c>
      <c r="B4133" s="26">
        <f>[1]PyramidData!K4140</f>
        <v>248</v>
      </c>
    </row>
    <row r="4134" spans="1:2" x14ac:dyDescent="0.25">
      <c r="A4134" s="25">
        <v>36640</v>
      </c>
      <c r="B4134" s="26">
        <f>[1]PyramidData!K4141</f>
        <v>7963</v>
      </c>
    </row>
    <row r="4135" spans="1:2" x14ac:dyDescent="0.25">
      <c r="A4135" s="25">
        <v>36641</v>
      </c>
      <c r="B4135" s="26">
        <f>[1]PyramidData!K4142</f>
        <v>8997</v>
      </c>
    </row>
    <row r="4136" spans="1:2" x14ac:dyDescent="0.25">
      <c r="A4136" s="25">
        <v>36642</v>
      </c>
      <c r="B4136" s="26">
        <f>[1]PyramidData!K4143</f>
        <v>7493</v>
      </c>
    </row>
    <row r="4137" spans="1:2" x14ac:dyDescent="0.25">
      <c r="A4137" s="25">
        <v>36643</v>
      </c>
      <c r="B4137" s="26">
        <f>[1]PyramidData!K4144</f>
        <v>5394</v>
      </c>
    </row>
    <row r="4138" spans="1:2" x14ac:dyDescent="0.25">
      <c r="A4138" s="25">
        <v>36644</v>
      </c>
      <c r="B4138" s="26">
        <f>[1]PyramidData!K4145</f>
        <v>3412</v>
      </c>
    </row>
    <row r="4139" spans="1:2" x14ac:dyDescent="0.25">
      <c r="A4139" s="25">
        <v>36645</v>
      </c>
      <c r="B4139" s="26">
        <f>[1]PyramidData!K4146</f>
        <v>0</v>
      </c>
    </row>
    <row r="4140" spans="1:2" x14ac:dyDescent="0.25">
      <c r="A4140" s="25">
        <v>36646</v>
      </c>
      <c r="B4140" s="26">
        <f>[1]PyramidData!K4147</f>
        <v>1373</v>
      </c>
    </row>
    <row r="4141" spans="1:2" x14ac:dyDescent="0.25">
      <c r="A4141" s="25">
        <v>36647</v>
      </c>
      <c r="B4141" s="26">
        <f>[1]PyramidData!K4148</f>
        <v>6394</v>
      </c>
    </row>
    <row r="4142" spans="1:2" x14ac:dyDescent="0.25">
      <c r="A4142" s="25">
        <v>36648</v>
      </c>
      <c r="B4142" s="26">
        <f>[1]PyramidData!K4149</f>
        <v>6529</v>
      </c>
    </row>
    <row r="4143" spans="1:2" x14ac:dyDescent="0.25">
      <c r="A4143" s="25">
        <v>36649</v>
      </c>
      <c r="B4143" s="26">
        <f>[1]PyramidData!K4150</f>
        <v>6600</v>
      </c>
    </row>
    <row r="4144" spans="1:2" x14ac:dyDescent="0.25">
      <c r="A4144" s="25">
        <v>36650</v>
      </c>
      <c r="B4144" s="26">
        <f>[1]PyramidData!K4151</f>
        <v>5633</v>
      </c>
    </row>
    <row r="4145" spans="1:2" x14ac:dyDescent="0.25">
      <c r="A4145" s="25">
        <v>36651</v>
      </c>
      <c r="B4145" s="26">
        <f>[1]PyramidData!K4152</f>
        <v>5858</v>
      </c>
    </row>
    <row r="4146" spans="1:2" x14ac:dyDescent="0.25">
      <c r="A4146" s="25">
        <v>36652</v>
      </c>
      <c r="B4146" s="26">
        <f>[1]PyramidData!K4153</f>
        <v>3050</v>
      </c>
    </row>
    <row r="4147" spans="1:2" x14ac:dyDescent="0.25">
      <c r="A4147" s="25">
        <v>36653</v>
      </c>
      <c r="B4147" s="26">
        <f>[1]PyramidData!K4154</f>
        <v>44</v>
      </c>
    </row>
    <row r="4148" spans="1:2" x14ac:dyDescent="0.25">
      <c r="A4148" s="25">
        <v>36654</v>
      </c>
      <c r="B4148" s="26">
        <f>[1]PyramidData!K4155</f>
        <v>3222</v>
      </c>
    </row>
    <row r="4149" spans="1:2" x14ac:dyDescent="0.25">
      <c r="A4149" s="25">
        <v>36655</v>
      </c>
      <c r="B4149" s="26">
        <f>[1]PyramidData!K4156</f>
        <v>4224</v>
      </c>
    </row>
    <row r="4150" spans="1:2" x14ac:dyDescent="0.25">
      <c r="A4150" s="25">
        <v>36656</v>
      </c>
      <c r="B4150" s="26">
        <f>[1]PyramidData!K4157</f>
        <v>2119</v>
      </c>
    </row>
    <row r="4151" spans="1:2" x14ac:dyDescent="0.25">
      <c r="A4151" s="25">
        <v>36657</v>
      </c>
      <c r="B4151" s="26">
        <f>[1]PyramidData!K4158</f>
        <v>363</v>
      </c>
    </row>
    <row r="4152" spans="1:2" x14ac:dyDescent="0.25">
      <c r="A4152" s="25">
        <v>36658</v>
      </c>
      <c r="B4152" s="26">
        <f>[1]PyramidData!K4159</f>
        <v>2560</v>
      </c>
    </row>
    <row r="4153" spans="1:2" x14ac:dyDescent="0.25">
      <c r="A4153" s="25">
        <v>36659</v>
      </c>
      <c r="B4153" s="26">
        <f>[1]PyramidData!K4160</f>
        <v>421</v>
      </c>
    </row>
    <row r="4154" spans="1:2" x14ac:dyDescent="0.25">
      <c r="A4154" s="25">
        <v>36660</v>
      </c>
      <c r="B4154" s="26">
        <f>[1]PyramidData!K4161</f>
        <v>2142</v>
      </c>
    </row>
    <row r="4155" spans="1:2" x14ac:dyDescent="0.25">
      <c r="A4155" s="25">
        <v>36661</v>
      </c>
      <c r="B4155" s="26">
        <f>[1]PyramidData!K4162</f>
        <v>3743</v>
      </c>
    </row>
    <row r="4156" spans="1:2" x14ac:dyDescent="0.25">
      <c r="A4156" s="25">
        <v>36662</v>
      </c>
      <c r="B4156" s="26">
        <f>[1]PyramidData!K4163</f>
        <v>958</v>
      </c>
    </row>
    <row r="4157" spans="1:2" x14ac:dyDescent="0.25">
      <c r="A4157" s="25">
        <v>36663</v>
      </c>
      <c r="B4157" s="26">
        <f>[1]PyramidData!K4164</f>
        <v>556</v>
      </c>
    </row>
    <row r="4158" spans="1:2" x14ac:dyDescent="0.25">
      <c r="A4158" s="25">
        <v>36664</v>
      </c>
      <c r="B4158" s="26">
        <f>[1]PyramidData!K4165</f>
        <v>3916</v>
      </c>
    </row>
    <row r="4159" spans="1:2" x14ac:dyDescent="0.25">
      <c r="A4159" s="25">
        <v>36665</v>
      </c>
      <c r="B4159" s="26">
        <f>[1]PyramidData!K4166</f>
        <v>4557</v>
      </c>
    </row>
    <row r="4160" spans="1:2" x14ac:dyDescent="0.25">
      <c r="A4160" s="25">
        <v>36666</v>
      </c>
      <c r="B4160" s="26">
        <f>[1]PyramidData!K4167</f>
        <v>3819</v>
      </c>
    </row>
    <row r="4161" spans="1:2" x14ac:dyDescent="0.25">
      <c r="A4161" s="25">
        <v>36667</v>
      </c>
      <c r="B4161" s="26">
        <f>[1]PyramidData!K4168</f>
        <v>5053</v>
      </c>
    </row>
    <row r="4162" spans="1:2" x14ac:dyDescent="0.25">
      <c r="A4162" s="25">
        <v>36668</v>
      </c>
      <c r="B4162" s="26">
        <f>[1]PyramidData!K4169</f>
        <v>3526</v>
      </c>
    </row>
    <row r="4163" spans="1:2" x14ac:dyDescent="0.25">
      <c r="A4163" s="25">
        <v>36669</v>
      </c>
      <c r="B4163" s="26">
        <f>[1]PyramidData!K4170</f>
        <v>4559</v>
      </c>
    </row>
    <row r="4164" spans="1:2" x14ac:dyDescent="0.25">
      <c r="A4164" s="25">
        <v>36670</v>
      </c>
      <c r="B4164" s="26">
        <f>[1]PyramidData!K4171</f>
        <v>3226</v>
      </c>
    </row>
    <row r="4165" spans="1:2" x14ac:dyDescent="0.25">
      <c r="A4165" s="25">
        <v>36671</v>
      </c>
      <c r="B4165" s="26">
        <f>[1]PyramidData!K4172</f>
        <v>3654</v>
      </c>
    </row>
    <row r="4166" spans="1:2" x14ac:dyDescent="0.25">
      <c r="A4166" s="25">
        <v>36672</v>
      </c>
      <c r="B4166" s="26">
        <f>[1]PyramidData!K4173</f>
        <v>4505</v>
      </c>
    </row>
    <row r="4167" spans="1:2" x14ac:dyDescent="0.25">
      <c r="A4167" s="25">
        <v>36673</v>
      </c>
      <c r="B4167" s="26">
        <f>[1]PyramidData!K4174</f>
        <v>3443</v>
      </c>
    </row>
    <row r="4168" spans="1:2" x14ac:dyDescent="0.25">
      <c r="A4168" s="25">
        <v>36674</v>
      </c>
      <c r="B4168" s="26">
        <f>[1]PyramidData!K4175</f>
        <v>5573</v>
      </c>
    </row>
    <row r="4169" spans="1:2" x14ac:dyDescent="0.25">
      <c r="A4169" s="25">
        <v>36675</v>
      </c>
      <c r="B4169" s="26">
        <f>[1]PyramidData!K4176</f>
        <v>3993</v>
      </c>
    </row>
    <row r="4170" spans="1:2" x14ac:dyDescent="0.25">
      <c r="A4170" s="25">
        <v>36676</v>
      </c>
      <c r="B4170" s="26">
        <f>[1]PyramidData!K4177</f>
        <v>5487</v>
      </c>
    </row>
    <row r="4171" spans="1:2" x14ac:dyDescent="0.25">
      <c r="A4171" s="25">
        <v>36677</v>
      </c>
      <c r="B4171" s="26">
        <f>[1]PyramidData!K4178</f>
        <v>5145</v>
      </c>
    </row>
    <row r="4172" spans="1:2" x14ac:dyDescent="0.25">
      <c r="A4172" s="25">
        <v>36678</v>
      </c>
      <c r="B4172" s="26">
        <f>[1]PyramidData!K4179</f>
        <v>5741</v>
      </c>
    </row>
    <row r="4173" spans="1:2" x14ac:dyDescent="0.25">
      <c r="A4173" s="25">
        <v>36679</v>
      </c>
      <c r="B4173" s="26">
        <f>[1]PyramidData!K4180</f>
        <v>4792</v>
      </c>
    </row>
    <row r="4174" spans="1:2" x14ac:dyDescent="0.25">
      <c r="A4174" s="25">
        <v>36680</v>
      </c>
      <c r="B4174" s="26">
        <f>[1]PyramidData!K4181</f>
        <v>5230</v>
      </c>
    </row>
    <row r="4175" spans="1:2" x14ac:dyDescent="0.25">
      <c r="A4175" s="25">
        <v>36681</v>
      </c>
      <c r="B4175" s="26">
        <f>[1]PyramidData!K4182</f>
        <v>3191</v>
      </c>
    </row>
    <row r="4176" spans="1:2" x14ac:dyDescent="0.25">
      <c r="A4176" s="25">
        <v>36682</v>
      </c>
      <c r="B4176" s="26">
        <f>[1]PyramidData!K4183</f>
        <v>3898</v>
      </c>
    </row>
    <row r="4177" spans="1:2" x14ac:dyDescent="0.25">
      <c r="A4177" s="25">
        <v>36683</v>
      </c>
      <c r="B4177" s="26">
        <f>[1]PyramidData!K4184</f>
        <v>4894</v>
      </c>
    </row>
    <row r="4178" spans="1:2" x14ac:dyDescent="0.25">
      <c r="A4178" s="25">
        <v>36684</v>
      </c>
      <c r="B4178" s="26">
        <f>[1]PyramidData!K4185</f>
        <v>3368</v>
      </c>
    </row>
    <row r="4179" spans="1:2" x14ac:dyDescent="0.25">
      <c r="A4179" s="25">
        <v>36685</v>
      </c>
      <c r="B4179" s="26">
        <f>[1]PyramidData!K4186</f>
        <v>2362</v>
      </c>
    </row>
    <row r="4180" spans="1:2" x14ac:dyDescent="0.25">
      <c r="A4180" s="25">
        <v>36686</v>
      </c>
      <c r="B4180" s="26">
        <f>[1]PyramidData!K4187</f>
        <v>4596</v>
      </c>
    </row>
    <row r="4181" spans="1:2" x14ac:dyDescent="0.25">
      <c r="A4181" s="25">
        <v>36687</v>
      </c>
      <c r="B4181" s="26">
        <f>[1]PyramidData!K4188</f>
        <v>329</v>
      </c>
    </row>
    <row r="4182" spans="1:2" x14ac:dyDescent="0.25">
      <c r="A4182" s="25">
        <v>36688</v>
      </c>
      <c r="B4182" s="26">
        <f>[1]PyramidData!K4189</f>
        <v>864</v>
      </c>
    </row>
    <row r="4183" spans="1:2" x14ac:dyDescent="0.25">
      <c r="A4183" s="25">
        <v>36689</v>
      </c>
      <c r="B4183" s="26">
        <f>[1]PyramidData!K4190</f>
        <v>4303</v>
      </c>
    </row>
    <row r="4184" spans="1:2" x14ac:dyDescent="0.25">
      <c r="A4184" s="25">
        <v>36690</v>
      </c>
      <c r="B4184" s="26">
        <f>[1]PyramidData!K4191</f>
        <v>5769</v>
      </c>
    </row>
    <row r="4185" spans="1:2" x14ac:dyDescent="0.25">
      <c r="A4185" s="25">
        <v>36691</v>
      </c>
      <c r="B4185" s="26">
        <f>[1]PyramidData!K4192</f>
        <v>7108</v>
      </c>
    </row>
    <row r="4186" spans="1:2" x14ac:dyDescent="0.25">
      <c r="A4186" s="25">
        <v>36692</v>
      </c>
      <c r="B4186" s="26">
        <f>[1]PyramidData!K4193</f>
        <v>6463</v>
      </c>
    </row>
    <row r="4187" spans="1:2" x14ac:dyDescent="0.25">
      <c r="A4187" s="25">
        <v>36693</v>
      </c>
      <c r="B4187" s="26">
        <f>[1]PyramidData!K4194</f>
        <v>5970</v>
      </c>
    </row>
    <row r="4188" spans="1:2" x14ac:dyDescent="0.25">
      <c r="A4188" s="25">
        <v>36694</v>
      </c>
      <c r="B4188" s="26">
        <f>[1]PyramidData!K4195</f>
        <v>691</v>
      </c>
    </row>
    <row r="4189" spans="1:2" x14ac:dyDescent="0.25">
      <c r="A4189" s="25">
        <v>36695</v>
      </c>
      <c r="B4189" s="26">
        <f>[1]PyramidData!K4196</f>
        <v>109</v>
      </c>
    </row>
    <row r="4190" spans="1:2" x14ac:dyDescent="0.25">
      <c r="A4190" s="25">
        <v>36696</v>
      </c>
      <c r="B4190" s="26">
        <f>[1]PyramidData!K4197</f>
        <v>3955</v>
      </c>
    </row>
    <row r="4191" spans="1:2" x14ac:dyDescent="0.25">
      <c r="A4191" s="25">
        <v>36697</v>
      </c>
      <c r="B4191" s="26">
        <f>[1]PyramidData!K4198</f>
        <v>4471</v>
      </c>
    </row>
    <row r="4192" spans="1:2" x14ac:dyDescent="0.25">
      <c r="A4192" s="25">
        <v>36698</v>
      </c>
      <c r="B4192" s="26">
        <f>[1]PyramidData!K4199</f>
        <v>5438</v>
      </c>
    </row>
    <row r="4193" spans="1:2" x14ac:dyDescent="0.25">
      <c r="A4193" s="25">
        <v>36699</v>
      </c>
      <c r="B4193" s="26">
        <f>[1]PyramidData!K4200</f>
        <v>4850</v>
      </c>
    </row>
    <row r="4194" spans="1:2" x14ac:dyDescent="0.25">
      <c r="A4194" s="25">
        <v>36700</v>
      </c>
      <c r="B4194" s="26">
        <f>[1]PyramidData!K4201</f>
        <v>4792</v>
      </c>
    </row>
    <row r="4195" spans="1:2" x14ac:dyDescent="0.25">
      <c r="A4195" s="25">
        <v>36701</v>
      </c>
      <c r="B4195" s="26">
        <f>[1]PyramidData!K4202</f>
        <v>807</v>
      </c>
    </row>
    <row r="4196" spans="1:2" x14ac:dyDescent="0.25">
      <c r="A4196" s="25">
        <v>36702</v>
      </c>
      <c r="B4196" s="26">
        <f>[1]PyramidData!K4203</f>
        <v>1979</v>
      </c>
    </row>
    <row r="4197" spans="1:2" x14ac:dyDescent="0.25">
      <c r="A4197" s="25">
        <v>36703</v>
      </c>
      <c r="B4197" s="26">
        <f>[1]PyramidData!K4204</f>
        <v>8048</v>
      </c>
    </row>
    <row r="4198" spans="1:2" x14ac:dyDescent="0.25">
      <c r="A4198" s="25">
        <v>36704</v>
      </c>
      <c r="B4198" s="26">
        <f>[1]PyramidData!K4205</f>
        <v>7866</v>
      </c>
    </row>
    <row r="4199" spans="1:2" x14ac:dyDescent="0.25">
      <c r="A4199" s="25">
        <v>36705</v>
      </c>
      <c r="B4199" s="26">
        <f>[1]PyramidData!K4206</f>
        <v>9072</v>
      </c>
    </row>
    <row r="4200" spans="1:2" x14ac:dyDescent="0.25">
      <c r="A4200" s="25">
        <v>36706</v>
      </c>
      <c r="B4200" s="26">
        <f>[1]PyramidData!K4207</f>
        <v>5197</v>
      </c>
    </row>
    <row r="4201" spans="1:2" x14ac:dyDescent="0.25">
      <c r="A4201" s="25">
        <v>36707</v>
      </c>
      <c r="B4201" s="26">
        <f>[1]PyramidData!K4208</f>
        <v>3271</v>
      </c>
    </row>
    <row r="4202" spans="1:2" x14ac:dyDescent="0.25">
      <c r="A4202" s="25">
        <v>36708</v>
      </c>
      <c r="B4202" s="26">
        <f>[1]PyramidData!K4209</f>
        <v>422</v>
      </c>
    </row>
    <row r="4203" spans="1:2" x14ac:dyDescent="0.25">
      <c r="A4203" s="25">
        <v>36709</v>
      </c>
      <c r="B4203" s="26">
        <f>[1]PyramidData!K4210</f>
        <v>512</v>
      </c>
    </row>
    <row r="4204" spans="1:2" x14ac:dyDescent="0.25">
      <c r="A4204" s="25">
        <v>36710</v>
      </c>
      <c r="B4204" s="26">
        <f>[1]PyramidData!K4211</f>
        <v>2198</v>
      </c>
    </row>
    <row r="4205" spans="1:2" x14ac:dyDescent="0.25">
      <c r="A4205" s="25">
        <v>36711</v>
      </c>
      <c r="B4205" s="26">
        <f>[1]PyramidData!K4212</f>
        <v>2811</v>
      </c>
    </row>
    <row r="4206" spans="1:2" x14ac:dyDescent="0.25">
      <c r="A4206" s="25">
        <v>36712</v>
      </c>
      <c r="B4206" s="26">
        <f>[1]PyramidData!K4213</f>
        <v>6043</v>
      </c>
    </row>
    <row r="4207" spans="1:2" x14ac:dyDescent="0.25">
      <c r="A4207" s="25">
        <v>36713</v>
      </c>
      <c r="B4207" s="26">
        <f>[1]PyramidData!K4214</f>
        <v>6294</v>
      </c>
    </row>
    <row r="4208" spans="1:2" x14ac:dyDescent="0.25">
      <c r="A4208" s="25">
        <v>36714</v>
      </c>
      <c r="B4208" s="26">
        <f>[1]PyramidData!K4215</f>
        <v>4306</v>
      </c>
    </row>
    <row r="4209" spans="1:2" x14ac:dyDescent="0.25">
      <c r="A4209" s="25">
        <v>36715</v>
      </c>
      <c r="B4209" s="26">
        <f>[1]PyramidData!K4216</f>
        <v>4</v>
      </c>
    </row>
    <row r="4210" spans="1:2" x14ac:dyDescent="0.25">
      <c r="A4210" s="25">
        <v>36716</v>
      </c>
      <c r="B4210" s="26">
        <f>[1]PyramidData!K4217</f>
        <v>393</v>
      </c>
    </row>
    <row r="4211" spans="1:2" x14ac:dyDescent="0.25">
      <c r="A4211" s="25">
        <v>36717</v>
      </c>
      <c r="B4211" s="26">
        <f>[1]PyramidData!K4218</f>
        <v>6242</v>
      </c>
    </row>
    <row r="4212" spans="1:2" x14ac:dyDescent="0.25">
      <c r="A4212" s="25">
        <v>36718</v>
      </c>
      <c r="B4212" s="26">
        <f>[1]PyramidData!K4219</f>
        <v>2200</v>
      </c>
    </row>
    <row r="4213" spans="1:2" x14ac:dyDescent="0.25">
      <c r="A4213" s="25">
        <v>36719</v>
      </c>
      <c r="B4213" s="26">
        <f>[1]PyramidData!K4220</f>
        <v>4438</v>
      </c>
    </row>
    <row r="4214" spans="1:2" x14ac:dyDescent="0.25">
      <c r="A4214" s="25">
        <v>36720</v>
      </c>
      <c r="B4214" s="26">
        <f>[1]PyramidData!K4221</f>
        <v>5437</v>
      </c>
    </row>
    <row r="4215" spans="1:2" x14ac:dyDescent="0.25">
      <c r="A4215" s="25">
        <v>36721</v>
      </c>
      <c r="B4215" s="26">
        <f>[1]PyramidData!K4222</f>
        <v>7300</v>
      </c>
    </row>
    <row r="4216" spans="1:2" x14ac:dyDescent="0.25">
      <c r="A4216" s="25">
        <v>36722</v>
      </c>
      <c r="B4216" s="26">
        <f>[1]PyramidData!K4223</f>
        <v>452</v>
      </c>
    </row>
    <row r="4217" spans="1:2" x14ac:dyDescent="0.25">
      <c r="A4217" s="25">
        <v>36723</v>
      </c>
      <c r="B4217" s="26">
        <f>[1]PyramidData!K4224</f>
        <v>515</v>
      </c>
    </row>
    <row r="4218" spans="1:2" x14ac:dyDescent="0.25">
      <c r="A4218" s="25">
        <v>36724</v>
      </c>
      <c r="B4218" s="26">
        <f>[1]PyramidData!K4225</f>
        <v>4701</v>
      </c>
    </row>
    <row r="4219" spans="1:2" x14ac:dyDescent="0.25">
      <c r="A4219" s="25">
        <v>36725</v>
      </c>
      <c r="B4219" s="26">
        <f>[1]PyramidData!K4226</f>
        <v>7179</v>
      </c>
    </row>
    <row r="4220" spans="1:2" x14ac:dyDescent="0.25">
      <c r="A4220" s="25">
        <v>36726</v>
      </c>
      <c r="B4220" s="26">
        <f>[1]PyramidData!K4227</f>
        <v>7249</v>
      </c>
    </row>
    <row r="4221" spans="1:2" x14ac:dyDescent="0.25">
      <c r="A4221" s="25">
        <v>36727</v>
      </c>
      <c r="B4221" s="26">
        <f>[1]PyramidData!K4228</f>
        <v>4729</v>
      </c>
    </row>
    <row r="4222" spans="1:2" x14ac:dyDescent="0.25">
      <c r="A4222" s="25">
        <v>36728</v>
      </c>
      <c r="B4222" s="26">
        <f>[1]PyramidData!K4229</f>
        <v>7602</v>
      </c>
    </row>
    <row r="4223" spans="1:2" x14ac:dyDescent="0.25">
      <c r="A4223" s="25">
        <v>36729</v>
      </c>
      <c r="B4223" s="26">
        <f>[1]PyramidData!K4230</f>
        <v>4135</v>
      </c>
    </row>
    <row r="4224" spans="1:2" x14ac:dyDescent="0.25">
      <c r="A4224" s="25">
        <v>36730</v>
      </c>
      <c r="B4224" s="26">
        <f>[1]PyramidData!K4231</f>
        <v>2079</v>
      </c>
    </row>
    <row r="4225" spans="1:2" x14ac:dyDescent="0.25">
      <c r="A4225" s="25">
        <v>36731</v>
      </c>
      <c r="B4225" s="26">
        <f>[1]PyramidData!K4232</f>
        <v>5143</v>
      </c>
    </row>
    <row r="4226" spans="1:2" x14ac:dyDescent="0.25">
      <c r="A4226" s="25">
        <v>36732</v>
      </c>
      <c r="B4226" s="26">
        <f>[1]PyramidData!K4233</f>
        <v>5817</v>
      </c>
    </row>
    <row r="4227" spans="1:2" x14ac:dyDescent="0.25">
      <c r="A4227" s="25">
        <v>36733</v>
      </c>
      <c r="B4227" s="26">
        <f>[1]PyramidData!K4234</f>
        <v>6871</v>
      </c>
    </row>
    <row r="4228" spans="1:2" x14ac:dyDescent="0.25">
      <c r="A4228" s="25">
        <v>36734</v>
      </c>
      <c r="B4228" s="26">
        <f>[1]PyramidData!K4235</f>
        <v>6174</v>
      </c>
    </row>
    <row r="4229" spans="1:2" x14ac:dyDescent="0.25">
      <c r="A4229" s="25">
        <v>36735</v>
      </c>
      <c r="B4229" s="26">
        <f>[1]PyramidData!K4236</f>
        <v>7130</v>
      </c>
    </row>
    <row r="4230" spans="1:2" x14ac:dyDescent="0.25">
      <c r="A4230" s="25">
        <v>36736</v>
      </c>
      <c r="B4230" s="26">
        <f>[1]PyramidData!K4237</f>
        <v>2892</v>
      </c>
    </row>
    <row r="4231" spans="1:2" x14ac:dyDescent="0.25">
      <c r="A4231" s="25">
        <v>36737</v>
      </c>
      <c r="B4231" s="26">
        <f>[1]PyramidData!K4238</f>
        <v>1527</v>
      </c>
    </row>
    <row r="4232" spans="1:2" x14ac:dyDescent="0.25">
      <c r="A4232" s="25">
        <v>36738</v>
      </c>
      <c r="B4232" s="26">
        <f>[1]PyramidData!K4239</f>
        <v>6545</v>
      </c>
    </row>
    <row r="4233" spans="1:2" x14ac:dyDescent="0.25">
      <c r="A4233" s="25">
        <v>36739</v>
      </c>
      <c r="B4233" s="26">
        <f>[1]PyramidData!K4240</f>
        <v>9330</v>
      </c>
    </row>
    <row r="4234" spans="1:2" x14ac:dyDescent="0.25">
      <c r="A4234" s="25">
        <v>36740</v>
      </c>
      <c r="B4234" s="26">
        <f>[1]PyramidData!K4241</f>
        <v>5168</v>
      </c>
    </row>
    <row r="4235" spans="1:2" x14ac:dyDescent="0.25">
      <c r="A4235" s="25">
        <v>36741</v>
      </c>
      <c r="B4235" s="26">
        <f>[1]PyramidData!K4242</f>
        <v>5463</v>
      </c>
    </row>
    <row r="4236" spans="1:2" x14ac:dyDescent="0.25">
      <c r="A4236" s="25">
        <v>36742</v>
      </c>
      <c r="B4236" s="26">
        <f>[1]PyramidData!K4243</f>
        <v>7390</v>
      </c>
    </row>
    <row r="4237" spans="1:2" x14ac:dyDescent="0.25">
      <c r="A4237" s="25">
        <v>36743</v>
      </c>
      <c r="B4237" s="26">
        <f>[1]PyramidData!K4244</f>
        <v>5951</v>
      </c>
    </row>
    <row r="4238" spans="1:2" x14ac:dyDescent="0.25">
      <c r="A4238" s="25">
        <v>36744</v>
      </c>
      <c r="B4238" s="26">
        <f>[1]PyramidData!K4245</f>
        <v>140</v>
      </c>
    </row>
    <row r="4239" spans="1:2" x14ac:dyDescent="0.25">
      <c r="A4239" s="25">
        <v>36745</v>
      </c>
      <c r="B4239" s="26">
        <f>[1]PyramidData!K4246</f>
        <v>5565</v>
      </c>
    </row>
    <row r="4240" spans="1:2" x14ac:dyDescent="0.25">
      <c r="A4240" s="25">
        <v>36746</v>
      </c>
      <c r="B4240" s="26">
        <f>[1]PyramidData!K4247</f>
        <v>6315</v>
      </c>
    </row>
    <row r="4241" spans="1:2" x14ac:dyDescent="0.25">
      <c r="A4241" s="25">
        <v>36747</v>
      </c>
      <c r="B4241" s="26">
        <f>[1]PyramidData!K4248</f>
        <v>7121</v>
      </c>
    </row>
    <row r="4242" spans="1:2" x14ac:dyDescent="0.25">
      <c r="A4242" s="25">
        <v>36748</v>
      </c>
      <c r="B4242" s="26">
        <f>[1]PyramidData!K4249</f>
        <v>7521</v>
      </c>
    </row>
    <row r="4243" spans="1:2" x14ac:dyDescent="0.25">
      <c r="A4243" s="25">
        <v>36749</v>
      </c>
      <c r="B4243" s="26">
        <f>[1]PyramidData!K4250</f>
        <v>7574</v>
      </c>
    </row>
    <row r="4244" spans="1:2" x14ac:dyDescent="0.25">
      <c r="A4244" s="25">
        <v>36750</v>
      </c>
      <c r="B4244" s="26">
        <f>[1]PyramidData!K4251</f>
        <v>1028</v>
      </c>
    </row>
    <row r="4245" spans="1:2" x14ac:dyDescent="0.25">
      <c r="A4245" s="25">
        <v>36751</v>
      </c>
      <c r="B4245" s="26">
        <f>[1]PyramidData!K4252</f>
        <v>149</v>
      </c>
    </row>
    <row r="4246" spans="1:2" x14ac:dyDescent="0.25">
      <c r="A4246" s="25">
        <v>36752</v>
      </c>
      <c r="B4246" s="26">
        <f>[1]PyramidData!K4253</f>
        <v>7750</v>
      </c>
    </row>
    <row r="4247" spans="1:2" x14ac:dyDescent="0.25">
      <c r="A4247" s="25">
        <v>36753</v>
      </c>
      <c r="B4247" s="26">
        <f>[1]PyramidData!K4254</f>
        <v>11021</v>
      </c>
    </row>
    <row r="4248" spans="1:2" x14ac:dyDescent="0.25">
      <c r="A4248" s="25">
        <v>36754</v>
      </c>
      <c r="B4248" s="26">
        <f>[1]PyramidData!K4255</f>
        <v>8398</v>
      </c>
    </row>
    <row r="4249" spans="1:2" x14ac:dyDescent="0.25">
      <c r="A4249" s="25">
        <v>36755</v>
      </c>
      <c r="B4249" s="26">
        <f>[1]PyramidData!K4256</f>
        <v>8030</v>
      </c>
    </row>
    <row r="4250" spans="1:2" x14ac:dyDescent="0.25">
      <c r="A4250" s="25">
        <v>36756</v>
      </c>
      <c r="B4250" s="26">
        <f>[1]PyramidData!K4257</f>
        <v>6643</v>
      </c>
    </row>
    <row r="4251" spans="1:2" x14ac:dyDescent="0.25">
      <c r="A4251" s="25">
        <v>36757</v>
      </c>
      <c r="B4251" s="26">
        <f>[1]PyramidData!K4258</f>
        <v>2112</v>
      </c>
    </row>
    <row r="4252" spans="1:2" x14ac:dyDescent="0.25">
      <c r="A4252" s="25">
        <v>36758</v>
      </c>
      <c r="B4252" s="26">
        <f>[1]PyramidData!K4259</f>
        <v>850</v>
      </c>
    </row>
    <row r="4253" spans="1:2" x14ac:dyDescent="0.25">
      <c r="A4253" s="25">
        <v>36759</v>
      </c>
      <c r="B4253" s="26">
        <f>[1]PyramidData!K4260</f>
        <v>5592</v>
      </c>
    </row>
    <row r="4254" spans="1:2" x14ac:dyDescent="0.25">
      <c r="A4254" s="25">
        <v>36760</v>
      </c>
      <c r="B4254" s="26">
        <f>[1]PyramidData!K4261</f>
        <v>6016</v>
      </c>
    </row>
    <row r="4255" spans="1:2" x14ac:dyDescent="0.25">
      <c r="A4255" s="25">
        <v>36761</v>
      </c>
      <c r="B4255" s="26">
        <f>[1]PyramidData!K4262</f>
        <v>7066</v>
      </c>
    </row>
    <row r="4256" spans="1:2" x14ac:dyDescent="0.25">
      <c r="A4256" s="25">
        <v>36762</v>
      </c>
      <c r="B4256" s="26">
        <f>[1]PyramidData!K4263</f>
        <v>7540</v>
      </c>
    </row>
    <row r="4257" spans="1:2" x14ac:dyDescent="0.25">
      <c r="A4257" s="25">
        <v>36763</v>
      </c>
      <c r="B4257" s="26">
        <f>[1]PyramidData!K4264</f>
        <v>6963</v>
      </c>
    </row>
    <row r="4258" spans="1:2" x14ac:dyDescent="0.25">
      <c r="A4258" s="25">
        <v>36764</v>
      </c>
      <c r="B4258" s="26">
        <f>[1]PyramidData!K4265</f>
        <v>4803</v>
      </c>
    </row>
    <row r="4259" spans="1:2" x14ac:dyDescent="0.25">
      <c r="A4259" s="25">
        <v>36765</v>
      </c>
      <c r="B4259" s="26">
        <f>[1]PyramidData!K4266</f>
        <v>729</v>
      </c>
    </row>
    <row r="4260" spans="1:2" x14ac:dyDescent="0.25">
      <c r="A4260" s="25">
        <v>36766</v>
      </c>
      <c r="B4260" s="26">
        <f>[1]PyramidData!K4267</f>
        <v>5976</v>
      </c>
    </row>
    <row r="4261" spans="1:2" x14ac:dyDescent="0.25">
      <c r="A4261" s="25">
        <v>36767</v>
      </c>
      <c r="B4261" s="26">
        <f>[1]PyramidData!K4268</f>
        <v>3838</v>
      </c>
    </row>
    <row r="4262" spans="1:2" x14ac:dyDescent="0.25">
      <c r="A4262" s="25">
        <v>36768</v>
      </c>
      <c r="B4262" s="26">
        <f>[1]PyramidData!K4269</f>
        <v>3966</v>
      </c>
    </row>
    <row r="4263" spans="1:2" x14ac:dyDescent="0.25">
      <c r="A4263" s="25">
        <v>36769</v>
      </c>
      <c r="B4263" s="26">
        <f>[1]PyramidData!K4270</f>
        <v>8766</v>
      </c>
    </row>
    <row r="4264" spans="1:2" x14ac:dyDescent="0.25">
      <c r="A4264" s="25">
        <v>36770</v>
      </c>
      <c r="B4264" s="26">
        <f>[1]PyramidData!K4271</f>
        <v>6535</v>
      </c>
    </row>
    <row r="4265" spans="1:2" x14ac:dyDescent="0.25">
      <c r="A4265" s="25">
        <v>36771</v>
      </c>
      <c r="B4265" s="26">
        <f>[1]PyramidData!K4272</f>
        <v>723</v>
      </c>
    </row>
    <row r="4266" spans="1:2" x14ac:dyDescent="0.25">
      <c r="A4266" s="25">
        <v>36772</v>
      </c>
      <c r="B4266" s="26">
        <f>[1]PyramidData!K4273</f>
        <v>1449</v>
      </c>
    </row>
    <row r="4267" spans="1:2" x14ac:dyDescent="0.25">
      <c r="A4267" s="25">
        <v>36773</v>
      </c>
      <c r="B4267" s="26">
        <f>[1]PyramidData!K4274</f>
        <v>3908</v>
      </c>
    </row>
    <row r="4268" spans="1:2" x14ac:dyDescent="0.25">
      <c r="A4268" s="25">
        <v>36774</v>
      </c>
      <c r="B4268" s="26">
        <f>[1]PyramidData!K4275</f>
        <v>6846</v>
      </c>
    </row>
    <row r="4269" spans="1:2" x14ac:dyDescent="0.25">
      <c r="A4269" s="25">
        <v>36775</v>
      </c>
      <c r="B4269" s="26">
        <f>[1]PyramidData!K4276</f>
        <v>6701</v>
      </c>
    </row>
    <row r="4270" spans="1:2" x14ac:dyDescent="0.25">
      <c r="A4270" s="25">
        <v>36776</v>
      </c>
      <c r="B4270" s="26">
        <f>[1]PyramidData!K4277</f>
        <v>6921</v>
      </c>
    </row>
    <row r="4271" spans="1:2" x14ac:dyDescent="0.25">
      <c r="A4271" s="25">
        <v>36777</v>
      </c>
      <c r="B4271" s="26">
        <f>[1]PyramidData!K4278</f>
        <v>8326</v>
      </c>
    </row>
    <row r="4272" spans="1:2" x14ac:dyDescent="0.25">
      <c r="A4272" s="25">
        <v>36778</v>
      </c>
      <c r="B4272" s="26">
        <f>[1]PyramidData!K4279</f>
        <v>499</v>
      </c>
    </row>
    <row r="4273" spans="1:2" x14ac:dyDescent="0.25">
      <c r="A4273" s="25">
        <v>36779</v>
      </c>
      <c r="B4273" s="26">
        <f>[1]PyramidData!K4280</f>
        <v>246</v>
      </c>
    </row>
    <row r="4274" spans="1:2" x14ac:dyDescent="0.25">
      <c r="A4274" s="25">
        <v>36780</v>
      </c>
      <c r="B4274" s="26">
        <f>[1]PyramidData!K4281</f>
        <v>7090</v>
      </c>
    </row>
    <row r="4275" spans="1:2" x14ac:dyDescent="0.25">
      <c r="A4275" s="25">
        <v>36781</v>
      </c>
      <c r="B4275" s="26">
        <f>[1]PyramidData!K4282</f>
        <v>8577</v>
      </c>
    </row>
    <row r="4276" spans="1:2" x14ac:dyDescent="0.25">
      <c r="A4276" s="25">
        <v>36782</v>
      </c>
      <c r="B4276" s="26">
        <f>[1]PyramidData!K4283</f>
        <v>5743</v>
      </c>
    </row>
    <row r="4277" spans="1:2" x14ac:dyDescent="0.25">
      <c r="A4277" s="25">
        <v>36783</v>
      </c>
      <c r="B4277" s="26">
        <f>[1]PyramidData!K4284</f>
        <v>5863</v>
      </c>
    </row>
    <row r="4278" spans="1:2" x14ac:dyDescent="0.25">
      <c r="A4278" s="25">
        <v>36784</v>
      </c>
      <c r="B4278" s="26">
        <f>[1]PyramidData!K4285</f>
        <v>5973</v>
      </c>
    </row>
    <row r="4279" spans="1:2" x14ac:dyDescent="0.25">
      <c r="A4279" s="25">
        <v>36785</v>
      </c>
      <c r="B4279" s="26">
        <f>[1]PyramidData!K4286</f>
        <v>6799</v>
      </c>
    </row>
    <row r="4280" spans="1:2" x14ac:dyDescent="0.25">
      <c r="A4280" s="25">
        <v>36786</v>
      </c>
      <c r="B4280" s="26">
        <f>[1]PyramidData!K4287</f>
        <v>1931</v>
      </c>
    </row>
    <row r="4281" spans="1:2" x14ac:dyDescent="0.25">
      <c r="A4281" s="25">
        <v>36787</v>
      </c>
      <c r="B4281" s="26">
        <f>[1]PyramidData!K4288</f>
        <v>8487</v>
      </c>
    </row>
    <row r="4282" spans="1:2" x14ac:dyDescent="0.25">
      <c r="A4282" s="25">
        <v>36788</v>
      </c>
      <c r="B4282" s="26">
        <f>[1]PyramidData!K4289</f>
        <v>4880</v>
      </c>
    </row>
    <row r="4283" spans="1:2" x14ac:dyDescent="0.25">
      <c r="A4283" s="25">
        <v>36789</v>
      </c>
      <c r="B4283" s="26">
        <f>[1]PyramidData!K4290</f>
        <v>7283</v>
      </c>
    </row>
    <row r="4284" spans="1:2" x14ac:dyDescent="0.25">
      <c r="A4284" s="25">
        <v>36790</v>
      </c>
      <c r="B4284" s="26">
        <f>[1]PyramidData!K4291</f>
        <v>7211</v>
      </c>
    </row>
    <row r="4285" spans="1:2" x14ac:dyDescent="0.25">
      <c r="A4285" s="25">
        <v>36791</v>
      </c>
      <c r="B4285" s="26">
        <f>[1]PyramidData!K4292</f>
        <v>7540</v>
      </c>
    </row>
    <row r="4286" spans="1:2" x14ac:dyDescent="0.25">
      <c r="A4286" s="25">
        <v>36792</v>
      </c>
      <c r="B4286" s="26">
        <f>[1]PyramidData!K4293</f>
        <v>1118</v>
      </c>
    </row>
    <row r="4287" spans="1:2" x14ac:dyDescent="0.25">
      <c r="A4287" s="25">
        <v>36793</v>
      </c>
      <c r="B4287" s="26">
        <f>[1]PyramidData!K4294</f>
        <v>821</v>
      </c>
    </row>
    <row r="4288" spans="1:2" x14ac:dyDescent="0.25">
      <c r="A4288" s="25">
        <v>36794</v>
      </c>
      <c r="B4288" s="26">
        <f>[1]PyramidData!K4295</f>
        <v>6291</v>
      </c>
    </row>
    <row r="4289" spans="1:2" x14ac:dyDescent="0.25">
      <c r="A4289" s="25">
        <v>36795</v>
      </c>
      <c r="B4289" s="26">
        <f>[1]PyramidData!K4296</f>
        <v>6816</v>
      </c>
    </row>
    <row r="4290" spans="1:2" x14ac:dyDescent="0.25">
      <c r="A4290" s="25">
        <v>36796</v>
      </c>
      <c r="B4290" s="26">
        <f>[1]PyramidData!K4297</f>
        <v>5713</v>
      </c>
    </row>
    <row r="4291" spans="1:2" x14ac:dyDescent="0.25">
      <c r="A4291" s="25">
        <v>36797</v>
      </c>
      <c r="B4291" s="26">
        <f>[1]PyramidData!K4298</f>
        <v>6475</v>
      </c>
    </row>
    <row r="4292" spans="1:2" x14ac:dyDescent="0.25">
      <c r="A4292" s="25">
        <v>36798</v>
      </c>
      <c r="B4292" s="26">
        <f>[1]PyramidData!K4299</f>
        <v>5993</v>
      </c>
    </row>
    <row r="4293" spans="1:2" x14ac:dyDescent="0.25">
      <c r="A4293" s="25">
        <v>36799</v>
      </c>
      <c r="B4293" s="26">
        <f>[1]PyramidData!K4300</f>
        <v>393</v>
      </c>
    </row>
    <row r="4294" spans="1:2" x14ac:dyDescent="0.25">
      <c r="A4294" s="25">
        <v>36800</v>
      </c>
      <c r="B4294" s="26">
        <f>[1]PyramidData!K4301</f>
        <v>338</v>
      </c>
    </row>
    <row r="4295" spans="1:2" x14ac:dyDescent="0.25">
      <c r="A4295" s="25">
        <v>36801</v>
      </c>
      <c r="B4295" s="26">
        <f>[1]PyramidData!K4302</f>
        <v>7328</v>
      </c>
    </row>
    <row r="4296" spans="1:2" x14ac:dyDescent="0.25">
      <c r="A4296" s="25">
        <v>36802</v>
      </c>
      <c r="B4296" s="26">
        <f>[1]PyramidData!K4303</f>
        <v>5189</v>
      </c>
    </row>
    <row r="4297" spans="1:2" x14ac:dyDescent="0.25">
      <c r="A4297" s="25">
        <v>36803</v>
      </c>
      <c r="B4297" s="26">
        <f>[1]PyramidData!K4304</f>
        <v>2675</v>
      </c>
    </row>
    <row r="4298" spans="1:2" x14ac:dyDescent="0.25">
      <c r="A4298" s="25">
        <v>36804</v>
      </c>
      <c r="B4298" s="26">
        <f>[1]PyramidData!K4305</f>
        <v>3552</v>
      </c>
    </row>
    <row r="4299" spans="1:2" x14ac:dyDescent="0.25">
      <c r="A4299" s="25">
        <v>36805</v>
      </c>
      <c r="B4299" s="26">
        <f>[1]PyramidData!K4306</f>
        <v>2781</v>
      </c>
    </row>
    <row r="4300" spans="1:2" x14ac:dyDescent="0.25">
      <c r="A4300" s="25">
        <v>36806</v>
      </c>
      <c r="B4300" s="26">
        <f>[1]PyramidData!K4307</f>
        <v>490</v>
      </c>
    </row>
    <row r="4301" spans="1:2" x14ac:dyDescent="0.25">
      <c r="A4301" s="25">
        <v>36807</v>
      </c>
      <c r="B4301" s="26">
        <f>[1]PyramidData!K4308</f>
        <v>366</v>
      </c>
    </row>
    <row r="4302" spans="1:2" x14ac:dyDescent="0.25">
      <c r="A4302" s="25">
        <v>36808</v>
      </c>
      <c r="B4302" s="26">
        <f>[1]PyramidData!K4309</f>
        <v>6477</v>
      </c>
    </row>
    <row r="4303" spans="1:2" x14ac:dyDescent="0.25">
      <c r="A4303" s="25">
        <v>36809</v>
      </c>
      <c r="B4303" s="26">
        <f>[1]PyramidData!K4310</f>
        <v>5256</v>
      </c>
    </row>
    <row r="4304" spans="1:2" x14ac:dyDescent="0.25">
      <c r="A4304" s="25">
        <v>36810</v>
      </c>
      <c r="B4304" s="26">
        <f>[1]PyramidData!K4311</f>
        <v>5032</v>
      </c>
    </row>
    <row r="4305" spans="1:2" x14ac:dyDescent="0.25">
      <c r="A4305" s="25">
        <v>36811</v>
      </c>
      <c r="B4305" s="26">
        <f>[1]PyramidData!K4312</f>
        <v>5030</v>
      </c>
    </row>
    <row r="4306" spans="1:2" x14ac:dyDescent="0.25">
      <c r="A4306" s="25">
        <v>36812</v>
      </c>
      <c r="B4306" s="26">
        <f>[1]PyramidData!K4313</f>
        <v>4957</v>
      </c>
    </row>
    <row r="4307" spans="1:2" x14ac:dyDescent="0.25">
      <c r="A4307" s="25">
        <v>36813</v>
      </c>
      <c r="B4307" s="26">
        <f>[1]PyramidData!K4314</f>
        <v>494</v>
      </c>
    </row>
    <row r="4308" spans="1:2" x14ac:dyDescent="0.25">
      <c r="A4308" s="25">
        <v>36814</v>
      </c>
      <c r="B4308" s="26">
        <f>[1]PyramidData!K4315</f>
        <v>882</v>
      </c>
    </row>
    <row r="4309" spans="1:2" x14ac:dyDescent="0.25">
      <c r="A4309" s="25">
        <v>36815</v>
      </c>
      <c r="B4309" s="26">
        <f>[1]PyramidData!K4316</f>
        <v>3120</v>
      </c>
    </row>
    <row r="4310" spans="1:2" x14ac:dyDescent="0.25">
      <c r="A4310" s="25">
        <v>36816</v>
      </c>
      <c r="B4310" s="26">
        <f>[1]PyramidData!K4317</f>
        <v>5799</v>
      </c>
    </row>
    <row r="4311" spans="1:2" x14ac:dyDescent="0.25">
      <c r="A4311" s="25">
        <v>36817</v>
      </c>
      <c r="B4311" s="26">
        <f>[1]PyramidData!K4318</f>
        <v>2798</v>
      </c>
    </row>
    <row r="4312" spans="1:2" x14ac:dyDescent="0.25">
      <c r="A4312" s="25">
        <v>36818</v>
      </c>
      <c r="B4312" s="26">
        <f>[1]PyramidData!K4319</f>
        <v>3772</v>
      </c>
    </row>
    <row r="4313" spans="1:2" x14ac:dyDescent="0.25">
      <c r="A4313" s="25">
        <v>36819</v>
      </c>
      <c r="B4313" s="26">
        <f>[1]PyramidData!K4320</f>
        <v>2400</v>
      </c>
    </row>
    <row r="4314" spans="1:2" x14ac:dyDescent="0.25">
      <c r="A4314" s="25">
        <v>36820</v>
      </c>
      <c r="B4314" s="26">
        <f>[1]PyramidData!K4321</f>
        <v>484</v>
      </c>
    </row>
    <row r="4315" spans="1:2" x14ac:dyDescent="0.25">
      <c r="A4315" s="25">
        <v>36821</v>
      </c>
      <c r="B4315" s="26">
        <f>[1]PyramidData!K4322</f>
        <v>902</v>
      </c>
    </row>
    <row r="4316" spans="1:2" x14ac:dyDescent="0.25">
      <c r="A4316" s="25">
        <v>36822</v>
      </c>
      <c r="B4316" s="26">
        <f>[1]PyramidData!K4323</f>
        <v>4182</v>
      </c>
    </row>
    <row r="4317" spans="1:2" x14ac:dyDescent="0.25">
      <c r="A4317" s="25">
        <v>36823</v>
      </c>
      <c r="B4317" s="26">
        <f>[1]PyramidData!K4324</f>
        <v>7033</v>
      </c>
    </row>
    <row r="4318" spans="1:2" x14ac:dyDescent="0.25">
      <c r="A4318" s="25">
        <v>36824</v>
      </c>
      <c r="B4318" s="26">
        <f>[1]PyramidData!K4325</f>
        <v>6016</v>
      </c>
    </row>
    <row r="4319" spans="1:2" x14ac:dyDescent="0.25">
      <c r="A4319" s="25">
        <v>36825</v>
      </c>
      <c r="B4319" s="26">
        <f>[1]PyramidData!K4326</f>
        <v>7036</v>
      </c>
    </row>
    <row r="4320" spans="1:2" x14ac:dyDescent="0.25">
      <c r="A4320" s="25">
        <v>36826</v>
      </c>
      <c r="B4320" s="26">
        <f>[1]PyramidData!K4327</f>
        <v>7001</v>
      </c>
    </row>
    <row r="4321" spans="1:2" x14ac:dyDescent="0.25">
      <c r="A4321" s="25">
        <v>36827</v>
      </c>
      <c r="B4321" s="26">
        <f>[1]PyramidData!K4328</f>
        <v>1850</v>
      </c>
    </row>
    <row r="4322" spans="1:2" x14ac:dyDescent="0.25">
      <c r="A4322" s="25">
        <v>36828</v>
      </c>
      <c r="B4322" s="26">
        <f>[1]PyramidData!K4329</f>
        <v>1522</v>
      </c>
    </row>
    <row r="4323" spans="1:2" x14ac:dyDescent="0.25">
      <c r="A4323" s="25">
        <v>36829</v>
      </c>
      <c r="B4323" s="26">
        <f>[1]PyramidData!K4330</f>
        <v>6281</v>
      </c>
    </row>
    <row r="4324" spans="1:2" x14ac:dyDescent="0.25">
      <c r="A4324" s="25">
        <v>36830</v>
      </c>
      <c r="B4324" s="26">
        <f>[1]PyramidData!K4331</f>
        <v>4497</v>
      </c>
    </row>
    <row r="4325" spans="1:2" x14ac:dyDescent="0.25">
      <c r="A4325" s="25">
        <v>36831</v>
      </c>
      <c r="B4325" s="26">
        <f>[1]PyramidData!K4332</f>
        <v>7601</v>
      </c>
    </row>
    <row r="4326" spans="1:2" x14ac:dyDescent="0.25">
      <c r="A4326" s="25">
        <v>36832</v>
      </c>
      <c r="B4326" s="26">
        <f>[1]PyramidData!K4333</f>
        <v>7266</v>
      </c>
    </row>
    <row r="4327" spans="1:2" x14ac:dyDescent="0.25">
      <c r="A4327" s="25">
        <v>36833</v>
      </c>
      <c r="B4327" s="26">
        <f>[1]PyramidData!K4334</f>
        <v>7223</v>
      </c>
    </row>
    <row r="4328" spans="1:2" x14ac:dyDescent="0.25">
      <c r="A4328" s="25">
        <v>36834</v>
      </c>
      <c r="B4328" s="26">
        <f>[1]PyramidData!K4335</f>
        <v>969</v>
      </c>
    </row>
    <row r="4329" spans="1:2" x14ac:dyDescent="0.25">
      <c r="A4329" s="25">
        <v>36835</v>
      </c>
      <c r="B4329" s="26">
        <f>[1]PyramidData!K4336</f>
        <v>1177</v>
      </c>
    </row>
    <row r="4330" spans="1:2" x14ac:dyDescent="0.25">
      <c r="A4330" s="25">
        <v>36836</v>
      </c>
      <c r="B4330" s="26">
        <f>[1]PyramidData!K4337</f>
        <v>7035</v>
      </c>
    </row>
    <row r="4331" spans="1:2" x14ac:dyDescent="0.25">
      <c r="A4331" s="25">
        <v>36837</v>
      </c>
      <c r="B4331" s="26">
        <f>[1]PyramidData!K4338</f>
        <v>7363</v>
      </c>
    </row>
    <row r="4332" spans="1:2" x14ac:dyDescent="0.25">
      <c r="A4332" s="25">
        <v>36838</v>
      </c>
      <c r="B4332" s="26">
        <f>[1]PyramidData!K4339</f>
        <v>6102</v>
      </c>
    </row>
    <row r="4333" spans="1:2" x14ac:dyDescent="0.25">
      <c r="A4333" s="25">
        <v>36839</v>
      </c>
      <c r="B4333" s="26">
        <f>[1]PyramidData!K4340</f>
        <v>3909</v>
      </c>
    </row>
    <row r="4334" spans="1:2" x14ac:dyDescent="0.25">
      <c r="A4334" s="25">
        <v>36840</v>
      </c>
      <c r="B4334" s="26">
        <f>[1]PyramidData!K4341</f>
        <v>2499</v>
      </c>
    </row>
    <row r="4335" spans="1:2" x14ac:dyDescent="0.25">
      <c r="A4335" s="25">
        <v>36841</v>
      </c>
      <c r="B4335" s="26">
        <f>[1]PyramidData!K4342</f>
        <v>2570</v>
      </c>
    </row>
    <row r="4336" spans="1:2" x14ac:dyDescent="0.25">
      <c r="A4336" s="25">
        <v>36842</v>
      </c>
      <c r="B4336" s="26">
        <f>[1]PyramidData!K4343</f>
        <v>3965</v>
      </c>
    </row>
    <row r="4337" spans="1:2" x14ac:dyDescent="0.25">
      <c r="A4337" s="25">
        <v>36843</v>
      </c>
      <c r="B4337" s="26">
        <f>[1]PyramidData!K4344</f>
        <v>7751</v>
      </c>
    </row>
    <row r="4338" spans="1:2" x14ac:dyDescent="0.25">
      <c r="A4338" s="25">
        <v>36844</v>
      </c>
      <c r="B4338" s="26">
        <f>[1]PyramidData!K4345</f>
        <v>5748</v>
      </c>
    </row>
    <row r="4339" spans="1:2" x14ac:dyDescent="0.25">
      <c r="A4339" s="25">
        <v>36845</v>
      </c>
      <c r="B4339" s="26">
        <f>[1]PyramidData!K4346</f>
        <v>4545</v>
      </c>
    </row>
    <row r="4340" spans="1:2" x14ac:dyDescent="0.25">
      <c r="A4340" s="25">
        <v>36846</v>
      </c>
      <c r="B4340" s="26">
        <f>[1]PyramidData!K4347</f>
        <v>7246</v>
      </c>
    </row>
    <row r="4341" spans="1:2" x14ac:dyDescent="0.25">
      <c r="A4341" s="25">
        <v>36847</v>
      </c>
      <c r="B4341" s="26">
        <f>[1]PyramidData!K4348</f>
        <v>5510</v>
      </c>
    </row>
    <row r="4342" spans="1:2" x14ac:dyDescent="0.25">
      <c r="A4342" s="25">
        <v>36848</v>
      </c>
      <c r="B4342" s="26">
        <f>[1]PyramidData!K4349</f>
        <v>1969</v>
      </c>
    </row>
    <row r="4343" spans="1:2" x14ac:dyDescent="0.25">
      <c r="A4343" s="25">
        <v>36849</v>
      </c>
      <c r="B4343" s="26">
        <f>[1]PyramidData!K4350</f>
        <v>3235</v>
      </c>
    </row>
    <row r="4344" spans="1:2" x14ac:dyDescent="0.25">
      <c r="A4344" s="25">
        <v>36850</v>
      </c>
      <c r="B4344" s="26">
        <f>[1]PyramidData!K4351</f>
        <v>8164</v>
      </c>
    </row>
    <row r="4345" spans="1:2" x14ac:dyDescent="0.25">
      <c r="A4345" s="25">
        <v>36851</v>
      </c>
      <c r="B4345" s="26">
        <f>[1]PyramidData!K4352</f>
        <v>7025</v>
      </c>
    </row>
    <row r="4346" spans="1:2" x14ac:dyDescent="0.25">
      <c r="A4346" s="25">
        <v>36852</v>
      </c>
      <c r="B4346" s="26">
        <f>[1]PyramidData!K4353</f>
        <v>5377</v>
      </c>
    </row>
    <row r="4347" spans="1:2" x14ac:dyDescent="0.25">
      <c r="A4347" s="25">
        <v>36853</v>
      </c>
      <c r="B4347" s="26">
        <f>[1]PyramidData!K4354</f>
        <v>872</v>
      </c>
    </row>
    <row r="4348" spans="1:2" x14ac:dyDescent="0.25">
      <c r="A4348" s="25">
        <v>36854</v>
      </c>
      <c r="B4348" s="26">
        <f>[1]PyramidData!K4355</f>
        <v>4248</v>
      </c>
    </row>
    <row r="4349" spans="1:2" x14ac:dyDescent="0.25">
      <c r="A4349" s="25">
        <v>36855</v>
      </c>
      <c r="B4349" s="26">
        <f>[1]PyramidData!K4356</f>
        <v>4141</v>
      </c>
    </row>
    <row r="4350" spans="1:2" x14ac:dyDescent="0.25">
      <c r="A4350" s="25">
        <v>36856</v>
      </c>
      <c r="B4350" s="26">
        <f>[1]PyramidData!K4357</f>
        <v>5082</v>
      </c>
    </row>
    <row r="4351" spans="1:2" x14ac:dyDescent="0.25">
      <c r="A4351" s="25">
        <v>36857</v>
      </c>
      <c r="B4351" s="26">
        <f>[1]PyramidData!K4358</f>
        <v>3443</v>
      </c>
    </row>
    <row r="4352" spans="1:2" x14ac:dyDescent="0.25">
      <c r="A4352" s="25">
        <v>36858</v>
      </c>
      <c r="B4352" s="26">
        <f>[1]PyramidData!K4359</f>
        <v>8422</v>
      </c>
    </row>
    <row r="4353" spans="1:2" x14ac:dyDescent="0.25">
      <c r="A4353" s="25">
        <v>36859</v>
      </c>
      <c r="B4353" s="26">
        <f>[1]PyramidData!K4360</f>
        <v>5456</v>
      </c>
    </row>
    <row r="4354" spans="1:2" x14ac:dyDescent="0.25">
      <c r="A4354" s="25">
        <v>36860</v>
      </c>
      <c r="B4354" s="26">
        <f>[1]PyramidData!K4361</f>
        <v>5418</v>
      </c>
    </row>
    <row r="4355" spans="1:2" x14ac:dyDescent="0.25">
      <c r="A4355" s="25">
        <v>36861</v>
      </c>
      <c r="B4355" s="26">
        <f>[1]PyramidData!K4362</f>
        <v>5613</v>
      </c>
    </row>
    <row r="4356" spans="1:2" x14ac:dyDescent="0.25">
      <c r="A4356" s="25">
        <v>36862</v>
      </c>
      <c r="B4356" s="26">
        <f>[1]PyramidData!K4363</f>
        <v>2337</v>
      </c>
    </row>
    <row r="4357" spans="1:2" x14ac:dyDescent="0.25">
      <c r="A4357" s="25">
        <v>36863</v>
      </c>
      <c r="B4357" s="26">
        <f>[1]PyramidData!K4364</f>
        <v>441</v>
      </c>
    </row>
    <row r="4358" spans="1:2" x14ac:dyDescent="0.25">
      <c r="A4358" s="25">
        <v>36864</v>
      </c>
      <c r="B4358" s="26">
        <f>[1]PyramidData!K4365</f>
        <v>6510</v>
      </c>
    </row>
    <row r="4359" spans="1:2" x14ac:dyDescent="0.25">
      <c r="A4359" s="25">
        <v>36865</v>
      </c>
      <c r="B4359" s="26">
        <f>[1]PyramidData!K4366</f>
        <v>8414</v>
      </c>
    </row>
    <row r="4360" spans="1:2" x14ac:dyDescent="0.25">
      <c r="A4360" s="25">
        <v>36866</v>
      </c>
      <c r="B4360" s="26">
        <f>[1]PyramidData!K4367</f>
        <v>6403</v>
      </c>
    </row>
    <row r="4361" spans="1:2" x14ac:dyDescent="0.25">
      <c r="A4361" s="25">
        <v>36867</v>
      </c>
      <c r="B4361" s="26">
        <f>[1]PyramidData!K4368</f>
        <v>3072</v>
      </c>
    </row>
    <row r="4362" spans="1:2" x14ac:dyDescent="0.25">
      <c r="A4362" s="25">
        <v>36868</v>
      </c>
      <c r="B4362" s="26">
        <f>[1]PyramidData!K4369</f>
        <v>1542</v>
      </c>
    </row>
    <row r="4363" spans="1:2" x14ac:dyDescent="0.25">
      <c r="A4363" s="25">
        <v>36869</v>
      </c>
      <c r="B4363" s="26">
        <f>[1]PyramidData!K4370</f>
        <v>869</v>
      </c>
    </row>
    <row r="4364" spans="1:2" x14ac:dyDescent="0.25">
      <c r="A4364" s="25">
        <v>36870</v>
      </c>
      <c r="B4364" s="26">
        <f>[1]PyramidData!K4371</f>
        <v>3307</v>
      </c>
    </row>
    <row r="4365" spans="1:2" x14ac:dyDescent="0.25">
      <c r="A4365" s="25">
        <v>36871</v>
      </c>
      <c r="B4365" s="26">
        <f>[1]PyramidData!K4372</f>
        <v>5875</v>
      </c>
    </row>
    <row r="4366" spans="1:2" x14ac:dyDescent="0.25">
      <c r="A4366" s="25">
        <v>36872</v>
      </c>
      <c r="B4366" s="26">
        <f>[1]PyramidData!K4373</f>
        <v>6232</v>
      </c>
    </row>
    <row r="4367" spans="1:2" x14ac:dyDescent="0.25">
      <c r="A4367" s="25">
        <v>36873</v>
      </c>
      <c r="B4367" s="26">
        <f>[1]PyramidData!K4374</f>
        <v>4674</v>
      </c>
    </row>
    <row r="4368" spans="1:2" x14ac:dyDescent="0.25">
      <c r="A4368" s="25">
        <v>36874</v>
      </c>
      <c r="B4368" s="26">
        <f>[1]PyramidData!K4375</f>
        <v>4150</v>
      </c>
    </row>
    <row r="4369" spans="1:2" x14ac:dyDescent="0.25">
      <c r="A4369" s="25">
        <v>36875</v>
      </c>
      <c r="B4369" s="26">
        <f>[1]PyramidData!K4376</f>
        <v>7169</v>
      </c>
    </row>
    <row r="4370" spans="1:2" x14ac:dyDescent="0.25">
      <c r="A4370" s="25">
        <v>36876</v>
      </c>
      <c r="B4370" s="26">
        <f>[1]PyramidData!K4377</f>
        <v>2455</v>
      </c>
    </row>
    <row r="4371" spans="1:2" x14ac:dyDescent="0.25">
      <c r="A4371" s="25">
        <v>36877</v>
      </c>
      <c r="B4371" s="26">
        <f>[1]PyramidData!K4378</f>
        <v>1191</v>
      </c>
    </row>
    <row r="4372" spans="1:2" x14ac:dyDescent="0.25">
      <c r="A4372" s="25">
        <v>36878</v>
      </c>
      <c r="B4372" s="26">
        <f>[1]PyramidData!K4379</f>
        <v>6576</v>
      </c>
    </row>
    <row r="4373" spans="1:2" x14ac:dyDescent="0.25">
      <c r="A4373" s="25">
        <v>36879</v>
      </c>
      <c r="B4373" s="26">
        <f>[1]PyramidData!K4380</f>
        <v>5149</v>
      </c>
    </row>
    <row r="4374" spans="1:2" x14ac:dyDescent="0.25">
      <c r="A4374" s="25">
        <v>36880</v>
      </c>
      <c r="B4374" s="26">
        <f>[1]PyramidData!K4381</f>
        <v>3477</v>
      </c>
    </row>
    <row r="4375" spans="1:2" x14ac:dyDescent="0.25">
      <c r="A4375" s="25">
        <v>36881</v>
      </c>
      <c r="B4375" s="26">
        <f>[1]PyramidData!K4382</f>
        <v>4775</v>
      </c>
    </row>
    <row r="4376" spans="1:2" x14ac:dyDescent="0.25">
      <c r="A4376" s="25">
        <v>36882</v>
      </c>
      <c r="B4376" s="26">
        <f>[1]PyramidData!K4383</f>
        <v>5403</v>
      </c>
    </row>
    <row r="4377" spans="1:2" x14ac:dyDescent="0.25">
      <c r="A4377" s="25">
        <v>36883</v>
      </c>
      <c r="B4377" s="26">
        <f>[1]PyramidData!K4384</f>
        <v>2365</v>
      </c>
    </row>
    <row r="4378" spans="1:2" x14ac:dyDescent="0.25">
      <c r="A4378" s="25">
        <v>36884</v>
      </c>
      <c r="B4378" s="26">
        <f>[1]PyramidData!K4385</f>
        <v>2291</v>
      </c>
    </row>
    <row r="4379" spans="1:2" x14ac:dyDescent="0.25">
      <c r="A4379" s="25">
        <v>36885</v>
      </c>
      <c r="B4379" s="26">
        <f>[1]PyramidData!K4386</f>
        <v>3551</v>
      </c>
    </row>
    <row r="4380" spans="1:2" x14ac:dyDescent="0.25">
      <c r="A4380" s="25">
        <v>36886</v>
      </c>
      <c r="B4380" s="26">
        <f>[1]PyramidData!K4387</f>
        <v>5971</v>
      </c>
    </row>
    <row r="4381" spans="1:2" x14ac:dyDescent="0.25">
      <c r="A4381" s="25">
        <v>36887</v>
      </c>
      <c r="B4381" s="26">
        <f>[1]PyramidData!K4388</f>
        <v>7884</v>
      </c>
    </row>
    <row r="4382" spans="1:2" x14ac:dyDescent="0.25">
      <c r="A4382" s="25">
        <v>36888</v>
      </c>
      <c r="B4382" s="26">
        <f>[1]PyramidData!K4389</f>
        <v>6477</v>
      </c>
    </row>
    <row r="4383" spans="1:2" x14ac:dyDescent="0.25">
      <c r="A4383" s="25">
        <v>36889</v>
      </c>
      <c r="B4383" s="26">
        <f>[1]PyramidData!K4390</f>
        <v>2545</v>
      </c>
    </row>
    <row r="4384" spans="1:2" x14ac:dyDescent="0.25">
      <c r="A4384" s="25">
        <v>36890</v>
      </c>
      <c r="B4384" s="26">
        <f>[1]PyramidData!K4391</f>
        <v>1446</v>
      </c>
    </row>
    <row r="4385" spans="1:2" x14ac:dyDescent="0.25">
      <c r="A4385" s="25">
        <v>36891</v>
      </c>
      <c r="B4385" s="26">
        <f>[1]PyramidData!K4392</f>
        <v>2580</v>
      </c>
    </row>
    <row r="4386" spans="1:2" x14ac:dyDescent="0.25">
      <c r="A4386" s="25">
        <v>36892</v>
      </c>
      <c r="B4386" s="26">
        <f>[1]PyramidData!K4393</f>
        <v>2003</v>
      </c>
    </row>
    <row r="4387" spans="1:2" x14ac:dyDescent="0.25">
      <c r="A4387" s="25">
        <v>36893</v>
      </c>
      <c r="B4387" s="26">
        <f>[1]PyramidData!K4394</f>
        <v>5375</v>
      </c>
    </row>
    <row r="4388" spans="1:2" x14ac:dyDescent="0.25">
      <c r="A4388" s="25">
        <v>36894</v>
      </c>
      <c r="B4388" s="26">
        <f>[1]PyramidData!K4395</f>
        <v>5222</v>
      </c>
    </row>
    <row r="4389" spans="1:2" x14ac:dyDescent="0.25">
      <c r="A4389" s="25">
        <v>36895</v>
      </c>
      <c r="B4389" s="26">
        <f>[1]PyramidData!K4396</f>
        <v>4547</v>
      </c>
    </row>
    <row r="4390" spans="1:2" x14ac:dyDescent="0.25">
      <c r="A4390" s="25">
        <v>36896</v>
      </c>
      <c r="B4390" s="26">
        <f>[1]PyramidData!K4397</f>
        <v>3003</v>
      </c>
    </row>
    <row r="4391" spans="1:2" x14ac:dyDescent="0.25">
      <c r="A4391" s="25">
        <v>36897</v>
      </c>
      <c r="B4391" s="26">
        <f>[1]PyramidData!K4398</f>
        <v>3247</v>
      </c>
    </row>
    <row r="4392" spans="1:2" x14ac:dyDescent="0.25">
      <c r="A4392" s="25">
        <v>36898</v>
      </c>
      <c r="B4392" s="26">
        <f>[1]PyramidData!K4399</f>
        <v>2075</v>
      </c>
    </row>
    <row r="4393" spans="1:2" x14ac:dyDescent="0.25">
      <c r="A4393" s="25">
        <v>36899</v>
      </c>
      <c r="B4393" s="26">
        <f>[1]PyramidData!K4400</f>
        <v>8843</v>
      </c>
    </row>
    <row r="4394" spans="1:2" x14ac:dyDescent="0.25">
      <c r="A4394" s="25">
        <v>36900</v>
      </c>
      <c r="B4394" s="26">
        <f>[1]PyramidData!K4401</f>
        <v>3267</v>
      </c>
    </row>
    <row r="4395" spans="1:2" x14ac:dyDescent="0.25">
      <c r="A4395" s="25">
        <v>36901</v>
      </c>
      <c r="B4395" s="26">
        <f>[1]PyramidData!K4402</f>
        <v>4606</v>
      </c>
    </row>
    <row r="4396" spans="1:2" x14ac:dyDescent="0.25">
      <c r="A4396" s="25">
        <v>36902</v>
      </c>
      <c r="B4396" s="26">
        <f>[1]PyramidData!K4403</f>
        <v>4457</v>
      </c>
    </row>
    <row r="4397" spans="1:2" x14ac:dyDescent="0.25">
      <c r="A4397" s="25">
        <v>36903</v>
      </c>
      <c r="B4397" s="26">
        <f>[1]PyramidData!K4404</f>
        <v>5288</v>
      </c>
    </row>
    <row r="4398" spans="1:2" x14ac:dyDescent="0.25">
      <c r="A4398" s="25">
        <v>36904</v>
      </c>
      <c r="B4398" s="26">
        <f>[1]PyramidData!K4405</f>
        <v>3804</v>
      </c>
    </row>
    <row r="4399" spans="1:2" x14ac:dyDescent="0.25">
      <c r="A4399" s="25">
        <v>36905</v>
      </c>
      <c r="B4399" s="26">
        <f>[1]PyramidData!K4406</f>
        <v>2177</v>
      </c>
    </row>
    <row r="4400" spans="1:2" x14ac:dyDescent="0.25">
      <c r="A4400" s="25">
        <v>36906</v>
      </c>
      <c r="B4400" s="26">
        <f>[1]PyramidData!K4407</f>
        <v>7870</v>
      </c>
    </row>
    <row r="4401" spans="1:2" x14ac:dyDescent="0.25">
      <c r="A4401" s="25">
        <v>36907</v>
      </c>
      <c r="B4401" s="26">
        <f>[1]PyramidData!K4408</f>
        <v>8498</v>
      </c>
    </row>
    <row r="4402" spans="1:2" x14ac:dyDescent="0.25">
      <c r="A4402" s="25">
        <v>36908</v>
      </c>
      <c r="B4402" s="26">
        <f>[1]PyramidData!K4409</f>
        <v>5491</v>
      </c>
    </row>
    <row r="4403" spans="1:2" x14ac:dyDescent="0.25">
      <c r="A4403" s="25">
        <v>36909</v>
      </c>
      <c r="B4403" s="26">
        <f>[1]PyramidData!K4410</f>
        <v>5589</v>
      </c>
    </row>
    <row r="4404" spans="1:2" x14ac:dyDescent="0.25">
      <c r="A4404" s="25">
        <v>36910</v>
      </c>
      <c r="B4404" s="26">
        <f>[1]PyramidData!K4411</f>
        <v>2686</v>
      </c>
    </row>
    <row r="4405" spans="1:2" x14ac:dyDescent="0.25">
      <c r="A4405" s="25">
        <v>36911</v>
      </c>
      <c r="B4405" s="26">
        <f>[1]PyramidData!K4412</f>
        <v>2135</v>
      </c>
    </row>
    <row r="4406" spans="1:2" x14ac:dyDescent="0.25">
      <c r="A4406" s="25">
        <v>36912</v>
      </c>
      <c r="B4406" s="26">
        <f>[1]PyramidData!K4413</f>
        <v>1444</v>
      </c>
    </row>
    <row r="4407" spans="1:2" x14ac:dyDescent="0.25">
      <c r="A4407" s="25">
        <v>36913</v>
      </c>
      <c r="B4407" s="26">
        <f>[1]PyramidData!K4414</f>
        <v>900</v>
      </c>
    </row>
    <row r="4408" spans="1:2" x14ac:dyDescent="0.25">
      <c r="A4408" s="25">
        <v>36914</v>
      </c>
      <c r="B4408" s="26">
        <f>[1]PyramidData!K4415</f>
        <v>5623</v>
      </c>
    </row>
    <row r="4409" spans="1:2" x14ac:dyDescent="0.25">
      <c r="A4409" s="25">
        <v>36915</v>
      </c>
      <c r="B4409" s="26">
        <f>[1]PyramidData!K4416</f>
        <v>5494</v>
      </c>
    </row>
    <row r="4410" spans="1:2" x14ac:dyDescent="0.25">
      <c r="A4410" s="25">
        <v>36916</v>
      </c>
      <c r="B4410" s="26">
        <f>[1]PyramidData!K4417</f>
        <v>7498</v>
      </c>
    </row>
    <row r="4411" spans="1:2" x14ac:dyDescent="0.25">
      <c r="A4411" s="25">
        <v>36917</v>
      </c>
      <c r="B4411" s="26">
        <f>[1]PyramidData!K4418</f>
        <v>3084</v>
      </c>
    </row>
    <row r="4412" spans="1:2" x14ac:dyDescent="0.25">
      <c r="A4412" s="25">
        <v>36918</v>
      </c>
      <c r="B4412" s="26">
        <f>[1]PyramidData!K4419</f>
        <v>2782</v>
      </c>
    </row>
    <row r="4413" spans="1:2" x14ac:dyDescent="0.25">
      <c r="A4413" s="25">
        <v>36919</v>
      </c>
      <c r="B4413" s="26">
        <f>[1]PyramidData!K4420</f>
        <v>287</v>
      </c>
    </row>
    <row r="4414" spans="1:2" x14ac:dyDescent="0.25">
      <c r="A4414" s="25">
        <v>36920</v>
      </c>
      <c r="B4414" s="26">
        <f>[1]PyramidData!K4421</f>
        <v>4614</v>
      </c>
    </row>
    <row r="4415" spans="1:2" x14ac:dyDescent="0.25">
      <c r="A4415" s="25">
        <v>36921</v>
      </c>
      <c r="B4415" s="26">
        <f>[1]PyramidData!K4422</f>
        <v>3792</v>
      </c>
    </row>
    <row r="4416" spans="1:2" x14ac:dyDescent="0.25">
      <c r="A4416" s="25">
        <v>36922</v>
      </c>
      <c r="B4416" s="26">
        <f>[1]PyramidData!K4423</f>
        <v>9146</v>
      </c>
    </row>
    <row r="4417" spans="1:2" x14ac:dyDescent="0.25">
      <c r="A4417" s="25">
        <v>36923</v>
      </c>
      <c r="B4417" s="26">
        <f>[1]PyramidData!K4424</f>
        <v>2325</v>
      </c>
    </row>
    <row r="4418" spans="1:2" x14ac:dyDescent="0.25">
      <c r="A4418" s="25">
        <v>36924</v>
      </c>
      <c r="B4418" s="26">
        <f>[1]PyramidData!K4425</f>
        <v>2796</v>
      </c>
    </row>
    <row r="4419" spans="1:2" x14ac:dyDescent="0.25">
      <c r="A4419" s="25">
        <v>36925</v>
      </c>
      <c r="B4419" s="26">
        <f>[1]PyramidData!K4426</f>
        <v>374</v>
      </c>
    </row>
    <row r="4420" spans="1:2" x14ac:dyDescent="0.25">
      <c r="A4420" s="25">
        <v>36926</v>
      </c>
      <c r="B4420" s="26">
        <f>[1]PyramidData!K4427</f>
        <v>2652</v>
      </c>
    </row>
    <row r="4421" spans="1:2" x14ac:dyDescent="0.25">
      <c r="A4421" s="25">
        <v>36927</v>
      </c>
      <c r="B4421" s="26">
        <f>[1]PyramidData!K4428</f>
        <v>2899</v>
      </c>
    </row>
    <row r="4422" spans="1:2" x14ac:dyDescent="0.25">
      <c r="A4422" s="25">
        <v>36928</v>
      </c>
      <c r="B4422" s="26">
        <f>[1]PyramidData!K4429</f>
        <v>5416</v>
      </c>
    </row>
    <row r="4423" spans="1:2" x14ac:dyDescent="0.25">
      <c r="A4423" s="25">
        <v>36929</v>
      </c>
      <c r="B4423" s="26">
        <f>[1]PyramidData!K4430</f>
        <v>4999</v>
      </c>
    </row>
    <row r="4424" spans="1:2" x14ac:dyDescent="0.25">
      <c r="A4424" s="25">
        <v>36930</v>
      </c>
      <c r="B4424" s="26">
        <f>[1]PyramidData!K4431</f>
        <v>5589</v>
      </c>
    </row>
    <row r="4425" spans="1:2" x14ac:dyDescent="0.25">
      <c r="A4425" s="25">
        <v>36931</v>
      </c>
      <c r="B4425" s="26">
        <f>[1]PyramidData!K4432</f>
        <v>5495</v>
      </c>
    </row>
    <row r="4426" spans="1:2" x14ac:dyDescent="0.25">
      <c r="A4426" s="25">
        <v>36932</v>
      </c>
      <c r="B4426" s="26">
        <f>[1]PyramidData!K4433</f>
        <v>2015</v>
      </c>
    </row>
    <row r="4427" spans="1:2" x14ac:dyDescent="0.25">
      <c r="A4427" s="25">
        <v>36933</v>
      </c>
      <c r="B4427" s="26">
        <f>[1]PyramidData!K4434</f>
        <v>754</v>
      </c>
    </row>
    <row r="4428" spans="1:2" x14ac:dyDescent="0.25">
      <c r="A4428" s="25">
        <v>36934</v>
      </c>
      <c r="B4428" s="26">
        <f>[1]PyramidData!K4435</f>
        <v>3187</v>
      </c>
    </row>
    <row r="4429" spans="1:2" x14ac:dyDescent="0.25">
      <c r="A4429" s="25">
        <v>36935</v>
      </c>
      <c r="B4429" s="26">
        <f>[1]PyramidData!K4436</f>
        <v>8413</v>
      </c>
    </row>
    <row r="4430" spans="1:2" x14ac:dyDescent="0.25">
      <c r="A4430" s="25">
        <v>36936</v>
      </c>
      <c r="B4430" s="26">
        <f>[1]PyramidData!K4437</f>
        <v>2199</v>
      </c>
    </row>
    <row r="4431" spans="1:2" x14ac:dyDescent="0.25">
      <c r="A4431" s="25">
        <v>36937</v>
      </c>
      <c r="B4431" s="26">
        <f>[1]PyramidData!K4438</f>
        <v>8426</v>
      </c>
    </row>
    <row r="4432" spans="1:2" x14ac:dyDescent="0.25">
      <c r="A4432" s="25">
        <v>36938</v>
      </c>
      <c r="B4432" s="26">
        <f>[1]PyramidData!K4439</f>
        <v>2732</v>
      </c>
    </row>
    <row r="4433" spans="1:2" x14ac:dyDescent="0.25">
      <c r="A4433" s="25">
        <v>36939</v>
      </c>
      <c r="B4433" s="26">
        <f>[1]PyramidData!K4440</f>
        <v>0</v>
      </c>
    </row>
    <row r="4434" spans="1:2" x14ac:dyDescent="0.25">
      <c r="A4434" s="25">
        <v>36940</v>
      </c>
      <c r="B4434" s="26">
        <f>[1]PyramidData!K4441</f>
        <v>108</v>
      </c>
    </row>
    <row r="4435" spans="1:2" x14ac:dyDescent="0.25">
      <c r="A4435" s="25">
        <v>36941</v>
      </c>
      <c r="B4435" s="26">
        <f>[1]PyramidData!K4442</f>
        <v>3028</v>
      </c>
    </row>
    <row r="4436" spans="1:2" x14ac:dyDescent="0.25">
      <c r="A4436" s="25">
        <v>36942</v>
      </c>
      <c r="B4436" s="26">
        <f>[1]PyramidData!K4443</f>
        <v>3712</v>
      </c>
    </row>
    <row r="4437" spans="1:2" x14ac:dyDescent="0.25">
      <c r="A4437" s="25">
        <v>36943</v>
      </c>
      <c r="B4437" s="26">
        <f>[1]PyramidData!K4444</f>
        <v>5257</v>
      </c>
    </row>
    <row r="4438" spans="1:2" x14ac:dyDescent="0.25">
      <c r="A4438" s="25">
        <v>36944</v>
      </c>
      <c r="B4438" s="26">
        <f>[1]PyramidData!K4445</f>
        <v>4939</v>
      </c>
    </row>
    <row r="4439" spans="1:2" x14ac:dyDescent="0.25">
      <c r="A4439" s="25">
        <v>36945</v>
      </c>
      <c r="B4439" s="26">
        <f>[1]PyramidData!K4446</f>
        <v>246</v>
      </c>
    </row>
    <row r="4440" spans="1:2" x14ac:dyDescent="0.25">
      <c r="A4440" s="25">
        <v>36946</v>
      </c>
      <c r="B4440" s="26">
        <f>[1]PyramidData!K4447</f>
        <v>0</v>
      </c>
    </row>
    <row r="4441" spans="1:2" x14ac:dyDescent="0.25">
      <c r="A4441" s="25">
        <v>36947</v>
      </c>
      <c r="B4441" s="26">
        <f>[1]PyramidData!K4448</f>
        <v>1173</v>
      </c>
    </row>
    <row r="4442" spans="1:2" x14ac:dyDescent="0.25">
      <c r="A4442" s="25">
        <v>36948</v>
      </c>
      <c r="B4442" s="26">
        <f>[1]PyramidData!K4449</f>
        <v>4363</v>
      </c>
    </row>
    <row r="4443" spans="1:2" x14ac:dyDescent="0.25">
      <c r="A4443" s="25">
        <v>36949</v>
      </c>
      <c r="B4443" s="26">
        <f>[1]PyramidData!K4450</f>
        <v>7238</v>
      </c>
    </row>
    <row r="4444" spans="1:2" x14ac:dyDescent="0.25">
      <c r="A4444" s="25">
        <v>36950</v>
      </c>
      <c r="B4444" s="26">
        <f>[1]PyramidData!K4451</f>
        <v>2613</v>
      </c>
    </row>
    <row r="4445" spans="1:2" x14ac:dyDescent="0.25">
      <c r="A4445" s="25">
        <v>36951</v>
      </c>
      <c r="B4445" s="26">
        <f>[1]PyramidData!K4452</f>
        <v>1352</v>
      </c>
    </row>
    <row r="4446" spans="1:2" x14ac:dyDescent="0.25">
      <c r="A4446" s="25">
        <v>36952</v>
      </c>
      <c r="B4446" s="26">
        <f>[1]PyramidData!K4453</f>
        <v>105</v>
      </c>
    </row>
    <row r="4447" spans="1:2" x14ac:dyDescent="0.25">
      <c r="A4447" s="25">
        <v>36953</v>
      </c>
      <c r="B4447" s="26">
        <f>[1]PyramidData!K4454</f>
        <v>0</v>
      </c>
    </row>
    <row r="4448" spans="1:2" x14ac:dyDescent="0.25">
      <c r="A4448" s="25">
        <v>36954</v>
      </c>
      <c r="B4448" s="26">
        <f>[1]PyramidData!K4455</f>
        <v>634</v>
      </c>
    </row>
    <row r="4449" spans="1:2" x14ac:dyDescent="0.25">
      <c r="A4449" s="25">
        <v>36955</v>
      </c>
      <c r="B4449" s="26">
        <f>[1]PyramidData!K4456</f>
        <v>4517</v>
      </c>
    </row>
    <row r="4450" spans="1:2" x14ac:dyDescent="0.25">
      <c r="A4450" s="25">
        <v>36956</v>
      </c>
      <c r="B4450" s="26">
        <f>[1]PyramidData!K4457</f>
        <v>2268</v>
      </c>
    </row>
    <row r="4451" spans="1:2" x14ac:dyDescent="0.25">
      <c r="A4451" s="25">
        <v>36957</v>
      </c>
      <c r="B4451" s="26">
        <f>[1]PyramidData!K4458</f>
        <v>1434</v>
      </c>
    </row>
    <row r="4452" spans="1:2" x14ac:dyDescent="0.25">
      <c r="A4452" s="25">
        <v>36958</v>
      </c>
      <c r="B4452" s="26">
        <f>[1]PyramidData!K4459</f>
        <v>4651</v>
      </c>
    </row>
    <row r="4453" spans="1:2" x14ac:dyDescent="0.25">
      <c r="A4453" s="25">
        <v>36959</v>
      </c>
      <c r="B4453" s="26">
        <f>[1]PyramidData!K4460</f>
        <v>3199</v>
      </c>
    </row>
    <row r="4454" spans="1:2" x14ac:dyDescent="0.25">
      <c r="A4454" s="25">
        <v>36960</v>
      </c>
      <c r="B4454" s="26">
        <f>[1]PyramidData!K4461</f>
        <v>326</v>
      </c>
    </row>
    <row r="4455" spans="1:2" x14ac:dyDescent="0.25">
      <c r="A4455" s="25">
        <v>36961</v>
      </c>
      <c r="B4455" s="26">
        <f>[1]PyramidData!K4462</f>
        <v>285</v>
      </c>
    </row>
    <row r="4456" spans="1:2" x14ac:dyDescent="0.25">
      <c r="A4456" s="25">
        <v>36962</v>
      </c>
      <c r="B4456" s="26">
        <f>[1]PyramidData!K4463</f>
        <v>1717</v>
      </c>
    </row>
    <row r="4457" spans="1:2" x14ac:dyDescent="0.25">
      <c r="A4457" s="25">
        <v>36963</v>
      </c>
      <c r="B4457" s="26">
        <f>[1]PyramidData!K4464</f>
        <v>2442</v>
      </c>
    </row>
    <row r="4458" spans="1:2" x14ac:dyDescent="0.25">
      <c r="A4458" s="25">
        <v>36964</v>
      </c>
      <c r="B4458" s="26">
        <f>[1]PyramidData!K4465</f>
        <v>999</v>
      </c>
    </row>
    <row r="4459" spans="1:2" x14ac:dyDescent="0.25">
      <c r="A4459" s="25">
        <v>36965</v>
      </c>
      <c r="B4459" s="26">
        <f>[1]PyramidData!K4466</f>
        <v>3393</v>
      </c>
    </row>
    <row r="4460" spans="1:2" x14ac:dyDescent="0.25">
      <c r="A4460" s="25">
        <v>36966</v>
      </c>
      <c r="B4460" s="26">
        <f>[1]PyramidData!K4467</f>
        <v>2084</v>
      </c>
    </row>
    <row r="4461" spans="1:2" x14ac:dyDescent="0.25">
      <c r="A4461" s="25">
        <v>36967</v>
      </c>
      <c r="B4461" s="26">
        <f>[1]PyramidData!K4468</f>
        <v>1494</v>
      </c>
    </row>
    <row r="4462" spans="1:2" x14ac:dyDescent="0.25">
      <c r="A4462" s="25">
        <v>36968</v>
      </c>
      <c r="B4462" s="26">
        <f>[1]PyramidData!K4469</f>
        <v>3557</v>
      </c>
    </row>
    <row r="4463" spans="1:2" x14ac:dyDescent="0.25">
      <c r="A4463" s="25">
        <v>36969</v>
      </c>
      <c r="B4463" s="26">
        <f>[1]PyramidData!K4470</f>
        <v>11687</v>
      </c>
    </row>
    <row r="4464" spans="1:2" x14ac:dyDescent="0.25">
      <c r="A4464" s="25">
        <v>36970</v>
      </c>
      <c r="B4464" s="26">
        <f>[1]PyramidData!K4471</f>
        <v>6618</v>
      </c>
    </row>
    <row r="4465" spans="1:2" x14ac:dyDescent="0.25">
      <c r="A4465" s="25">
        <v>36971</v>
      </c>
      <c r="B4465" s="26">
        <f>[1]PyramidData!K4472</f>
        <v>5002</v>
      </c>
    </row>
    <row r="4466" spans="1:2" x14ac:dyDescent="0.25">
      <c r="A4466" s="25">
        <v>36972</v>
      </c>
      <c r="B4466" s="26">
        <f>[1]PyramidData!K4473</f>
        <v>3971</v>
      </c>
    </row>
    <row r="4467" spans="1:2" x14ac:dyDescent="0.25">
      <c r="A4467" s="25">
        <v>36973</v>
      </c>
      <c r="B4467" s="26">
        <f>[1]PyramidData!K4474</f>
        <v>5841</v>
      </c>
    </row>
    <row r="4468" spans="1:2" x14ac:dyDescent="0.25">
      <c r="A4468" s="25">
        <v>36974</v>
      </c>
      <c r="B4468" s="26">
        <f>[1]PyramidData!K4475</f>
        <v>467</v>
      </c>
    </row>
    <row r="4469" spans="1:2" x14ac:dyDescent="0.25">
      <c r="A4469" s="25">
        <v>36975</v>
      </c>
      <c r="B4469" s="26">
        <f>[1]PyramidData!K4476</f>
        <v>1885</v>
      </c>
    </row>
    <row r="4470" spans="1:2" x14ac:dyDescent="0.25">
      <c r="A4470" s="25">
        <v>36976</v>
      </c>
      <c r="B4470" s="26">
        <f>[1]PyramidData!K4477</f>
        <v>3230</v>
      </c>
    </row>
    <row r="4471" spans="1:2" x14ac:dyDescent="0.25">
      <c r="A4471" s="25">
        <v>36977</v>
      </c>
      <c r="B4471" s="26">
        <f>[1]PyramidData!K4478</f>
        <v>5634</v>
      </c>
    </row>
    <row r="4472" spans="1:2" x14ac:dyDescent="0.25">
      <c r="A4472" s="25">
        <v>36978</v>
      </c>
      <c r="B4472" s="26">
        <f>[1]PyramidData!K4479</f>
        <v>5113</v>
      </c>
    </row>
    <row r="4473" spans="1:2" x14ac:dyDescent="0.25">
      <c r="A4473" s="25">
        <v>36979</v>
      </c>
      <c r="B4473" s="26">
        <f>[1]PyramidData!K4480</f>
        <v>3603</v>
      </c>
    </row>
    <row r="4474" spans="1:2" x14ac:dyDescent="0.25">
      <c r="A4474" s="25">
        <v>36980</v>
      </c>
      <c r="B4474" s="26">
        <f>[1]PyramidData!K4481</f>
        <v>6558</v>
      </c>
    </row>
    <row r="4475" spans="1:2" x14ac:dyDescent="0.25">
      <c r="A4475" s="25">
        <v>36981</v>
      </c>
      <c r="B4475" s="26">
        <f>[1]PyramidData!K4482</f>
        <v>2802</v>
      </c>
    </row>
    <row r="4476" spans="1:2" x14ac:dyDescent="0.25">
      <c r="A4476" s="25">
        <v>36982</v>
      </c>
      <c r="B4476" s="26">
        <f>[1]PyramidData!K4483</f>
        <v>3555</v>
      </c>
    </row>
    <row r="4477" spans="1:2" x14ac:dyDescent="0.25">
      <c r="A4477" s="25">
        <v>36983</v>
      </c>
      <c r="B4477" s="26">
        <f>[1]PyramidData!K4484</f>
        <v>2871</v>
      </c>
    </row>
    <row r="4478" spans="1:2" x14ac:dyDescent="0.25">
      <c r="A4478" s="25">
        <v>36984</v>
      </c>
      <c r="B4478" s="26">
        <f>[1]PyramidData!K4485</f>
        <v>5176</v>
      </c>
    </row>
    <row r="4479" spans="1:2" x14ac:dyDescent="0.25">
      <c r="A4479" s="25">
        <v>36985</v>
      </c>
      <c r="B4479" s="26">
        <f>[1]PyramidData!K4486</f>
        <v>4662</v>
      </c>
    </row>
    <row r="4480" spans="1:2" x14ac:dyDescent="0.25">
      <c r="A4480" s="25">
        <v>36986</v>
      </c>
      <c r="B4480" s="26">
        <f>[1]PyramidData!K4487</f>
        <v>3835</v>
      </c>
    </row>
    <row r="4481" spans="1:2" x14ac:dyDescent="0.25">
      <c r="A4481" s="25">
        <v>36987</v>
      </c>
      <c r="B4481" s="26">
        <f>[1]PyramidData!K4488</f>
        <v>4633</v>
      </c>
    </row>
    <row r="4482" spans="1:2" x14ac:dyDescent="0.25">
      <c r="A4482" s="25">
        <v>36988</v>
      </c>
      <c r="B4482" s="26">
        <f>[1]PyramidData!K4489</f>
        <v>305</v>
      </c>
    </row>
    <row r="4483" spans="1:2" x14ac:dyDescent="0.25">
      <c r="A4483" s="25">
        <v>36989</v>
      </c>
      <c r="B4483" s="26">
        <f>[1]PyramidData!K4490</f>
        <v>1621</v>
      </c>
    </row>
    <row r="4484" spans="1:2" x14ac:dyDescent="0.25">
      <c r="A4484" s="25">
        <v>36990</v>
      </c>
      <c r="B4484" s="26">
        <f>[1]PyramidData!K4491</f>
        <v>5142</v>
      </c>
    </row>
    <row r="4485" spans="1:2" x14ac:dyDescent="0.25">
      <c r="A4485" s="25">
        <v>36991</v>
      </c>
      <c r="B4485" s="26">
        <f>[1]PyramidData!K4492</f>
        <v>835</v>
      </c>
    </row>
    <row r="4486" spans="1:2" x14ac:dyDescent="0.25">
      <c r="A4486" s="25">
        <v>36992</v>
      </c>
      <c r="B4486" s="26">
        <f>[1]PyramidData!K4493</f>
        <v>583</v>
      </c>
    </row>
    <row r="4487" spans="1:2" x14ac:dyDescent="0.25">
      <c r="A4487" s="25">
        <v>36993</v>
      </c>
      <c r="B4487" s="26">
        <f>[1]PyramidData!K4494</f>
        <v>3104</v>
      </c>
    </row>
    <row r="4488" spans="1:2" x14ac:dyDescent="0.25">
      <c r="A4488" s="25">
        <v>36994</v>
      </c>
      <c r="B4488" s="26">
        <f>[1]PyramidData!K4495</f>
        <v>1923</v>
      </c>
    </row>
    <row r="4489" spans="1:2" x14ac:dyDescent="0.25">
      <c r="A4489" s="25">
        <v>36995</v>
      </c>
      <c r="B4489" s="26">
        <f>[1]PyramidData!K4496</f>
        <v>3166</v>
      </c>
    </row>
    <row r="4490" spans="1:2" x14ac:dyDescent="0.25">
      <c r="A4490" s="25">
        <v>36996</v>
      </c>
      <c r="B4490" s="26">
        <f>[1]PyramidData!K4497</f>
        <v>2564</v>
      </c>
    </row>
    <row r="4491" spans="1:2" x14ac:dyDescent="0.25">
      <c r="A4491" s="25">
        <v>36997</v>
      </c>
      <c r="B4491" s="26">
        <f>[1]PyramidData!K4498</f>
        <v>9367</v>
      </c>
    </row>
    <row r="4492" spans="1:2" x14ac:dyDescent="0.25">
      <c r="A4492" s="25">
        <v>36998</v>
      </c>
      <c r="B4492" s="26">
        <f>[1]PyramidData!K4499</f>
        <v>7502</v>
      </c>
    </row>
    <row r="4493" spans="1:2" x14ac:dyDescent="0.25">
      <c r="A4493" s="25">
        <v>36999</v>
      </c>
      <c r="B4493" s="26">
        <f>[1]PyramidData!K4500</f>
        <v>4960</v>
      </c>
    </row>
    <row r="4494" spans="1:2" x14ac:dyDescent="0.25">
      <c r="A4494" s="25">
        <v>37000</v>
      </c>
      <c r="B4494" s="26">
        <f>[1]PyramidData!K4501</f>
        <v>3526</v>
      </c>
    </row>
    <row r="4495" spans="1:2" x14ac:dyDescent="0.25">
      <c r="A4495" s="25">
        <v>37001</v>
      </c>
      <c r="B4495" s="26">
        <f>[1]PyramidData!K4502</f>
        <v>1987</v>
      </c>
    </row>
    <row r="4496" spans="1:2" x14ac:dyDescent="0.25">
      <c r="A4496" s="25">
        <v>37002</v>
      </c>
      <c r="B4496" s="26">
        <f>[1]PyramidData!K4503</f>
        <v>135</v>
      </c>
    </row>
    <row r="4497" spans="1:2" x14ac:dyDescent="0.25">
      <c r="A4497" s="25">
        <v>37003</v>
      </c>
      <c r="B4497" s="26">
        <f>[1]PyramidData!K4504</f>
        <v>2554</v>
      </c>
    </row>
    <row r="4498" spans="1:2" x14ac:dyDescent="0.25">
      <c r="A4498" s="25">
        <v>37004</v>
      </c>
      <c r="B4498" s="26">
        <f>[1]PyramidData!K4505</f>
        <v>6091</v>
      </c>
    </row>
    <row r="4499" spans="1:2" x14ac:dyDescent="0.25">
      <c r="A4499" s="25">
        <v>37005</v>
      </c>
      <c r="B4499" s="26">
        <f>[1]PyramidData!K4506</f>
        <v>9444</v>
      </c>
    </row>
    <row r="4500" spans="1:2" x14ac:dyDescent="0.25">
      <c r="A4500" s="25">
        <v>37006</v>
      </c>
      <c r="B4500" s="26">
        <f>[1]PyramidData!K4507</f>
        <v>9220</v>
      </c>
    </row>
    <row r="4501" spans="1:2" x14ac:dyDescent="0.25">
      <c r="A4501" s="25">
        <v>37007</v>
      </c>
      <c r="B4501" s="26">
        <f>[1]PyramidData!K4508</f>
        <v>6406</v>
      </c>
    </row>
    <row r="4502" spans="1:2" x14ac:dyDescent="0.25">
      <c r="A4502" s="25">
        <v>37008</v>
      </c>
      <c r="B4502" s="26">
        <f>[1]PyramidData!K4509</f>
        <v>7559</v>
      </c>
    </row>
    <row r="4503" spans="1:2" x14ac:dyDescent="0.25">
      <c r="A4503" s="25">
        <v>37009</v>
      </c>
      <c r="B4503" s="26">
        <f>[1]PyramidData!K4510</f>
        <v>105</v>
      </c>
    </row>
    <row r="4504" spans="1:2" x14ac:dyDescent="0.25">
      <c r="A4504" s="25">
        <v>37010</v>
      </c>
      <c r="B4504" s="26">
        <f>[1]PyramidData!K4511</f>
        <v>3086</v>
      </c>
    </row>
    <row r="4505" spans="1:2" x14ac:dyDescent="0.25">
      <c r="A4505" s="25">
        <v>37011</v>
      </c>
      <c r="B4505" s="26">
        <f>[1]PyramidData!K4512</f>
        <v>6591</v>
      </c>
    </row>
    <row r="4506" spans="1:2" x14ac:dyDescent="0.25">
      <c r="A4506" s="25">
        <v>37012</v>
      </c>
      <c r="B4506" s="26">
        <f>[1]PyramidData!K4513</f>
        <v>5844</v>
      </c>
    </row>
    <row r="4507" spans="1:2" x14ac:dyDescent="0.25">
      <c r="A4507" s="25">
        <v>37013</v>
      </c>
      <c r="B4507" s="26">
        <f>[1]PyramidData!K4514</f>
        <v>3609</v>
      </c>
    </row>
    <row r="4508" spans="1:2" x14ac:dyDescent="0.25">
      <c r="A4508" s="25">
        <v>37014</v>
      </c>
      <c r="B4508" s="26">
        <f>[1]PyramidData!K4515</f>
        <v>4202</v>
      </c>
    </row>
    <row r="4509" spans="1:2" x14ac:dyDescent="0.25">
      <c r="A4509" s="25">
        <v>37015</v>
      </c>
      <c r="B4509" s="26">
        <f>[1]PyramidData!K4516</f>
        <v>5048</v>
      </c>
    </row>
    <row r="4510" spans="1:2" x14ac:dyDescent="0.25">
      <c r="A4510" s="25">
        <v>37016</v>
      </c>
      <c r="B4510" s="26">
        <f>[1]PyramidData!K4517</f>
        <v>2704</v>
      </c>
    </row>
    <row r="4511" spans="1:2" x14ac:dyDescent="0.25">
      <c r="A4511" s="25">
        <v>37017</v>
      </c>
      <c r="B4511" s="26">
        <f>[1]PyramidData!K4518</f>
        <v>3400</v>
      </c>
    </row>
    <row r="4512" spans="1:2" x14ac:dyDescent="0.25">
      <c r="A4512" s="25">
        <v>37018</v>
      </c>
      <c r="B4512" s="26">
        <f>[1]PyramidData!K4519</f>
        <v>9571</v>
      </c>
    </row>
    <row r="4513" spans="1:2" x14ac:dyDescent="0.25">
      <c r="A4513" s="25">
        <v>37019</v>
      </c>
      <c r="B4513" s="26">
        <f>[1]PyramidData!K4520</f>
        <v>10896</v>
      </c>
    </row>
    <row r="4514" spans="1:2" x14ac:dyDescent="0.25">
      <c r="A4514" s="25">
        <v>37020</v>
      </c>
      <c r="B4514" s="26">
        <f>[1]PyramidData!K4521</f>
        <v>9779</v>
      </c>
    </row>
    <row r="4515" spans="1:2" x14ac:dyDescent="0.25">
      <c r="A4515" s="25">
        <v>37021</v>
      </c>
      <c r="B4515" s="26">
        <f>[1]PyramidData!K4522</f>
        <v>9711</v>
      </c>
    </row>
    <row r="4516" spans="1:2" x14ac:dyDescent="0.25">
      <c r="A4516" s="25">
        <v>37022</v>
      </c>
      <c r="B4516" s="26">
        <f>[1]PyramidData!K4523</f>
        <v>7447</v>
      </c>
    </row>
    <row r="4517" spans="1:2" x14ac:dyDescent="0.25">
      <c r="A4517" s="25">
        <v>37023</v>
      </c>
      <c r="B4517" s="26">
        <f>[1]PyramidData!K4524</f>
        <v>5213</v>
      </c>
    </row>
    <row r="4518" spans="1:2" x14ac:dyDescent="0.25">
      <c r="A4518" s="25">
        <v>37024</v>
      </c>
      <c r="B4518" s="26">
        <f>[1]PyramidData!K4525</f>
        <v>3861</v>
      </c>
    </row>
    <row r="4519" spans="1:2" x14ac:dyDescent="0.25">
      <c r="A4519" s="25">
        <v>37025</v>
      </c>
      <c r="B4519" s="26">
        <f>[1]PyramidData!K4526</f>
        <v>6066</v>
      </c>
    </row>
    <row r="4520" spans="1:2" x14ac:dyDescent="0.25">
      <c r="A4520" s="25">
        <v>37026</v>
      </c>
      <c r="B4520" s="26">
        <f>[1]PyramidData!K4527</f>
        <v>4170</v>
      </c>
    </row>
    <row r="4521" spans="1:2" x14ac:dyDescent="0.25">
      <c r="A4521" s="25">
        <v>37027</v>
      </c>
      <c r="B4521" s="26">
        <f>[1]PyramidData!K4528</f>
        <v>8666</v>
      </c>
    </row>
    <row r="4522" spans="1:2" x14ac:dyDescent="0.25">
      <c r="A4522" s="25">
        <v>37028</v>
      </c>
      <c r="B4522" s="26">
        <f>[1]PyramidData!K4529</f>
        <v>7110</v>
      </c>
    </row>
    <row r="4523" spans="1:2" x14ac:dyDescent="0.25">
      <c r="A4523" s="25">
        <v>37029</v>
      </c>
      <c r="B4523" s="26">
        <f>[1]PyramidData!K4530</f>
        <v>7439</v>
      </c>
    </row>
    <row r="4524" spans="1:2" x14ac:dyDescent="0.25">
      <c r="A4524" s="25">
        <v>37030</v>
      </c>
      <c r="B4524" s="26">
        <f>[1]PyramidData!K4531</f>
        <v>1250</v>
      </c>
    </row>
    <row r="4525" spans="1:2" x14ac:dyDescent="0.25">
      <c r="A4525" s="25">
        <v>37031</v>
      </c>
      <c r="B4525" s="26">
        <f>[1]PyramidData!K4532</f>
        <v>5266</v>
      </c>
    </row>
    <row r="4526" spans="1:2" x14ac:dyDescent="0.25">
      <c r="A4526" s="25">
        <v>37032</v>
      </c>
      <c r="B4526" s="26">
        <f>[1]PyramidData!K4533</f>
        <v>6552</v>
      </c>
    </row>
    <row r="4527" spans="1:2" x14ac:dyDescent="0.25">
      <c r="A4527" s="25">
        <v>37033</v>
      </c>
      <c r="B4527" s="26">
        <f>[1]PyramidData!K4534</f>
        <v>10550</v>
      </c>
    </row>
    <row r="4528" spans="1:2" x14ac:dyDescent="0.25">
      <c r="A4528" s="25">
        <v>37034</v>
      </c>
      <c r="B4528" s="26">
        <f>[1]PyramidData!K4535</f>
        <v>11241</v>
      </c>
    </row>
    <row r="4529" spans="1:2" x14ac:dyDescent="0.25">
      <c r="A4529" s="25">
        <v>37035</v>
      </c>
      <c r="B4529" s="26">
        <f>[1]PyramidData!K4536</f>
        <v>6105</v>
      </c>
    </row>
    <row r="4530" spans="1:2" x14ac:dyDescent="0.25">
      <c r="A4530" s="25">
        <v>37036</v>
      </c>
      <c r="B4530" s="26">
        <f>[1]PyramidData!K4537</f>
        <v>9020</v>
      </c>
    </row>
    <row r="4531" spans="1:2" x14ac:dyDescent="0.25">
      <c r="A4531" s="25">
        <v>37037</v>
      </c>
      <c r="B4531" s="26">
        <f>[1]PyramidData!K4538</f>
        <v>3433</v>
      </c>
    </row>
    <row r="4532" spans="1:2" x14ac:dyDescent="0.25">
      <c r="A4532" s="25">
        <v>37038</v>
      </c>
      <c r="B4532" s="26">
        <f>[1]PyramidData!K4539</f>
        <v>723</v>
      </c>
    </row>
    <row r="4533" spans="1:2" x14ac:dyDescent="0.25">
      <c r="A4533" s="25">
        <v>37039</v>
      </c>
      <c r="B4533" s="26">
        <f>[1]PyramidData!K4540</f>
        <v>2759</v>
      </c>
    </row>
    <row r="4534" spans="1:2" x14ac:dyDescent="0.25">
      <c r="A4534" s="25">
        <v>37040</v>
      </c>
      <c r="B4534" s="26">
        <f>[1]PyramidData!K4541</f>
        <v>5085</v>
      </c>
    </row>
    <row r="4535" spans="1:2" x14ac:dyDescent="0.25">
      <c r="A4535" s="25">
        <v>37041</v>
      </c>
      <c r="B4535" s="26">
        <f>[1]PyramidData!K4542</f>
        <v>7620</v>
      </c>
    </row>
    <row r="4536" spans="1:2" x14ac:dyDescent="0.25">
      <c r="A4536" s="25">
        <v>37042</v>
      </c>
      <c r="B4536" s="26">
        <f>[1]PyramidData!K4543</f>
        <v>11527</v>
      </c>
    </row>
    <row r="4537" spans="1:2" x14ac:dyDescent="0.25">
      <c r="A4537" s="25">
        <v>37043</v>
      </c>
      <c r="B4537" s="26">
        <f>[1]PyramidData!K4544</f>
        <v>6523</v>
      </c>
    </row>
    <row r="4538" spans="1:2" x14ac:dyDescent="0.25">
      <c r="A4538" s="25">
        <v>37044</v>
      </c>
      <c r="B4538" s="26">
        <f>[1]PyramidData!K4545</f>
        <v>345</v>
      </c>
    </row>
    <row r="4539" spans="1:2" x14ac:dyDescent="0.25">
      <c r="A4539" s="25">
        <v>37045</v>
      </c>
      <c r="B4539" s="26">
        <f>[1]PyramidData!K4546</f>
        <v>1947</v>
      </c>
    </row>
    <row r="4540" spans="1:2" x14ac:dyDescent="0.25">
      <c r="A4540" s="25">
        <v>37046</v>
      </c>
      <c r="B4540" s="26">
        <f>[1]PyramidData!K4547</f>
        <v>2964</v>
      </c>
    </row>
    <row r="4541" spans="1:2" x14ac:dyDescent="0.25">
      <c r="A4541" s="25">
        <v>37047</v>
      </c>
      <c r="B4541" s="26">
        <f>[1]PyramidData!K4548</f>
        <v>3840</v>
      </c>
    </row>
    <row r="4542" spans="1:2" x14ac:dyDescent="0.25">
      <c r="A4542" s="25">
        <v>37048</v>
      </c>
      <c r="B4542" s="26">
        <f>[1]PyramidData!K4549</f>
        <v>5935</v>
      </c>
    </row>
    <row r="4543" spans="1:2" x14ac:dyDescent="0.25">
      <c r="A4543" s="25">
        <v>37049</v>
      </c>
      <c r="B4543" s="26">
        <f>[1]PyramidData!K4550</f>
        <v>9324</v>
      </c>
    </row>
    <row r="4544" spans="1:2" x14ac:dyDescent="0.25">
      <c r="A4544" s="25">
        <v>37050</v>
      </c>
      <c r="B4544" s="26">
        <f>[1]PyramidData!K4551</f>
        <v>5608</v>
      </c>
    </row>
    <row r="4545" spans="1:2" x14ac:dyDescent="0.25">
      <c r="A4545" s="25">
        <v>37051</v>
      </c>
      <c r="B4545" s="26">
        <f>[1]PyramidData!K4552</f>
        <v>1038</v>
      </c>
    </row>
    <row r="4546" spans="1:2" x14ac:dyDescent="0.25">
      <c r="A4546" s="25">
        <v>37052</v>
      </c>
      <c r="B4546" s="26">
        <f>[1]PyramidData!K4553</f>
        <v>2353</v>
      </c>
    </row>
    <row r="4547" spans="1:2" x14ac:dyDescent="0.25">
      <c r="A4547" s="25">
        <v>37053</v>
      </c>
      <c r="B4547" s="26">
        <f>[1]PyramidData!K4554</f>
        <v>2702</v>
      </c>
    </row>
    <row r="4548" spans="1:2" x14ac:dyDescent="0.25">
      <c r="A4548" s="25">
        <v>37054</v>
      </c>
      <c r="B4548" s="26">
        <f>[1]PyramidData!K4555</f>
        <v>6135</v>
      </c>
    </row>
    <row r="4549" spans="1:2" x14ac:dyDescent="0.25">
      <c r="A4549" s="25">
        <v>37055</v>
      </c>
      <c r="B4549" s="26">
        <f>[1]PyramidData!K4556</f>
        <v>1733</v>
      </c>
    </row>
    <row r="4550" spans="1:2" x14ac:dyDescent="0.25">
      <c r="A4550" s="25">
        <v>37056</v>
      </c>
      <c r="B4550" s="26">
        <f>[1]PyramidData!K4557</f>
        <v>7679</v>
      </c>
    </row>
    <row r="4551" spans="1:2" x14ac:dyDescent="0.25">
      <c r="A4551" s="25">
        <v>37057</v>
      </c>
      <c r="B4551" s="26">
        <f>[1]PyramidData!K4558</f>
        <v>9385</v>
      </c>
    </row>
    <row r="4552" spans="1:2" x14ac:dyDescent="0.25">
      <c r="A4552" s="25">
        <v>37058</v>
      </c>
      <c r="B4552" s="26">
        <f>[1]PyramidData!K4559</f>
        <v>3140</v>
      </c>
    </row>
    <row r="4553" spans="1:2" x14ac:dyDescent="0.25">
      <c r="A4553" s="25">
        <v>37059</v>
      </c>
      <c r="B4553" s="26">
        <f>[1]PyramidData!K4560</f>
        <v>2905</v>
      </c>
    </row>
    <row r="4554" spans="1:2" x14ac:dyDescent="0.25">
      <c r="A4554" s="25">
        <v>37060</v>
      </c>
      <c r="B4554" s="26">
        <f>[1]PyramidData!K4561</f>
        <v>9798</v>
      </c>
    </row>
    <row r="4555" spans="1:2" x14ac:dyDescent="0.25">
      <c r="A4555" s="25">
        <v>37061</v>
      </c>
      <c r="B4555" s="26">
        <f>[1]PyramidData!K4562</f>
        <v>6020</v>
      </c>
    </row>
    <row r="4556" spans="1:2" x14ac:dyDescent="0.25">
      <c r="A4556" s="25">
        <v>37062</v>
      </c>
      <c r="B4556" s="26">
        <f>[1]PyramidData!K4563</f>
        <v>6396</v>
      </c>
    </row>
    <row r="4557" spans="1:2" x14ac:dyDescent="0.25">
      <c r="A4557" s="25">
        <v>37063</v>
      </c>
      <c r="B4557" s="26">
        <f>[1]PyramidData!K4564</f>
        <v>7588</v>
      </c>
    </row>
    <row r="4558" spans="1:2" x14ac:dyDescent="0.25">
      <c r="A4558" s="25">
        <v>37064</v>
      </c>
      <c r="B4558" s="26">
        <f>[1]PyramidData!K4565</f>
        <v>7456</v>
      </c>
    </row>
    <row r="4559" spans="1:2" x14ac:dyDescent="0.25">
      <c r="A4559" s="25">
        <v>37065</v>
      </c>
      <c r="B4559" s="26">
        <f>[1]PyramidData!K4566</f>
        <v>1460</v>
      </c>
    </row>
    <row r="4560" spans="1:2" x14ac:dyDescent="0.25">
      <c r="A4560" s="25">
        <v>37066</v>
      </c>
      <c r="B4560" s="26">
        <f>[1]PyramidData!K4567</f>
        <v>345</v>
      </c>
    </row>
    <row r="4561" spans="1:2" x14ac:dyDescent="0.25">
      <c r="A4561" s="25">
        <v>37067</v>
      </c>
      <c r="B4561" s="26">
        <f>[1]PyramidData!K4568</f>
        <v>3520</v>
      </c>
    </row>
    <row r="4562" spans="1:2" x14ac:dyDescent="0.25">
      <c r="A4562" s="25">
        <v>37068</v>
      </c>
      <c r="B4562" s="26">
        <f>[1]PyramidData!K4569</f>
        <v>7983</v>
      </c>
    </row>
    <row r="4563" spans="1:2" x14ac:dyDescent="0.25">
      <c r="A4563" s="25">
        <v>37069</v>
      </c>
      <c r="B4563" s="26">
        <f>[1]PyramidData!K4570</f>
        <v>5016</v>
      </c>
    </row>
    <row r="4564" spans="1:2" x14ac:dyDescent="0.25">
      <c r="A4564" s="25">
        <v>37070</v>
      </c>
      <c r="B4564" s="26">
        <f>[1]PyramidData!K4571</f>
        <v>7190</v>
      </c>
    </row>
    <row r="4565" spans="1:2" x14ac:dyDescent="0.25">
      <c r="A4565" s="25">
        <v>37071</v>
      </c>
      <c r="B4565" s="26">
        <f>[1]PyramidData!K4572</f>
        <v>7699</v>
      </c>
    </row>
    <row r="4566" spans="1:2" x14ac:dyDescent="0.25">
      <c r="A4566" s="25">
        <v>37072</v>
      </c>
      <c r="B4566" s="26">
        <f>[1]PyramidData!K4573</f>
        <v>4084</v>
      </c>
    </row>
    <row r="4567" spans="1:2" x14ac:dyDescent="0.25">
      <c r="A4567" s="25">
        <v>37073</v>
      </c>
      <c r="B4567" s="26">
        <f>[1]PyramidData!K4574</f>
        <v>115</v>
      </c>
    </row>
    <row r="4568" spans="1:2" x14ac:dyDescent="0.25">
      <c r="A4568" s="25">
        <v>37074</v>
      </c>
      <c r="B4568" s="26">
        <f>[1]PyramidData!K4575</f>
        <v>9198</v>
      </c>
    </row>
    <row r="4569" spans="1:2" x14ac:dyDescent="0.25">
      <c r="A4569" s="25">
        <v>37075</v>
      </c>
      <c r="B4569" s="26">
        <f>[1]PyramidData!K4576</f>
        <v>9568</v>
      </c>
    </row>
    <row r="4570" spans="1:2" x14ac:dyDescent="0.25">
      <c r="A4570" s="25">
        <v>37076</v>
      </c>
      <c r="B4570" s="26">
        <f>[1]PyramidData!K4577</f>
        <v>152</v>
      </c>
    </row>
    <row r="4571" spans="1:2" x14ac:dyDescent="0.25">
      <c r="A4571" s="25">
        <v>37077</v>
      </c>
      <c r="B4571" s="26">
        <f>[1]PyramidData!K4578</f>
        <v>4574</v>
      </c>
    </row>
    <row r="4572" spans="1:2" x14ac:dyDescent="0.25">
      <c r="A4572" s="25">
        <v>37078</v>
      </c>
      <c r="B4572" s="26">
        <f>[1]PyramidData!K4579</f>
        <v>4387</v>
      </c>
    </row>
    <row r="4573" spans="1:2" x14ac:dyDescent="0.25">
      <c r="A4573" s="25">
        <v>37079</v>
      </c>
      <c r="B4573" s="26">
        <f>[1]PyramidData!K4580</f>
        <v>4193</v>
      </c>
    </row>
    <row r="4574" spans="1:2" x14ac:dyDescent="0.25">
      <c r="A4574" s="25">
        <v>37080</v>
      </c>
      <c r="B4574" s="26">
        <f>[1]PyramidData!K4581</f>
        <v>5226</v>
      </c>
    </row>
    <row r="4575" spans="1:2" x14ac:dyDescent="0.25">
      <c r="A4575" s="25">
        <v>37081</v>
      </c>
      <c r="B4575" s="26">
        <f>[1]PyramidData!K4582</f>
        <v>4373</v>
      </c>
    </row>
    <row r="4576" spans="1:2" x14ac:dyDescent="0.25">
      <c r="A4576" s="25">
        <v>37082</v>
      </c>
      <c r="B4576" s="26">
        <f>[1]PyramidData!K4583</f>
        <v>1870</v>
      </c>
    </row>
    <row r="4577" spans="1:2" x14ac:dyDescent="0.25">
      <c r="A4577" s="25">
        <v>37083</v>
      </c>
      <c r="B4577" s="26">
        <f>[1]PyramidData!K4584</f>
        <v>4999</v>
      </c>
    </row>
    <row r="4578" spans="1:2" x14ac:dyDescent="0.25">
      <c r="A4578" s="25">
        <v>37084</v>
      </c>
      <c r="B4578" s="26">
        <f>[1]PyramidData!K4585</f>
        <v>7957</v>
      </c>
    </row>
    <row r="4579" spans="1:2" x14ac:dyDescent="0.25">
      <c r="A4579" s="25">
        <v>37085</v>
      </c>
      <c r="B4579" s="26">
        <f>[1]PyramidData!K4586</f>
        <v>5574</v>
      </c>
    </row>
    <row r="4580" spans="1:2" x14ac:dyDescent="0.25">
      <c r="A4580" s="25">
        <v>37086</v>
      </c>
      <c r="B4580" s="26">
        <f>[1]PyramidData!K4587</f>
        <v>231</v>
      </c>
    </row>
    <row r="4581" spans="1:2" x14ac:dyDescent="0.25">
      <c r="A4581" s="25">
        <v>37087</v>
      </c>
      <c r="B4581" s="26">
        <f>[1]PyramidData!K4588</f>
        <v>316</v>
      </c>
    </row>
    <row r="4582" spans="1:2" x14ac:dyDescent="0.25">
      <c r="A4582" s="25">
        <v>37088</v>
      </c>
      <c r="B4582" s="26">
        <f>[1]PyramidData!K4589</f>
        <v>2268</v>
      </c>
    </row>
    <row r="4583" spans="1:2" x14ac:dyDescent="0.25">
      <c r="A4583" s="25">
        <v>37089</v>
      </c>
      <c r="B4583" s="26">
        <f>[1]PyramidData!K4590</f>
        <v>8503</v>
      </c>
    </row>
    <row r="4584" spans="1:2" x14ac:dyDescent="0.25">
      <c r="A4584" s="25">
        <v>37090</v>
      </c>
      <c r="B4584" s="26">
        <f>[1]PyramidData!K4591</f>
        <v>5153</v>
      </c>
    </row>
    <row r="4585" spans="1:2" x14ac:dyDescent="0.25">
      <c r="A4585" s="25">
        <v>37091</v>
      </c>
      <c r="B4585" s="26">
        <f>[1]PyramidData!K4592</f>
        <v>7070</v>
      </c>
    </row>
    <row r="4586" spans="1:2" x14ac:dyDescent="0.25">
      <c r="A4586" s="25">
        <v>37092</v>
      </c>
      <c r="B4586" s="26">
        <f>[1]PyramidData!K4593</f>
        <v>6456</v>
      </c>
    </row>
    <row r="4587" spans="1:2" x14ac:dyDescent="0.25">
      <c r="A4587" s="25">
        <v>37093</v>
      </c>
      <c r="B4587" s="26">
        <f>[1]PyramidData!K4594</f>
        <v>373</v>
      </c>
    </row>
    <row r="4588" spans="1:2" x14ac:dyDescent="0.25">
      <c r="A4588" s="25">
        <v>37094</v>
      </c>
      <c r="B4588" s="26">
        <f>[1]PyramidData!K4595</f>
        <v>1486</v>
      </c>
    </row>
    <row r="4589" spans="1:2" x14ac:dyDescent="0.25">
      <c r="A4589" s="25">
        <v>37095</v>
      </c>
      <c r="B4589" s="26">
        <f>[1]PyramidData!K4596</f>
        <v>5880</v>
      </c>
    </row>
    <row r="4590" spans="1:2" x14ac:dyDescent="0.25">
      <c r="A4590" s="25">
        <v>37096</v>
      </c>
      <c r="B4590" s="26">
        <f>[1]PyramidData!K4597</f>
        <v>8143</v>
      </c>
    </row>
    <row r="4591" spans="1:2" x14ac:dyDescent="0.25">
      <c r="A4591" s="25">
        <v>37097</v>
      </c>
      <c r="B4591" s="26">
        <f>[1]PyramidData!K4598</f>
        <v>5766</v>
      </c>
    </row>
    <row r="4592" spans="1:2" x14ac:dyDescent="0.25">
      <c r="A4592" s="25">
        <v>37098</v>
      </c>
      <c r="B4592" s="26">
        <f>[1]PyramidData!K4599</f>
        <v>8894</v>
      </c>
    </row>
    <row r="4593" spans="1:2" x14ac:dyDescent="0.25">
      <c r="A4593" s="25">
        <v>37099</v>
      </c>
      <c r="B4593" s="26">
        <f>[1]PyramidData!K4600</f>
        <v>8029</v>
      </c>
    </row>
    <row r="4594" spans="1:2" x14ac:dyDescent="0.25">
      <c r="A4594" s="25">
        <v>37100</v>
      </c>
      <c r="B4594" s="26">
        <f>[1]PyramidData!K4601</f>
        <v>495</v>
      </c>
    </row>
    <row r="4595" spans="1:2" x14ac:dyDescent="0.25">
      <c r="A4595" s="25">
        <v>37101</v>
      </c>
      <c r="B4595" s="26">
        <f>[1]PyramidData!K4602</f>
        <v>91</v>
      </c>
    </row>
    <row r="4596" spans="1:2" x14ac:dyDescent="0.25">
      <c r="A4596" s="25">
        <v>37102</v>
      </c>
      <c r="B4596" s="26">
        <f>[1]PyramidData!K4603</f>
        <v>6521</v>
      </c>
    </row>
    <row r="4597" spans="1:2" x14ac:dyDescent="0.25">
      <c r="A4597" s="25">
        <v>37103</v>
      </c>
      <c r="B4597" s="26">
        <f>[1]PyramidData!K4604</f>
        <v>9140</v>
      </c>
    </row>
    <row r="4598" spans="1:2" x14ac:dyDescent="0.25">
      <c r="A4598" s="25">
        <v>37104</v>
      </c>
      <c r="B4598" s="26">
        <f>[1]PyramidData!K4605</f>
        <v>2377</v>
      </c>
    </row>
    <row r="4599" spans="1:2" x14ac:dyDescent="0.25">
      <c r="A4599" s="25">
        <v>37105</v>
      </c>
      <c r="B4599" s="26">
        <f>[1]PyramidData!K4606</f>
        <v>3594</v>
      </c>
    </row>
    <row r="4600" spans="1:2" x14ac:dyDescent="0.25">
      <c r="A4600" s="25">
        <v>37106</v>
      </c>
      <c r="B4600" s="26">
        <f>[1]PyramidData!K4607</f>
        <v>7289</v>
      </c>
    </row>
    <row r="4601" spans="1:2" x14ac:dyDescent="0.25">
      <c r="A4601" s="25">
        <v>37107</v>
      </c>
      <c r="B4601" s="26">
        <f>[1]PyramidData!K4608</f>
        <v>626</v>
      </c>
    </row>
    <row r="4602" spans="1:2" x14ac:dyDescent="0.25">
      <c r="A4602" s="25">
        <v>37108</v>
      </c>
      <c r="B4602" s="26">
        <f>[1]PyramidData!K4609</f>
        <v>6467</v>
      </c>
    </row>
    <row r="4603" spans="1:2" x14ac:dyDescent="0.25">
      <c r="A4603" s="25">
        <v>37109</v>
      </c>
      <c r="B4603" s="26">
        <f>[1]PyramidData!K4610</f>
        <v>5806</v>
      </c>
    </row>
    <row r="4604" spans="1:2" x14ac:dyDescent="0.25">
      <c r="A4604" s="25">
        <v>37110</v>
      </c>
      <c r="B4604" s="26">
        <f>[1]PyramidData!K4611</f>
        <v>5968</v>
      </c>
    </row>
    <row r="4605" spans="1:2" x14ac:dyDescent="0.25">
      <c r="A4605" s="25">
        <v>37111</v>
      </c>
      <c r="B4605" s="26">
        <f>[1]PyramidData!K4612</f>
        <v>1576</v>
      </c>
    </row>
    <row r="4606" spans="1:2" x14ac:dyDescent="0.25">
      <c r="A4606" s="25">
        <v>37112</v>
      </c>
      <c r="B4606" s="26">
        <f>[1]PyramidData!K4613</f>
        <v>4736</v>
      </c>
    </row>
    <row r="4607" spans="1:2" x14ac:dyDescent="0.25">
      <c r="A4607" s="25">
        <v>37113</v>
      </c>
      <c r="B4607" s="26">
        <f>[1]PyramidData!K4614</f>
        <v>7581</v>
      </c>
    </row>
    <row r="4608" spans="1:2" x14ac:dyDescent="0.25">
      <c r="A4608" s="25">
        <v>37114</v>
      </c>
      <c r="B4608" s="26">
        <f>[1]PyramidData!K4615</f>
        <v>7431</v>
      </c>
    </row>
    <row r="4609" spans="1:2" x14ac:dyDescent="0.25">
      <c r="A4609" s="25">
        <v>37115</v>
      </c>
      <c r="B4609" s="26">
        <f>[1]PyramidData!K4616</f>
        <v>719</v>
      </c>
    </row>
    <row r="4610" spans="1:2" x14ac:dyDescent="0.25">
      <c r="A4610" s="25">
        <v>37116</v>
      </c>
      <c r="B4610" s="26">
        <f>[1]PyramidData!K4617</f>
        <v>5877</v>
      </c>
    </row>
    <row r="4611" spans="1:2" x14ac:dyDescent="0.25">
      <c r="A4611" s="25">
        <v>37117</v>
      </c>
      <c r="B4611" s="26">
        <f>[1]PyramidData!K4618</f>
        <v>3074</v>
      </c>
    </row>
    <row r="4612" spans="1:2" x14ac:dyDescent="0.25">
      <c r="A4612" s="25">
        <v>37118</v>
      </c>
      <c r="B4612" s="26">
        <f>[1]PyramidData!K4619</f>
        <v>9531</v>
      </c>
    </row>
    <row r="4613" spans="1:2" x14ac:dyDescent="0.25">
      <c r="A4613" s="25">
        <v>37119</v>
      </c>
      <c r="B4613" s="26">
        <f>[1]PyramidData!K4620</f>
        <v>7441</v>
      </c>
    </row>
    <row r="4614" spans="1:2" x14ac:dyDescent="0.25">
      <c r="A4614" s="25">
        <v>37120</v>
      </c>
      <c r="B4614" s="26">
        <f>[1]PyramidData!K4621</f>
        <v>9228</v>
      </c>
    </row>
    <row r="4615" spans="1:2" x14ac:dyDescent="0.25">
      <c r="A4615" s="25">
        <v>37121</v>
      </c>
      <c r="B4615" s="26">
        <f>[1]PyramidData!K4622</f>
        <v>465</v>
      </c>
    </row>
    <row r="4616" spans="1:2" x14ac:dyDescent="0.25">
      <c r="A4616" s="25">
        <v>37122</v>
      </c>
      <c r="B4616" s="26">
        <f>[1]PyramidData!K4623</f>
        <v>356</v>
      </c>
    </row>
    <row r="4617" spans="1:2" x14ac:dyDescent="0.25">
      <c r="A4617" s="25">
        <v>37123</v>
      </c>
      <c r="B4617" s="26">
        <f>[1]PyramidData!K4624</f>
        <v>5108</v>
      </c>
    </row>
    <row r="4618" spans="1:2" x14ac:dyDescent="0.25">
      <c r="A4618" s="25">
        <v>37124</v>
      </c>
      <c r="B4618" s="26">
        <f>[1]PyramidData!K4625</f>
        <v>5025</v>
      </c>
    </row>
    <row r="4619" spans="1:2" x14ac:dyDescent="0.25">
      <c r="A4619" s="25">
        <v>37125</v>
      </c>
      <c r="B4619" s="26">
        <f>[1]PyramidData!K4626</f>
        <v>4032</v>
      </c>
    </row>
    <row r="4620" spans="1:2" x14ac:dyDescent="0.25">
      <c r="A4620" s="25">
        <v>37126</v>
      </c>
      <c r="B4620" s="26">
        <f>[1]PyramidData!K4627</f>
        <v>7867</v>
      </c>
    </row>
    <row r="4621" spans="1:2" x14ac:dyDescent="0.25">
      <c r="A4621" s="25">
        <v>37127</v>
      </c>
      <c r="B4621" s="26">
        <f>[1]PyramidData!K4628</f>
        <v>7954</v>
      </c>
    </row>
    <row r="4622" spans="1:2" x14ac:dyDescent="0.25">
      <c r="A4622" s="25">
        <v>37128</v>
      </c>
      <c r="B4622" s="26">
        <f>[1]PyramidData!K4629</f>
        <v>1296</v>
      </c>
    </row>
    <row r="4623" spans="1:2" x14ac:dyDescent="0.25">
      <c r="A4623" s="25">
        <v>37129</v>
      </c>
      <c r="B4623" s="26">
        <f>[1]PyramidData!K4630</f>
        <v>1444</v>
      </c>
    </row>
    <row r="4624" spans="1:2" x14ac:dyDescent="0.25">
      <c r="A4624" s="25">
        <v>37130</v>
      </c>
      <c r="B4624" s="26">
        <f>[1]PyramidData!K4631</f>
        <v>6468</v>
      </c>
    </row>
    <row r="4625" spans="1:2" x14ac:dyDescent="0.25">
      <c r="A4625" s="25">
        <v>37131</v>
      </c>
      <c r="B4625" s="26">
        <f>[1]PyramidData!K4632</f>
        <v>6706</v>
      </c>
    </row>
    <row r="4626" spans="1:2" x14ac:dyDescent="0.25">
      <c r="A4626" s="25">
        <v>37132</v>
      </c>
      <c r="B4626" s="26">
        <f>[1]PyramidData!K4633</f>
        <v>6032</v>
      </c>
    </row>
    <row r="4627" spans="1:2" x14ac:dyDescent="0.25">
      <c r="A4627" s="25">
        <v>37133</v>
      </c>
      <c r="B4627" s="26">
        <f>[1]PyramidData!K4634</f>
        <v>5576</v>
      </c>
    </row>
    <row r="4628" spans="1:2" x14ac:dyDescent="0.25">
      <c r="A4628" s="25">
        <v>37134</v>
      </c>
      <c r="B4628" s="26">
        <f>[1]PyramidData!K4635</f>
        <v>9250</v>
      </c>
    </row>
    <row r="4629" spans="1:2" x14ac:dyDescent="0.25">
      <c r="A4629" s="25">
        <v>37135</v>
      </c>
      <c r="B4629" s="26">
        <f>[1]PyramidData!K4636</f>
        <v>6207</v>
      </c>
    </row>
    <row r="4630" spans="1:2" x14ac:dyDescent="0.25">
      <c r="A4630" s="25">
        <v>37136</v>
      </c>
      <c r="B4630" s="26">
        <f>[1]PyramidData!K4637</f>
        <v>4859</v>
      </c>
    </row>
    <row r="4631" spans="1:2" x14ac:dyDescent="0.25">
      <c r="A4631" s="25">
        <v>37137</v>
      </c>
      <c r="B4631" s="26">
        <f>[1]PyramidData!K4638</f>
        <v>1986</v>
      </c>
    </row>
    <row r="4632" spans="1:2" x14ac:dyDescent="0.25">
      <c r="A4632" s="25">
        <v>37138</v>
      </c>
      <c r="B4632" s="26">
        <f>[1]PyramidData!K4639</f>
        <v>5594</v>
      </c>
    </row>
    <row r="4633" spans="1:2" x14ac:dyDescent="0.25">
      <c r="A4633" s="25">
        <v>37139</v>
      </c>
      <c r="B4633" s="26">
        <f>[1]PyramidData!K4640</f>
        <v>2600</v>
      </c>
    </row>
    <row r="4634" spans="1:2" x14ac:dyDescent="0.25">
      <c r="A4634" s="25">
        <v>37140</v>
      </c>
      <c r="B4634" s="26">
        <f>[1]PyramidData!K4641</f>
        <v>5393</v>
      </c>
    </row>
    <row r="4635" spans="1:2" x14ac:dyDescent="0.25">
      <c r="A4635" s="25">
        <v>37141</v>
      </c>
      <c r="B4635" s="26">
        <f>[1]PyramidData!K4642</f>
        <v>730</v>
      </c>
    </row>
    <row r="4636" spans="1:2" x14ac:dyDescent="0.25">
      <c r="A4636" s="25">
        <v>37142</v>
      </c>
      <c r="B4636" s="26">
        <f>[1]PyramidData!K4643</f>
        <v>4677</v>
      </c>
    </row>
    <row r="4637" spans="1:2" x14ac:dyDescent="0.25">
      <c r="A4637" s="25">
        <v>37143</v>
      </c>
      <c r="B4637" s="26">
        <f>[1]PyramidData!K4644</f>
        <v>3171</v>
      </c>
    </row>
    <row r="4638" spans="1:2" x14ac:dyDescent="0.25">
      <c r="A4638" s="25">
        <v>37144</v>
      </c>
      <c r="B4638" s="26">
        <f>[1]PyramidData!K4645</f>
        <v>4184</v>
      </c>
    </row>
    <row r="4639" spans="1:2" x14ac:dyDescent="0.25">
      <c r="A4639" s="25">
        <v>37145</v>
      </c>
      <c r="B4639" s="26">
        <f>[1]PyramidData!K4646</f>
        <v>3236</v>
      </c>
    </row>
    <row r="4640" spans="1:2" x14ac:dyDescent="0.25">
      <c r="A4640" s="25">
        <v>37146</v>
      </c>
      <c r="B4640" s="26">
        <f>[1]PyramidData!K4647</f>
        <v>6565</v>
      </c>
    </row>
    <row r="4641" spans="1:2" x14ac:dyDescent="0.25">
      <c r="A4641" s="25">
        <v>37147</v>
      </c>
      <c r="B4641" s="26">
        <f>[1]PyramidData!K4648</f>
        <v>6992</v>
      </c>
    </row>
    <row r="4642" spans="1:2" x14ac:dyDescent="0.25">
      <c r="A4642" s="25">
        <v>37148</v>
      </c>
      <c r="B4642" s="26">
        <f>[1]PyramidData!K4649</f>
        <v>6825</v>
      </c>
    </row>
    <row r="4643" spans="1:2" x14ac:dyDescent="0.25">
      <c r="A4643" s="25">
        <v>37149</v>
      </c>
      <c r="B4643" s="26">
        <f>[1]PyramidData!K4650</f>
        <v>0</v>
      </c>
    </row>
    <row r="4644" spans="1:2" x14ac:dyDescent="0.25">
      <c r="A4644" s="25">
        <v>37150</v>
      </c>
      <c r="B4644" s="26">
        <f>[1]PyramidData!K4651</f>
        <v>5310</v>
      </c>
    </row>
    <row r="4645" spans="1:2" x14ac:dyDescent="0.25">
      <c r="A4645" s="25">
        <v>37151</v>
      </c>
      <c r="B4645" s="26">
        <f>[1]PyramidData!K4652</f>
        <v>6138</v>
      </c>
    </row>
    <row r="4646" spans="1:2" x14ac:dyDescent="0.25">
      <c r="A4646" s="25">
        <v>37152</v>
      </c>
      <c r="B4646" s="26">
        <f>[1]PyramidData!K4653</f>
        <v>6618</v>
      </c>
    </row>
    <row r="4647" spans="1:2" x14ac:dyDescent="0.25">
      <c r="A4647" s="25">
        <v>37153</v>
      </c>
      <c r="B4647" s="26">
        <f>[1]PyramidData!K4654</f>
        <v>6463</v>
      </c>
    </row>
    <row r="4648" spans="1:2" x14ac:dyDescent="0.25">
      <c r="A4648" s="25">
        <v>37154</v>
      </c>
      <c r="B4648" s="26">
        <f>[1]PyramidData!K4655</f>
        <v>8622</v>
      </c>
    </row>
    <row r="4649" spans="1:2" x14ac:dyDescent="0.25">
      <c r="A4649" s="25">
        <v>37155</v>
      </c>
      <c r="B4649" s="26">
        <f>[1]PyramidData!K4656</f>
        <v>7957</v>
      </c>
    </row>
    <row r="4650" spans="1:2" x14ac:dyDescent="0.25">
      <c r="A4650" s="25">
        <v>37156</v>
      </c>
      <c r="B4650" s="26">
        <f>[1]PyramidData!K4657</f>
        <v>1518</v>
      </c>
    </row>
    <row r="4651" spans="1:2" x14ac:dyDescent="0.25">
      <c r="A4651" s="25">
        <v>37157</v>
      </c>
      <c r="B4651" s="26">
        <f>[1]PyramidData!K4658</f>
        <v>5084</v>
      </c>
    </row>
    <row r="4652" spans="1:2" x14ac:dyDescent="0.25">
      <c r="A4652" s="25">
        <v>37158</v>
      </c>
      <c r="B4652" s="26">
        <f>[1]PyramidData!K4659</f>
        <v>7532</v>
      </c>
    </row>
    <row r="4653" spans="1:2" x14ac:dyDescent="0.25">
      <c r="A4653" s="25">
        <v>37159</v>
      </c>
      <c r="B4653" s="26">
        <f>[1]PyramidData!K4660</f>
        <v>6150</v>
      </c>
    </row>
    <row r="4654" spans="1:2" x14ac:dyDescent="0.25">
      <c r="A4654" s="25">
        <v>37160</v>
      </c>
      <c r="B4654" s="26">
        <f>[1]PyramidData!K4661</f>
        <v>6364</v>
      </c>
    </row>
    <row r="4655" spans="1:2" x14ac:dyDescent="0.25">
      <c r="A4655" s="25">
        <v>37161</v>
      </c>
      <c r="B4655" s="26">
        <f>[1]PyramidData!K4662</f>
        <v>7024</v>
      </c>
    </row>
    <row r="4656" spans="1:2" x14ac:dyDescent="0.25">
      <c r="A4656" s="25">
        <v>37162</v>
      </c>
      <c r="B4656" s="26">
        <f>[1]PyramidData!K4663</f>
        <v>6110</v>
      </c>
    </row>
    <row r="4657" spans="1:2" x14ac:dyDescent="0.25">
      <c r="A4657" s="25">
        <v>37163</v>
      </c>
      <c r="B4657" s="26">
        <f>[1]PyramidData!K4664</f>
        <v>1141</v>
      </c>
    </row>
    <row r="4658" spans="1:2" x14ac:dyDescent="0.25">
      <c r="A4658" s="25">
        <v>37164</v>
      </c>
      <c r="B4658" s="26">
        <f>[1]PyramidData!K4665</f>
        <v>3794</v>
      </c>
    </row>
    <row r="4659" spans="1:2" x14ac:dyDescent="0.25">
      <c r="A4659" s="25">
        <v>37165</v>
      </c>
      <c r="B4659" s="26">
        <f>[1]PyramidData!K4666</f>
        <v>7487</v>
      </c>
    </row>
    <row r="4660" spans="1:2" x14ac:dyDescent="0.25">
      <c r="A4660" s="25">
        <v>37166</v>
      </c>
      <c r="B4660" s="26">
        <f>[1]PyramidData!K4667</f>
        <v>6960</v>
      </c>
    </row>
    <row r="4661" spans="1:2" x14ac:dyDescent="0.25">
      <c r="A4661" s="25">
        <v>37167</v>
      </c>
      <c r="B4661" s="26">
        <f>[1]PyramidData!K4668</f>
        <v>5479</v>
      </c>
    </row>
    <row r="4662" spans="1:2" x14ac:dyDescent="0.25">
      <c r="A4662" s="25">
        <v>37168</v>
      </c>
      <c r="B4662" s="26">
        <f>[1]PyramidData!K4669</f>
        <v>4983</v>
      </c>
    </row>
    <row r="4663" spans="1:2" x14ac:dyDescent="0.25">
      <c r="A4663" s="25">
        <v>37169</v>
      </c>
      <c r="B4663" s="26">
        <f>[1]PyramidData!K4670</f>
        <v>3008</v>
      </c>
    </row>
    <row r="4664" spans="1:2" x14ac:dyDescent="0.25">
      <c r="A4664" s="25">
        <v>37170</v>
      </c>
      <c r="B4664" s="26">
        <f>[1]PyramidData!K4671</f>
        <v>3161</v>
      </c>
    </row>
    <row r="4665" spans="1:2" x14ac:dyDescent="0.25">
      <c r="A4665" s="25">
        <v>37171</v>
      </c>
      <c r="B4665" s="26">
        <f>[1]PyramidData!K4672</f>
        <v>3651</v>
      </c>
    </row>
    <row r="4666" spans="1:2" x14ac:dyDescent="0.25">
      <c r="A4666" s="25">
        <v>37172</v>
      </c>
      <c r="B4666" s="26">
        <f>[1]PyramidData!K4673</f>
        <v>6378</v>
      </c>
    </row>
    <row r="4667" spans="1:2" x14ac:dyDescent="0.25">
      <c r="A4667" s="25">
        <v>37173</v>
      </c>
      <c r="B4667" s="26">
        <f>[1]PyramidData!K4674</f>
        <v>5204</v>
      </c>
    </row>
    <row r="4668" spans="1:2" x14ac:dyDescent="0.25">
      <c r="A4668" s="25">
        <v>37174</v>
      </c>
      <c r="B4668" s="26">
        <f>[1]PyramidData!K4675</f>
        <v>6624</v>
      </c>
    </row>
    <row r="4669" spans="1:2" x14ac:dyDescent="0.25">
      <c r="A4669" s="25">
        <v>37175</v>
      </c>
      <c r="B4669" s="26">
        <f>[1]PyramidData!K4676</f>
        <v>1618</v>
      </c>
    </row>
    <row r="4670" spans="1:2" x14ac:dyDescent="0.25">
      <c r="A4670" s="25">
        <v>37176</v>
      </c>
      <c r="B4670" s="26">
        <f>[1]PyramidData!K4677</f>
        <v>1473</v>
      </c>
    </row>
    <row r="4671" spans="1:2" x14ac:dyDescent="0.25">
      <c r="A4671" s="25">
        <v>37177</v>
      </c>
      <c r="B4671" s="26">
        <f>[1]PyramidData!K4678</f>
        <v>1236</v>
      </c>
    </row>
    <row r="4672" spans="1:2" x14ac:dyDescent="0.25">
      <c r="A4672" s="25">
        <v>37178</v>
      </c>
      <c r="B4672" s="26">
        <f>[1]PyramidData!K4679</f>
        <v>1664</v>
      </c>
    </row>
    <row r="4673" spans="1:2" x14ac:dyDescent="0.25">
      <c r="A4673" s="25">
        <v>37179</v>
      </c>
      <c r="B4673" s="26">
        <f>[1]PyramidData!K4680</f>
        <v>6221</v>
      </c>
    </row>
    <row r="4674" spans="1:2" x14ac:dyDescent="0.25">
      <c r="A4674" s="25">
        <v>37180</v>
      </c>
      <c r="B4674" s="26">
        <f>[1]PyramidData!K4681</f>
        <v>4563</v>
      </c>
    </row>
    <row r="4675" spans="1:2" x14ac:dyDescent="0.25">
      <c r="A4675" s="25">
        <v>37181</v>
      </c>
      <c r="B4675" s="26">
        <f>[1]PyramidData!K4682</f>
        <v>6153</v>
      </c>
    </row>
    <row r="4676" spans="1:2" x14ac:dyDescent="0.25">
      <c r="A4676" s="25">
        <v>37182</v>
      </c>
      <c r="B4676" s="26">
        <f>[1]PyramidData!K4683</f>
        <v>4528</v>
      </c>
    </row>
    <row r="4677" spans="1:2" x14ac:dyDescent="0.25">
      <c r="A4677" s="25">
        <v>37183</v>
      </c>
      <c r="B4677" s="26">
        <f>[1]PyramidData!K4684</f>
        <v>4650</v>
      </c>
    </row>
    <row r="4678" spans="1:2" x14ac:dyDescent="0.25">
      <c r="A4678" s="25">
        <v>37184</v>
      </c>
      <c r="B4678" s="26">
        <f>[1]PyramidData!K4685</f>
        <v>924</v>
      </c>
    </row>
    <row r="4679" spans="1:2" x14ac:dyDescent="0.25">
      <c r="A4679" s="25">
        <v>37185</v>
      </c>
      <c r="B4679" s="26">
        <f>[1]PyramidData!K4686</f>
        <v>1129</v>
      </c>
    </row>
    <row r="4680" spans="1:2" x14ac:dyDescent="0.25">
      <c r="A4680" s="25">
        <v>37186</v>
      </c>
      <c r="B4680" s="26">
        <f>[1]PyramidData!K4687</f>
        <v>4993</v>
      </c>
    </row>
    <row r="4681" spans="1:2" x14ac:dyDescent="0.25">
      <c r="A4681" s="25">
        <v>37187</v>
      </c>
      <c r="B4681" s="26">
        <f>[1]PyramidData!K4688</f>
        <v>5325</v>
      </c>
    </row>
    <row r="4682" spans="1:2" x14ac:dyDescent="0.25">
      <c r="A4682" s="25">
        <v>37188</v>
      </c>
      <c r="B4682" s="26">
        <f>[1]PyramidData!K4689</f>
        <v>5503</v>
      </c>
    </row>
    <row r="4683" spans="1:2" x14ac:dyDescent="0.25">
      <c r="A4683" s="25">
        <v>37189</v>
      </c>
      <c r="B4683" s="26">
        <f>[1]PyramidData!K4690</f>
        <v>5085</v>
      </c>
    </row>
    <row r="4684" spans="1:2" x14ac:dyDescent="0.25">
      <c r="A4684" s="25">
        <v>37190</v>
      </c>
      <c r="B4684" s="26">
        <f>[1]PyramidData!K4691</f>
        <v>7017</v>
      </c>
    </row>
    <row r="4685" spans="1:2" x14ac:dyDescent="0.25">
      <c r="A4685" s="25">
        <v>37191</v>
      </c>
      <c r="B4685" s="26">
        <f>[1]PyramidData!K4692</f>
        <v>36</v>
      </c>
    </row>
    <row r="4686" spans="1:2" x14ac:dyDescent="0.25">
      <c r="A4686" s="25">
        <v>37192</v>
      </c>
      <c r="B4686" s="26">
        <f>[1]PyramidData!K4693</f>
        <v>126</v>
      </c>
    </row>
    <row r="4687" spans="1:2" x14ac:dyDescent="0.25">
      <c r="A4687" s="25">
        <v>37193</v>
      </c>
      <c r="B4687" s="26">
        <f>[1]PyramidData!K4694</f>
        <v>5217</v>
      </c>
    </row>
    <row r="4688" spans="1:2" x14ac:dyDescent="0.25">
      <c r="A4688" s="25">
        <v>37194</v>
      </c>
      <c r="B4688" s="26">
        <f>[1]PyramidData!K4695</f>
        <v>2922</v>
      </c>
    </row>
    <row r="4689" spans="1:2" x14ac:dyDescent="0.25">
      <c r="A4689" s="25">
        <v>37195</v>
      </c>
      <c r="B4689" s="26">
        <f>[1]PyramidData!K4696</f>
        <v>2716</v>
      </c>
    </row>
    <row r="4690" spans="1:2" x14ac:dyDescent="0.25">
      <c r="A4690" s="25">
        <v>37196</v>
      </c>
      <c r="B4690" s="26">
        <f>[1]PyramidData!K4697</f>
        <v>4308</v>
      </c>
    </row>
    <row r="4691" spans="1:2" x14ac:dyDescent="0.25">
      <c r="A4691" s="25">
        <v>37197</v>
      </c>
      <c r="B4691" s="26">
        <f>[1]PyramidData!K4698</f>
        <v>2308</v>
      </c>
    </row>
    <row r="4692" spans="1:2" x14ac:dyDescent="0.25">
      <c r="A4692" s="25">
        <v>37198</v>
      </c>
      <c r="B4692" s="26">
        <f>[1]PyramidData!K4699</f>
        <v>1748</v>
      </c>
    </row>
    <row r="4693" spans="1:2" x14ac:dyDescent="0.25">
      <c r="A4693" s="25">
        <v>37199</v>
      </c>
      <c r="B4693" s="26">
        <f>[1]PyramidData!K4700</f>
        <v>771</v>
      </c>
    </row>
    <row r="4694" spans="1:2" x14ac:dyDescent="0.25">
      <c r="A4694" s="25">
        <v>37200</v>
      </c>
      <c r="B4694" s="26">
        <f>[1]PyramidData!K4701</f>
        <v>5409</v>
      </c>
    </row>
    <row r="4695" spans="1:2" x14ac:dyDescent="0.25">
      <c r="A4695" s="25">
        <v>37201</v>
      </c>
      <c r="B4695" s="26">
        <f>[1]PyramidData!K4702</f>
        <v>6562</v>
      </c>
    </row>
    <row r="4696" spans="1:2" x14ac:dyDescent="0.25">
      <c r="A4696" s="25">
        <v>37202</v>
      </c>
      <c r="B4696" s="26">
        <f>[1]PyramidData!K4703</f>
        <v>4333</v>
      </c>
    </row>
    <row r="4697" spans="1:2" x14ac:dyDescent="0.25">
      <c r="A4697" s="25">
        <v>37203</v>
      </c>
      <c r="B4697" s="26">
        <f>[1]PyramidData!K4704</f>
        <v>6012</v>
      </c>
    </row>
    <row r="4698" spans="1:2" x14ac:dyDescent="0.25">
      <c r="A4698" s="25">
        <v>37204</v>
      </c>
      <c r="B4698" s="26">
        <f>[1]PyramidData!K4705</f>
        <v>4413</v>
      </c>
    </row>
    <row r="4699" spans="1:2" x14ac:dyDescent="0.25">
      <c r="A4699" s="25">
        <v>37205</v>
      </c>
      <c r="B4699" s="26">
        <f>[1]PyramidData!K4706</f>
        <v>391</v>
      </c>
    </row>
    <row r="4700" spans="1:2" x14ac:dyDescent="0.25">
      <c r="A4700" s="25">
        <v>37206</v>
      </c>
      <c r="B4700" s="26">
        <f>[1]PyramidData!K4707</f>
        <v>279</v>
      </c>
    </row>
    <row r="4701" spans="1:2" x14ac:dyDescent="0.25">
      <c r="A4701" s="25">
        <v>37207</v>
      </c>
      <c r="B4701" s="26">
        <f>[1]PyramidData!K4708</f>
        <v>5911</v>
      </c>
    </row>
    <row r="4702" spans="1:2" x14ac:dyDescent="0.25">
      <c r="A4702" s="25">
        <v>37208</v>
      </c>
      <c r="B4702" s="26">
        <f>[1]PyramidData!K4709</f>
        <v>6113</v>
      </c>
    </row>
    <row r="4703" spans="1:2" x14ac:dyDescent="0.25">
      <c r="A4703" s="25">
        <v>37209</v>
      </c>
      <c r="B4703" s="26">
        <f>[1]PyramidData!K4710</f>
        <v>5835</v>
      </c>
    </row>
    <row r="4704" spans="1:2" x14ac:dyDescent="0.25">
      <c r="A4704" s="25">
        <v>37210</v>
      </c>
      <c r="B4704" s="26">
        <f>[1]PyramidData!K4711</f>
        <v>6183</v>
      </c>
    </row>
    <row r="4705" spans="1:2" x14ac:dyDescent="0.25">
      <c r="A4705" s="25">
        <v>37211</v>
      </c>
      <c r="B4705" s="26">
        <f>[1]PyramidData!K4712</f>
        <v>5251</v>
      </c>
    </row>
    <row r="4706" spans="1:2" x14ac:dyDescent="0.25">
      <c r="A4706" s="25">
        <v>37212</v>
      </c>
      <c r="B4706" s="26">
        <f>[1]PyramidData!K4713</f>
        <v>484</v>
      </c>
    </row>
    <row r="4707" spans="1:2" x14ac:dyDescent="0.25">
      <c r="A4707" s="25">
        <v>37213</v>
      </c>
      <c r="B4707" s="26">
        <f>[1]PyramidData!K4714</f>
        <v>1135</v>
      </c>
    </row>
    <row r="4708" spans="1:2" x14ac:dyDescent="0.25">
      <c r="A4708" s="25">
        <v>37214</v>
      </c>
      <c r="B4708" s="26">
        <f>[1]PyramidData!K4715</f>
        <v>6151</v>
      </c>
    </row>
    <row r="4709" spans="1:2" x14ac:dyDescent="0.25">
      <c r="A4709" s="25">
        <v>37215</v>
      </c>
      <c r="B4709" s="26">
        <f>[1]PyramidData!K4716</f>
        <v>7763</v>
      </c>
    </row>
    <row r="4710" spans="1:2" x14ac:dyDescent="0.25">
      <c r="A4710" s="25">
        <v>37216</v>
      </c>
      <c r="B4710" s="26">
        <f>[1]PyramidData!K4717</f>
        <v>6844</v>
      </c>
    </row>
    <row r="4711" spans="1:2" x14ac:dyDescent="0.25">
      <c r="A4711" s="25">
        <v>37217</v>
      </c>
      <c r="B4711" s="26">
        <f>[1]PyramidData!K4718</f>
        <v>562</v>
      </c>
    </row>
    <row r="4712" spans="1:2" x14ac:dyDescent="0.25">
      <c r="A4712" s="25">
        <v>37218</v>
      </c>
      <c r="B4712" s="26">
        <f>[1]PyramidData!K4719</f>
        <v>1187</v>
      </c>
    </row>
    <row r="4713" spans="1:2" x14ac:dyDescent="0.25">
      <c r="A4713" s="25">
        <v>37219</v>
      </c>
      <c r="B4713" s="26">
        <f>[1]PyramidData!K4720</f>
        <v>4138</v>
      </c>
    </row>
    <row r="4714" spans="1:2" x14ac:dyDescent="0.25">
      <c r="A4714" s="25">
        <v>37220</v>
      </c>
      <c r="B4714" s="26">
        <f>[1]PyramidData!K4721</f>
        <v>4751</v>
      </c>
    </row>
    <row r="4715" spans="1:2" x14ac:dyDescent="0.25">
      <c r="A4715" s="25">
        <v>37221</v>
      </c>
      <c r="B4715" s="26">
        <f>[1]PyramidData!K4722</f>
        <v>3370</v>
      </c>
    </row>
    <row r="4716" spans="1:2" x14ac:dyDescent="0.25">
      <c r="A4716" s="25">
        <v>37222</v>
      </c>
      <c r="B4716" s="26">
        <f>[1]PyramidData!K4723</f>
        <v>5212</v>
      </c>
    </row>
    <row r="4717" spans="1:2" x14ac:dyDescent="0.25">
      <c r="A4717" s="25">
        <v>37223</v>
      </c>
      <c r="B4717" s="26">
        <f>[1]PyramidData!K4724</f>
        <v>5110</v>
      </c>
    </row>
    <row r="4718" spans="1:2" x14ac:dyDescent="0.25">
      <c r="A4718" s="25">
        <v>37224</v>
      </c>
      <c r="B4718" s="26">
        <f>[1]PyramidData!K4725</f>
        <v>3029</v>
      </c>
    </row>
    <row r="4719" spans="1:2" x14ac:dyDescent="0.25">
      <c r="A4719" s="25">
        <v>37225</v>
      </c>
      <c r="B4719" s="26">
        <f>[1]PyramidData!K4726</f>
        <v>7003</v>
      </c>
    </row>
    <row r="4720" spans="1:2" x14ac:dyDescent="0.25">
      <c r="A4720" s="25">
        <v>37226</v>
      </c>
      <c r="B4720" s="26">
        <f>[1]PyramidData!K4727</f>
        <v>1926</v>
      </c>
    </row>
    <row r="4721" spans="1:2" x14ac:dyDescent="0.25">
      <c r="A4721" s="25">
        <v>37227</v>
      </c>
      <c r="B4721" s="26">
        <f>[1]PyramidData!K4728</f>
        <v>0</v>
      </c>
    </row>
    <row r="4722" spans="1:2" x14ac:dyDescent="0.25">
      <c r="A4722" s="25">
        <v>37228</v>
      </c>
      <c r="B4722" s="26">
        <f>[1]PyramidData!K4729</f>
        <v>2346</v>
      </c>
    </row>
    <row r="4723" spans="1:2" x14ac:dyDescent="0.25">
      <c r="A4723" s="25">
        <v>37229</v>
      </c>
      <c r="B4723" s="26">
        <f>[1]PyramidData!K4730</f>
        <v>7310</v>
      </c>
    </row>
    <row r="4724" spans="1:2" x14ac:dyDescent="0.25">
      <c r="A4724" s="25">
        <v>37230</v>
      </c>
      <c r="B4724" s="26">
        <f>[1]PyramidData!K4731</f>
        <v>2655</v>
      </c>
    </row>
    <row r="4725" spans="1:2" x14ac:dyDescent="0.25">
      <c r="A4725" s="25">
        <v>37231</v>
      </c>
      <c r="B4725" s="26">
        <f>[1]PyramidData!K4732</f>
        <v>3071</v>
      </c>
    </row>
    <row r="4726" spans="1:2" x14ac:dyDescent="0.25">
      <c r="A4726" s="25">
        <v>37232</v>
      </c>
      <c r="B4726" s="26">
        <f>[1]PyramidData!K4733</f>
        <v>4498</v>
      </c>
    </row>
    <row r="4727" spans="1:2" x14ac:dyDescent="0.25">
      <c r="A4727" s="25">
        <v>37233</v>
      </c>
      <c r="B4727" s="26">
        <f>[1]PyramidData!K4734</f>
        <v>315</v>
      </c>
    </row>
    <row r="4728" spans="1:2" x14ac:dyDescent="0.25">
      <c r="A4728" s="25">
        <v>37234</v>
      </c>
      <c r="B4728" s="26">
        <f>[1]PyramidData!K4735</f>
        <v>108</v>
      </c>
    </row>
    <row r="4729" spans="1:2" x14ac:dyDescent="0.25">
      <c r="A4729" s="25">
        <v>37235</v>
      </c>
      <c r="B4729" s="26">
        <f>[1]PyramidData!K4736</f>
        <v>378</v>
      </c>
    </row>
    <row r="4730" spans="1:2" x14ac:dyDescent="0.25">
      <c r="A4730" s="25">
        <v>37236</v>
      </c>
      <c r="B4730" s="26">
        <f>[1]PyramidData!K4737</f>
        <v>3163</v>
      </c>
    </row>
    <row r="4731" spans="1:2" x14ac:dyDescent="0.25">
      <c r="A4731" s="25">
        <v>37237</v>
      </c>
      <c r="B4731" s="26">
        <f>[1]PyramidData!K4738</f>
        <v>1193</v>
      </c>
    </row>
    <row r="4732" spans="1:2" x14ac:dyDescent="0.25">
      <c r="A4732" s="25">
        <v>37238</v>
      </c>
      <c r="B4732" s="26">
        <f>[1]PyramidData!K4739</f>
        <v>1133</v>
      </c>
    </row>
    <row r="4733" spans="1:2" x14ac:dyDescent="0.25">
      <c r="A4733" s="25">
        <v>37239</v>
      </c>
      <c r="B4733" s="26">
        <f>[1]PyramidData!K4740</f>
        <v>1852</v>
      </c>
    </row>
    <row r="4734" spans="1:2" x14ac:dyDescent="0.25">
      <c r="A4734" s="25">
        <v>37240</v>
      </c>
      <c r="B4734" s="26">
        <f>[1]PyramidData!K4741</f>
        <v>380</v>
      </c>
    </row>
    <row r="4735" spans="1:2" x14ac:dyDescent="0.25">
      <c r="A4735" s="25">
        <v>37241</v>
      </c>
      <c r="B4735" s="26">
        <f>[1]PyramidData!K4742</f>
        <v>216</v>
      </c>
    </row>
    <row r="4736" spans="1:2" x14ac:dyDescent="0.25">
      <c r="A4736" s="25">
        <v>37242</v>
      </c>
      <c r="B4736" s="26">
        <f>[1]PyramidData!K4743</f>
        <v>4614</v>
      </c>
    </row>
    <row r="4737" spans="1:2" x14ac:dyDescent="0.25">
      <c r="A4737" s="25">
        <v>37243</v>
      </c>
      <c r="B4737" s="26">
        <f>[1]PyramidData!K4744</f>
        <v>3928</v>
      </c>
    </row>
    <row r="4738" spans="1:2" x14ac:dyDescent="0.25">
      <c r="A4738" s="25">
        <v>37244</v>
      </c>
      <c r="B4738" s="26">
        <f>[1]PyramidData!K4745</f>
        <v>3813</v>
      </c>
    </row>
    <row r="4739" spans="1:2" x14ac:dyDescent="0.25">
      <c r="A4739" s="25">
        <v>37245</v>
      </c>
      <c r="B4739" s="26">
        <f>[1]PyramidData!K4746</f>
        <v>4849</v>
      </c>
    </row>
    <row r="4740" spans="1:2" x14ac:dyDescent="0.25">
      <c r="A4740" s="25">
        <v>37246</v>
      </c>
      <c r="B4740" s="26">
        <f>[1]PyramidData!K4747</f>
        <v>6620</v>
      </c>
    </row>
    <row r="4741" spans="1:2" x14ac:dyDescent="0.25">
      <c r="A4741" s="25">
        <v>37247</v>
      </c>
      <c r="B4741" s="26">
        <f>[1]PyramidData!K4748</f>
        <v>973</v>
      </c>
    </row>
    <row r="4742" spans="1:2" x14ac:dyDescent="0.25">
      <c r="A4742" s="25">
        <v>37248</v>
      </c>
      <c r="B4742" s="26">
        <f>[1]PyramidData!K4749</f>
        <v>1425</v>
      </c>
    </row>
    <row r="4743" spans="1:2" x14ac:dyDescent="0.25">
      <c r="A4743" s="25">
        <v>37249</v>
      </c>
      <c r="B4743" s="26">
        <f>[1]PyramidData!K4750</f>
        <v>634</v>
      </c>
    </row>
    <row r="4744" spans="1:2" x14ac:dyDescent="0.25">
      <c r="A4744" s="25">
        <v>37250</v>
      </c>
      <c r="B4744" s="26">
        <f>[1]PyramidData!K4751</f>
        <v>2662</v>
      </c>
    </row>
    <row r="4745" spans="1:2" x14ac:dyDescent="0.25">
      <c r="A4745" s="25">
        <v>37251</v>
      </c>
      <c r="B4745" s="26">
        <f>[1]PyramidData!K4752</f>
        <v>5715</v>
      </c>
    </row>
    <row r="4746" spans="1:2" x14ac:dyDescent="0.25">
      <c r="A4746" s="25">
        <v>37252</v>
      </c>
      <c r="B4746" s="26">
        <f>[1]PyramidData!K4753</f>
        <v>5791</v>
      </c>
    </row>
    <row r="4747" spans="1:2" x14ac:dyDescent="0.25">
      <c r="A4747" s="25">
        <v>37253</v>
      </c>
      <c r="B4747" s="26">
        <f>[1]PyramidData!K4754</f>
        <v>6320</v>
      </c>
    </row>
    <row r="4748" spans="1:2" x14ac:dyDescent="0.25">
      <c r="A4748" s="25">
        <v>37254</v>
      </c>
      <c r="B4748" s="26">
        <f>[1]PyramidData!K4755</f>
        <v>2097</v>
      </c>
    </row>
    <row r="4749" spans="1:2" x14ac:dyDescent="0.25">
      <c r="A4749" s="25">
        <v>37255</v>
      </c>
      <c r="B4749" s="26">
        <f>[1]PyramidData!K4756</f>
        <v>1307</v>
      </c>
    </row>
    <row r="4750" spans="1:2" x14ac:dyDescent="0.25">
      <c r="A4750" s="25">
        <v>37256</v>
      </c>
      <c r="B4750" s="26">
        <f>[1]PyramidData!K4757</f>
        <v>2492</v>
      </c>
    </row>
    <row r="4751" spans="1:2" x14ac:dyDescent="0.25">
      <c r="A4751" s="25">
        <v>37257</v>
      </c>
      <c r="B4751" s="26">
        <f>[1]PyramidData!K4758</f>
        <v>1957</v>
      </c>
    </row>
    <row r="4752" spans="1:2" x14ac:dyDescent="0.25">
      <c r="A4752" s="25">
        <v>37258</v>
      </c>
      <c r="B4752" s="26">
        <f>[1]PyramidData!K4759</f>
        <v>3846</v>
      </c>
    </row>
    <row r="4753" spans="1:2" x14ac:dyDescent="0.25">
      <c r="A4753" s="25">
        <v>37259</v>
      </c>
      <c r="B4753" s="26">
        <f>[1]PyramidData!K4760</f>
        <v>4819</v>
      </c>
    </row>
    <row r="4754" spans="1:2" x14ac:dyDescent="0.25">
      <c r="A4754" s="25">
        <v>37260</v>
      </c>
      <c r="B4754" s="26">
        <f>[1]PyramidData!K4761</f>
        <v>5707</v>
      </c>
    </row>
    <row r="4755" spans="1:2" x14ac:dyDescent="0.25">
      <c r="A4755" s="25">
        <v>37261</v>
      </c>
      <c r="B4755" s="26">
        <f>[1]PyramidData!K4762</f>
        <v>387</v>
      </c>
    </row>
    <row r="4756" spans="1:2" x14ac:dyDescent="0.25">
      <c r="A4756" s="25">
        <v>37262</v>
      </c>
      <c r="B4756" s="26">
        <f>[1]PyramidData!K4763</f>
        <v>445</v>
      </c>
    </row>
    <row r="4757" spans="1:2" x14ac:dyDescent="0.25">
      <c r="A4757" s="25">
        <v>37263</v>
      </c>
      <c r="B4757" s="26">
        <f>[1]PyramidData!K4764</f>
        <v>3939</v>
      </c>
    </row>
    <row r="4758" spans="1:2" x14ac:dyDescent="0.25">
      <c r="A4758" s="25">
        <v>37264</v>
      </c>
      <c r="B4758" s="26">
        <f>[1]PyramidData!K4765</f>
        <v>4292</v>
      </c>
    </row>
    <row r="4759" spans="1:2" x14ac:dyDescent="0.25">
      <c r="A4759" s="25">
        <v>37265</v>
      </c>
      <c r="B4759" s="26">
        <f>[1]PyramidData!K4766</f>
        <v>4439</v>
      </c>
    </row>
    <row r="4760" spans="1:2" x14ac:dyDescent="0.25">
      <c r="A4760" s="25">
        <v>37266</v>
      </c>
      <c r="B4760" s="26">
        <f>[1]PyramidData!K4767</f>
        <v>5445</v>
      </c>
    </row>
    <row r="4761" spans="1:2" x14ac:dyDescent="0.25">
      <c r="A4761" s="25">
        <v>37267</v>
      </c>
      <c r="B4761" s="26">
        <f>[1]PyramidData!K4768</f>
        <v>4115</v>
      </c>
    </row>
    <row r="4762" spans="1:2" x14ac:dyDescent="0.25">
      <c r="A4762" s="25">
        <v>37268</v>
      </c>
      <c r="B4762" s="26">
        <f>[1]PyramidData!K4769</f>
        <v>131</v>
      </c>
    </row>
    <row r="4763" spans="1:2" x14ac:dyDescent="0.25">
      <c r="A4763" s="25">
        <v>37269</v>
      </c>
      <c r="B4763" s="26">
        <f>[1]PyramidData!K4770</f>
        <v>176</v>
      </c>
    </row>
    <row r="4764" spans="1:2" x14ac:dyDescent="0.25">
      <c r="A4764" s="25">
        <v>37270</v>
      </c>
      <c r="B4764" s="26">
        <f>[1]PyramidData!K4771</f>
        <v>3322</v>
      </c>
    </row>
    <row r="4765" spans="1:2" x14ac:dyDescent="0.25">
      <c r="A4765" s="25">
        <v>37271</v>
      </c>
      <c r="B4765" s="26">
        <f>[1]PyramidData!K4772</f>
        <v>3804</v>
      </c>
    </row>
    <row r="4766" spans="1:2" x14ac:dyDescent="0.25">
      <c r="A4766" s="25">
        <v>37272</v>
      </c>
      <c r="B4766" s="26">
        <f>[1]PyramidData!K4773</f>
        <v>3159</v>
      </c>
    </row>
    <row r="4767" spans="1:2" x14ac:dyDescent="0.25">
      <c r="A4767" s="25">
        <v>37273</v>
      </c>
      <c r="B4767" s="26">
        <f>[1]PyramidData!K4774</f>
        <v>2717</v>
      </c>
    </row>
    <row r="4768" spans="1:2" x14ac:dyDescent="0.25">
      <c r="A4768" s="25">
        <v>37274</v>
      </c>
      <c r="B4768" s="26">
        <f>[1]PyramidData!K4775</f>
        <v>3545</v>
      </c>
    </row>
    <row r="4769" spans="1:2" x14ac:dyDescent="0.25">
      <c r="A4769" s="25">
        <v>37275</v>
      </c>
      <c r="B4769" s="26">
        <f>[1]PyramidData!K4776</f>
        <v>440</v>
      </c>
    </row>
    <row r="4770" spans="1:2" x14ac:dyDescent="0.25">
      <c r="A4770" s="25">
        <v>37276</v>
      </c>
      <c r="B4770" s="26">
        <f>[1]PyramidData!K4777</f>
        <v>97</v>
      </c>
    </row>
    <row r="4771" spans="1:2" x14ac:dyDescent="0.25">
      <c r="A4771" s="25">
        <v>37277</v>
      </c>
      <c r="B4771" s="26">
        <f>[1]PyramidData!K4778</f>
        <v>1079</v>
      </c>
    </row>
    <row r="4772" spans="1:2" x14ac:dyDescent="0.25">
      <c r="A4772" s="25">
        <v>37278</v>
      </c>
      <c r="B4772" s="26">
        <f>[1]PyramidData!K4779</f>
        <v>2100</v>
      </c>
    </row>
    <row r="4773" spans="1:2" x14ac:dyDescent="0.25">
      <c r="A4773" s="25">
        <v>37279</v>
      </c>
      <c r="B4773" s="26">
        <f>[1]PyramidData!K4780</f>
        <v>3076</v>
      </c>
    </row>
    <row r="4774" spans="1:2" x14ac:dyDescent="0.25">
      <c r="A4774" s="25">
        <v>37280</v>
      </c>
      <c r="B4774" s="26">
        <f>[1]PyramidData!K4781</f>
        <v>2222</v>
      </c>
    </row>
    <row r="4775" spans="1:2" x14ac:dyDescent="0.25">
      <c r="A4775" s="25">
        <v>37281</v>
      </c>
      <c r="B4775" s="26">
        <f>[1]PyramidData!K4782</f>
        <v>1620</v>
      </c>
    </row>
    <row r="4776" spans="1:2" x14ac:dyDescent="0.25">
      <c r="A4776" s="25">
        <v>37282</v>
      </c>
      <c r="B4776" s="26">
        <f>[1]PyramidData!K4783</f>
        <v>311</v>
      </c>
    </row>
    <row r="4777" spans="1:2" x14ac:dyDescent="0.25">
      <c r="A4777" s="25">
        <v>37283</v>
      </c>
      <c r="B4777" s="26">
        <f>[1]PyramidData!K4784</f>
        <v>2814</v>
      </c>
    </row>
    <row r="4778" spans="1:2" x14ac:dyDescent="0.25">
      <c r="A4778" s="25">
        <v>37284</v>
      </c>
      <c r="B4778" s="26">
        <f>[1]PyramidData!K4785</f>
        <v>4070</v>
      </c>
    </row>
    <row r="4779" spans="1:2" x14ac:dyDescent="0.25">
      <c r="A4779" s="25">
        <v>37285</v>
      </c>
      <c r="B4779" s="26">
        <f>[1]PyramidData!K4786</f>
        <v>4293</v>
      </c>
    </row>
    <row r="4780" spans="1:2" x14ac:dyDescent="0.25">
      <c r="A4780" s="25">
        <v>37286</v>
      </c>
      <c r="B4780" s="26">
        <f>[1]PyramidData!K4787</f>
        <v>3119</v>
      </c>
    </row>
    <row r="4781" spans="1:2" x14ac:dyDescent="0.25">
      <c r="A4781" s="25">
        <v>37287</v>
      </c>
      <c r="B4781" s="26">
        <f>[1]PyramidData!K4788</f>
        <v>1371</v>
      </c>
    </row>
    <row r="4782" spans="1:2" x14ac:dyDescent="0.25">
      <c r="A4782" s="25">
        <v>37288</v>
      </c>
      <c r="B4782" s="26">
        <f>[1]PyramidData!K4789</f>
        <v>2158</v>
      </c>
    </row>
    <row r="4783" spans="1:2" x14ac:dyDescent="0.25">
      <c r="A4783" s="25">
        <v>37289</v>
      </c>
      <c r="B4783" s="26">
        <f>[1]PyramidData!K4790</f>
        <v>250</v>
      </c>
    </row>
    <row r="4784" spans="1:2" x14ac:dyDescent="0.25">
      <c r="A4784" s="25">
        <v>37290</v>
      </c>
      <c r="B4784" s="26">
        <f>[1]PyramidData!K4791</f>
        <v>350</v>
      </c>
    </row>
    <row r="4785" spans="1:2" x14ac:dyDescent="0.25">
      <c r="A4785" s="25">
        <v>37291</v>
      </c>
      <c r="B4785" s="26">
        <f>[1]PyramidData!K4792</f>
        <v>2535</v>
      </c>
    </row>
    <row r="4786" spans="1:2" x14ac:dyDescent="0.25">
      <c r="A4786" s="25">
        <v>37292</v>
      </c>
      <c r="B4786" s="26">
        <f>[1]PyramidData!K4793</f>
        <v>1590</v>
      </c>
    </row>
    <row r="4787" spans="1:2" x14ac:dyDescent="0.25">
      <c r="A4787" s="25">
        <v>37293</v>
      </c>
      <c r="B4787" s="26">
        <f>[1]PyramidData!K4794</f>
        <v>1693</v>
      </c>
    </row>
    <row r="4788" spans="1:2" x14ac:dyDescent="0.25">
      <c r="A4788" s="25">
        <v>37294</v>
      </c>
      <c r="B4788" s="26">
        <f>[1]PyramidData!K4795</f>
        <v>2085</v>
      </c>
    </row>
    <row r="4789" spans="1:2" x14ac:dyDescent="0.25">
      <c r="A4789" s="25">
        <v>37295</v>
      </c>
      <c r="B4789" s="26">
        <f>[1]PyramidData!K4796</f>
        <v>2728</v>
      </c>
    </row>
    <row r="4790" spans="1:2" x14ac:dyDescent="0.25">
      <c r="A4790" s="25">
        <v>37296</v>
      </c>
      <c r="B4790" s="26">
        <f>[1]PyramidData!K4797</f>
        <v>433</v>
      </c>
    </row>
    <row r="4791" spans="1:2" x14ac:dyDescent="0.25">
      <c r="A4791" s="25">
        <v>37297</v>
      </c>
      <c r="B4791" s="26">
        <f>[1]PyramidData!K4798</f>
        <v>441</v>
      </c>
    </row>
    <row r="4792" spans="1:2" x14ac:dyDescent="0.25">
      <c r="A4792" s="25">
        <v>37298</v>
      </c>
      <c r="B4792" s="26">
        <f>[1]PyramidData!K4799</f>
        <v>2736</v>
      </c>
    </row>
    <row r="4793" spans="1:2" x14ac:dyDescent="0.25">
      <c r="A4793" s="25">
        <v>37299</v>
      </c>
      <c r="B4793" s="26">
        <f>[1]PyramidData!K4800</f>
        <v>1579</v>
      </c>
    </row>
    <row r="4794" spans="1:2" x14ac:dyDescent="0.25">
      <c r="A4794" s="25">
        <v>37300</v>
      </c>
      <c r="B4794" s="26">
        <f>[1]PyramidData!K4801</f>
        <v>2658</v>
      </c>
    </row>
    <row r="4795" spans="1:2" x14ac:dyDescent="0.25">
      <c r="A4795" s="25">
        <v>37301</v>
      </c>
      <c r="B4795" s="26">
        <f>[1]PyramidData!K4802</f>
        <v>3093</v>
      </c>
    </row>
    <row r="4796" spans="1:2" x14ac:dyDescent="0.25">
      <c r="A4796" s="25">
        <v>37302</v>
      </c>
      <c r="B4796" s="26">
        <f>[1]PyramidData!K4803</f>
        <v>1192</v>
      </c>
    </row>
    <row r="4797" spans="1:2" x14ac:dyDescent="0.25">
      <c r="A4797" s="25">
        <v>37303</v>
      </c>
      <c r="B4797" s="26">
        <f>[1]PyramidData!K4804</f>
        <v>345</v>
      </c>
    </row>
    <row r="4798" spans="1:2" x14ac:dyDescent="0.25">
      <c r="A4798" s="25">
        <v>37304</v>
      </c>
      <c r="B4798" s="26">
        <f>[1]PyramidData!K4805</f>
        <v>83</v>
      </c>
    </row>
    <row r="4799" spans="1:2" x14ac:dyDescent="0.25">
      <c r="A4799" s="25">
        <v>37305</v>
      </c>
      <c r="B4799" s="26">
        <f>[1]PyramidData!K4806</f>
        <v>2236</v>
      </c>
    </row>
    <row r="4800" spans="1:2" x14ac:dyDescent="0.25">
      <c r="A4800" s="25">
        <v>37306</v>
      </c>
      <c r="B4800" s="26">
        <f>[1]PyramidData!K4807</f>
        <v>3867</v>
      </c>
    </row>
    <row r="4801" spans="1:2" x14ac:dyDescent="0.25">
      <c r="A4801" s="25">
        <v>37307</v>
      </c>
      <c r="B4801" s="26">
        <f>[1]PyramidData!K4808</f>
        <v>2755</v>
      </c>
    </row>
    <row r="4802" spans="1:2" x14ac:dyDescent="0.25">
      <c r="A4802" s="25">
        <v>37308</v>
      </c>
      <c r="B4802" s="26">
        <f>[1]PyramidData!K4809</f>
        <v>3522</v>
      </c>
    </row>
    <row r="4803" spans="1:2" x14ac:dyDescent="0.25">
      <c r="A4803" s="25">
        <v>37309</v>
      </c>
      <c r="B4803" s="26">
        <f>[1]PyramidData!K4810</f>
        <v>2673</v>
      </c>
    </row>
    <row r="4804" spans="1:2" x14ac:dyDescent="0.25">
      <c r="A4804" s="25">
        <v>37310</v>
      </c>
      <c r="B4804" s="26">
        <f>[1]PyramidData!K4811</f>
        <v>458</v>
      </c>
    </row>
    <row r="4805" spans="1:2" x14ac:dyDescent="0.25">
      <c r="A4805" s="25">
        <v>37311</v>
      </c>
      <c r="B4805" s="26">
        <f>[1]PyramidData!K4812</f>
        <v>1705</v>
      </c>
    </row>
    <row r="4806" spans="1:2" x14ac:dyDescent="0.25">
      <c r="A4806" s="25">
        <v>37312</v>
      </c>
      <c r="B4806" s="26">
        <f>[1]PyramidData!K4813</f>
        <v>3760</v>
      </c>
    </row>
    <row r="4807" spans="1:2" x14ac:dyDescent="0.25">
      <c r="A4807" s="25">
        <v>37313</v>
      </c>
      <c r="B4807" s="26">
        <f>[1]PyramidData!K4814</f>
        <v>5317</v>
      </c>
    </row>
    <row r="4808" spans="1:2" x14ac:dyDescent="0.25">
      <c r="A4808" s="25">
        <v>37314</v>
      </c>
      <c r="B4808" s="26">
        <f>[1]PyramidData!K4815</f>
        <v>3319</v>
      </c>
    </row>
    <row r="4809" spans="1:2" x14ac:dyDescent="0.25">
      <c r="A4809" s="25">
        <v>37315</v>
      </c>
      <c r="B4809" s="26">
        <f>[1]PyramidData!K4816</f>
        <v>2463</v>
      </c>
    </row>
    <row r="4810" spans="1:2" x14ac:dyDescent="0.25">
      <c r="A4810" s="25">
        <v>37316</v>
      </c>
      <c r="B4810" s="26">
        <f>[1]PyramidData!K4817</f>
        <v>3401</v>
      </c>
    </row>
    <row r="4811" spans="1:2" x14ac:dyDescent="0.25">
      <c r="A4811" s="25">
        <v>37317</v>
      </c>
      <c r="B4811" s="26">
        <f>[1]PyramidData!K4818</f>
        <v>1922</v>
      </c>
    </row>
    <row r="4812" spans="1:2" x14ac:dyDescent="0.25">
      <c r="A4812" s="25">
        <v>37318</v>
      </c>
      <c r="B4812" s="26">
        <f>[1]PyramidData!K4819</f>
        <v>348</v>
      </c>
    </row>
    <row r="4813" spans="1:2" x14ac:dyDescent="0.25">
      <c r="A4813" s="25">
        <v>37319</v>
      </c>
      <c r="B4813" s="26">
        <f>[1]PyramidData!K4820</f>
        <v>3149</v>
      </c>
    </row>
    <row r="4814" spans="1:2" x14ac:dyDescent="0.25">
      <c r="A4814" s="25">
        <v>37320</v>
      </c>
      <c r="B4814" s="26">
        <f>[1]PyramidData!K4821</f>
        <v>3088</v>
      </c>
    </row>
    <row r="4815" spans="1:2" x14ac:dyDescent="0.25">
      <c r="A4815" s="25">
        <v>37321</v>
      </c>
      <c r="B4815" s="26">
        <f>[1]PyramidData!K4822</f>
        <v>2795</v>
      </c>
    </row>
    <row r="4816" spans="1:2" x14ac:dyDescent="0.25">
      <c r="A4816" s="25">
        <v>37322</v>
      </c>
      <c r="B4816" s="26">
        <f>[1]PyramidData!K4823</f>
        <v>1981</v>
      </c>
    </row>
    <row r="4817" spans="1:2" x14ac:dyDescent="0.25">
      <c r="A4817" s="25">
        <v>37323</v>
      </c>
      <c r="B4817" s="26">
        <f>[1]PyramidData!K4824</f>
        <v>2462</v>
      </c>
    </row>
    <row r="4818" spans="1:2" x14ac:dyDescent="0.25">
      <c r="A4818" s="25">
        <v>37324</v>
      </c>
      <c r="B4818" s="26">
        <f>[1]PyramidData!K4825</f>
        <v>253</v>
      </c>
    </row>
    <row r="4819" spans="1:2" x14ac:dyDescent="0.25">
      <c r="A4819" s="25">
        <v>37325</v>
      </c>
      <c r="B4819" s="26">
        <f>[1]PyramidData!K4826</f>
        <v>337</v>
      </c>
    </row>
    <row r="4820" spans="1:2" x14ac:dyDescent="0.25">
      <c r="A4820" s="25">
        <v>37326</v>
      </c>
      <c r="B4820" s="26">
        <f>[1]PyramidData!K4827</f>
        <v>2809</v>
      </c>
    </row>
    <row r="4821" spans="1:2" x14ac:dyDescent="0.25">
      <c r="A4821" s="25">
        <v>37327</v>
      </c>
      <c r="B4821" s="26">
        <f>[1]PyramidData!K4828</f>
        <v>2432</v>
      </c>
    </row>
    <row r="4822" spans="1:2" x14ac:dyDescent="0.25">
      <c r="A4822" s="25">
        <v>37328</v>
      </c>
      <c r="B4822" s="26">
        <f>[1]PyramidData!K4829</f>
        <v>3114</v>
      </c>
    </row>
    <row r="4823" spans="1:2" x14ac:dyDescent="0.25">
      <c r="A4823" s="25">
        <v>37329</v>
      </c>
      <c r="B4823" s="26">
        <f>[1]PyramidData!K4830</f>
        <v>4050</v>
      </c>
    </row>
    <row r="4824" spans="1:2" x14ac:dyDescent="0.25">
      <c r="A4824" s="25">
        <v>37330</v>
      </c>
      <c r="B4824" s="26">
        <f>[1]PyramidData!K4831</f>
        <v>1799</v>
      </c>
    </row>
    <row r="4825" spans="1:2" x14ac:dyDescent="0.25">
      <c r="A4825" s="25">
        <v>37331</v>
      </c>
      <c r="B4825" s="26">
        <f>[1]PyramidData!K4832</f>
        <v>1120</v>
      </c>
    </row>
    <row r="4826" spans="1:2" x14ac:dyDescent="0.25">
      <c r="A4826" s="25">
        <v>37332</v>
      </c>
      <c r="B4826" s="26">
        <f>[1]PyramidData!K4833</f>
        <v>1885</v>
      </c>
    </row>
    <row r="4827" spans="1:2" x14ac:dyDescent="0.25">
      <c r="A4827" s="25">
        <v>37333</v>
      </c>
      <c r="B4827" s="26">
        <f>[1]PyramidData!K4834</f>
        <v>2596</v>
      </c>
    </row>
    <row r="4828" spans="1:2" x14ac:dyDescent="0.25">
      <c r="A4828" s="25">
        <v>37334</v>
      </c>
      <c r="B4828" s="26">
        <f>[1]PyramidData!K4835</f>
        <v>3860</v>
      </c>
    </row>
    <row r="4829" spans="1:2" x14ac:dyDescent="0.25">
      <c r="A4829" s="25">
        <v>37335</v>
      </c>
      <c r="B4829" s="26">
        <f>[1]PyramidData!K4836</f>
        <v>3290</v>
      </c>
    </row>
    <row r="4830" spans="1:2" x14ac:dyDescent="0.25">
      <c r="A4830" s="25">
        <v>37336</v>
      </c>
      <c r="B4830" s="26">
        <f>[1]PyramidData!K4837</f>
        <v>2951</v>
      </c>
    </row>
    <row r="4831" spans="1:2" x14ac:dyDescent="0.25">
      <c r="A4831" s="25">
        <v>37337</v>
      </c>
      <c r="B4831" s="26">
        <f>[1]PyramidData!K4838</f>
        <v>3288</v>
      </c>
    </row>
    <row r="4832" spans="1:2" x14ac:dyDescent="0.25">
      <c r="A4832" s="25">
        <v>37338</v>
      </c>
      <c r="B4832" s="26">
        <f>[1]PyramidData!K4839</f>
        <v>6</v>
      </c>
    </row>
    <row r="4833" spans="1:2" x14ac:dyDescent="0.25">
      <c r="A4833" s="25">
        <v>37339</v>
      </c>
      <c r="B4833" s="26">
        <f>[1]PyramidData!K4840</f>
        <v>0</v>
      </c>
    </row>
    <row r="4834" spans="1:2" x14ac:dyDescent="0.25">
      <c r="A4834" s="25">
        <v>37340</v>
      </c>
      <c r="B4834" s="26">
        <f>[1]PyramidData!K4841</f>
        <v>4635</v>
      </c>
    </row>
    <row r="4835" spans="1:2" x14ac:dyDescent="0.25">
      <c r="A4835" s="25">
        <v>37341</v>
      </c>
      <c r="B4835" s="26">
        <f>[1]PyramidData!K4842</f>
        <v>3595</v>
      </c>
    </row>
    <row r="4836" spans="1:2" x14ac:dyDescent="0.25">
      <c r="A4836" s="25">
        <v>37342</v>
      </c>
      <c r="B4836" s="26">
        <f>[1]PyramidData!K4843</f>
        <v>3475</v>
      </c>
    </row>
    <row r="4837" spans="1:2" x14ac:dyDescent="0.25">
      <c r="A4837" s="25">
        <v>37343</v>
      </c>
      <c r="B4837" s="26">
        <f>[1]PyramidData!K4844</f>
        <v>2458</v>
      </c>
    </row>
    <row r="4838" spans="1:2" x14ac:dyDescent="0.25">
      <c r="A4838" s="25">
        <v>37344</v>
      </c>
      <c r="B4838" s="26">
        <f>[1]PyramidData!K4845</f>
        <v>3116</v>
      </c>
    </row>
    <row r="4839" spans="1:2" x14ac:dyDescent="0.25">
      <c r="A4839" s="25">
        <v>37345</v>
      </c>
      <c r="B4839" s="26">
        <f>[1]PyramidData!K4846</f>
        <v>3358</v>
      </c>
    </row>
    <row r="4840" spans="1:2" x14ac:dyDescent="0.25">
      <c r="A4840" s="25">
        <v>37346</v>
      </c>
      <c r="B4840" s="26">
        <f>[1]PyramidData!K4847</f>
        <v>2295</v>
      </c>
    </row>
    <row r="4841" spans="1:2" x14ac:dyDescent="0.25">
      <c r="A4841" s="25">
        <v>37347</v>
      </c>
      <c r="B4841" s="26">
        <f>[1]PyramidData!K4848</f>
        <v>5406</v>
      </c>
    </row>
    <row r="4842" spans="1:2" x14ac:dyDescent="0.25">
      <c r="A4842" s="25">
        <v>37348</v>
      </c>
      <c r="B4842" s="26">
        <f>[1]PyramidData!K4849</f>
        <v>4646</v>
      </c>
    </row>
    <row r="4843" spans="1:2" x14ac:dyDescent="0.25">
      <c r="A4843" s="25">
        <v>37349</v>
      </c>
      <c r="B4843" s="26">
        <f>[1]PyramidData!K4850</f>
        <v>5538</v>
      </c>
    </row>
    <row r="4844" spans="1:2" x14ac:dyDescent="0.25">
      <c r="A4844" s="25">
        <v>37350</v>
      </c>
      <c r="B4844" s="26">
        <f>[1]PyramidData!K4851</f>
        <v>5447</v>
      </c>
    </row>
    <row r="4845" spans="1:2" x14ac:dyDescent="0.25">
      <c r="A4845" s="25">
        <v>37351</v>
      </c>
      <c r="B4845" s="26">
        <f>[1]PyramidData!K4852</f>
        <v>4833</v>
      </c>
    </row>
    <row r="4846" spans="1:2" x14ac:dyDescent="0.25">
      <c r="A4846" s="25">
        <v>37352</v>
      </c>
      <c r="B4846" s="26">
        <f>[1]PyramidData!K4853</f>
        <v>348</v>
      </c>
    </row>
    <row r="4847" spans="1:2" x14ac:dyDescent="0.25">
      <c r="A4847" s="25">
        <v>37353</v>
      </c>
      <c r="B4847" s="26">
        <f>[1]PyramidData!K4854</f>
        <v>2963</v>
      </c>
    </row>
    <row r="4848" spans="1:2" x14ac:dyDescent="0.25">
      <c r="A4848" s="25">
        <v>37354</v>
      </c>
      <c r="B4848" s="26">
        <f>[1]PyramidData!K4855</f>
        <v>5353</v>
      </c>
    </row>
    <row r="4849" spans="1:2" x14ac:dyDescent="0.25">
      <c r="A4849" s="25">
        <v>37355</v>
      </c>
      <c r="B4849" s="26">
        <f>[1]PyramidData!K4856</f>
        <v>3863</v>
      </c>
    </row>
    <row r="4850" spans="1:2" x14ac:dyDescent="0.25">
      <c r="A4850" s="25">
        <v>37356</v>
      </c>
      <c r="B4850" s="26">
        <f>[1]PyramidData!K4857</f>
        <v>5172</v>
      </c>
    </row>
    <row r="4851" spans="1:2" x14ac:dyDescent="0.25">
      <c r="A4851" s="25">
        <v>37357</v>
      </c>
      <c r="B4851" s="26">
        <f>[1]PyramidData!K4858</f>
        <v>4402</v>
      </c>
    </row>
    <row r="4852" spans="1:2" x14ac:dyDescent="0.25">
      <c r="A4852" s="25">
        <v>37358</v>
      </c>
      <c r="B4852" s="26">
        <f>[1]PyramidData!K4859</f>
        <v>3021</v>
      </c>
    </row>
    <row r="4853" spans="1:2" x14ac:dyDescent="0.25">
      <c r="A4853" s="25">
        <v>37359</v>
      </c>
      <c r="B4853" s="26">
        <f>[1]PyramidData!K4860</f>
        <v>1386</v>
      </c>
    </row>
    <row r="4854" spans="1:2" x14ac:dyDescent="0.25">
      <c r="A4854" s="25">
        <v>37360</v>
      </c>
      <c r="B4854" s="26">
        <f>[1]PyramidData!K4861</f>
        <v>675</v>
      </c>
    </row>
    <row r="4855" spans="1:2" x14ac:dyDescent="0.25">
      <c r="A4855" s="25">
        <v>37361</v>
      </c>
      <c r="B4855" s="26">
        <f>[1]PyramidData!K4862</f>
        <v>4266</v>
      </c>
    </row>
    <row r="4856" spans="1:2" x14ac:dyDescent="0.25">
      <c r="A4856" s="25">
        <v>37362</v>
      </c>
      <c r="B4856" s="26">
        <f>[1]PyramidData!K4863</f>
        <v>4224</v>
      </c>
    </row>
    <row r="4857" spans="1:2" x14ac:dyDescent="0.25">
      <c r="A4857" s="25">
        <v>37363</v>
      </c>
      <c r="B4857" s="26">
        <f>[1]PyramidData!K4864</f>
        <v>5541</v>
      </c>
    </row>
    <row r="4858" spans="1:2" x14ac:dyDescent="0.25">
      <c r="A4858" s="25">
        <v>37364</v>
      </c>
      <c r="B4858" s="26">
        <f>[1]PyramidData!K4865</f>
        <v>3511</v>
      </c>
    </row>
    <row r="4859" spans="1:2" x14ac:dyDescent="0.25">
      <c r="A4859" s="25">
        <v>37365</v>
      </c>
      <c r="B4859" s="26">
        <f>[1]PyramidData!K4866</f>
        <v>6149</v>
      </c>
    </row>
    <row r="4860" spans="1:2" x14ac:dyDescent="0.25">
      <c r="A4860" s="25">
        <v>37366</v>
      </c>
      <c r="B4860" s="26">
        <f>[1]PyramidData!K4867</f>
        <v>2133</v>
      </c>
    </row>
    <row r="4861" spans="1:2" x14ac:dyDescent="0.25">
      <c r="A4861" s="25">
        <v>37367</v>
      </c>
      <c r="B4861" s="26">
        <f>[1]PyramidData!K4868</f>
        <v>1904</v>
      </c>
    </row>
    <row r="4862" spans="1:2" x14ac:dyDescent="0.25">
      <c r="A4862" s="25">
        <v>37368</v>
      </c>
      <c r="B4862" s="26">
        <f>[1]PyramidData!K4869</f>
        <v>8871</v>
      </c>
    </row>
    <row r="4863" spans="1:2" x14ac:dyDescent="0.25">
      <c r="A4863" s="25">
        <v>37369</v>
      </c>
      <c r="B4863" s="26">
        <f>[1]PyramidData!K4870</f>
        <v>5731</v>
      </c>
    </row>
    <row r="4864" spans="1:2" x14ac:dyDescent="0.25">
      <c r="A4864" s="25">
        <v>37370</v>
      </c>
      <c r="B4864" s="26">
        <f>[1]PyramidData!K4871</f>
        <v>5437</v>
      </c>
    </row>
    <row r="4865" spans="1:2" x14ac:dyDescent="0.25">
      <c r="A4865" s="25">
        <v>37371</v>
      </c>
      <c r="B4865" s="26">
        <f>[1]PyramidData!K4872</f>
        <v>6598</v>
      </c>
    </row>
    <row r="4866" spans="1:2" x14ac:dyDescent="0.25">
      <c r="A4866" s="25">
        <v>37372</v>
      </c>
      <c r="B4866" s="26">
        <f>[1]PyramidData!K4873</f>
        <v>6905</v>
      </c>
    </row>
    <row r="4867" spans="1:2" x14ac:dyDescent="0.25">
      <c r="A4867" s="25">
        <v>37373</v>
      </c>
      <c r="B4867" s="26">
        <f>[1]PyramidData!K4874</f>
        <v>365</v>
      </c>
    </row>
    <row r="4868" spans="1:2" x14ac:dyDescent="0.25">
      <c r="A4868" s="25">
        <v>37374</v>
      </c>
      <c r="B4868" s="26">
        <f>[1]PyramidData!K4875</f>
        <v>2245</v>
      </c>
    </row>
    <row r="4869" spans="1:2" x14ac:dyDescent="0.25">
      <c r="A4869" s="25">
        <v>37375</v>
      </c>
      <c r="B4869" s="26">
        <f>[1]PyramidData!K4876</f>
        <v>6438</v>
      </c>
    </row>
    <row r="4870" spans="1:2" x14ac:dyDescent="0.25">
      <c r="A4870" s="25">
        <v>37376</v>
      </c>
      <c r="B4870" s="26">
        <f>[1]PyramidData!K4877</f>
        <v>7471</v>
      </c>
    </row>
    <row r="4871" spans="1:2" x14ac:dyDescent="0.25">
      <c r="A4871" s="25">
        <v>37377</v>
      </c>
      <c r="B4871" s="26">
        <f>[1]PyramidData!K4878</f>
        <v>6093</v>
      </c>
    </row>
    <row r="4872" spans="1:2" x14ac:dyDescent="0.25">
      <c r="A4872" s="25">
        <v>37378</v>
      </c>
      <c r="B4872" s="26">
        <f>[1]PyramidData!K4879</f>
        <v>7332</v>
      </c>
    </row>
    <row r="4873" spans="1:2" x14ac:dyDescent="0.25">
      <c r="A4873" s="25">
        <v>37379</v>
      </c>
      <c r="B4873" s="26">
        <f>[1]PyramidData!K4880</f>
        <v>4677</v>
      </c>
    </row>
    <row r="4874" spans="1:2" x14ac:dyDescent="0.25">
      <c r="A4874" s="25">
        <v>37380</v>
      </c>
      <c r="B4874" s="26">
        <f>[1]PyramidData!K4881</f>
        <v>168</v>
      </c>
    </row>
    <row r="4875" spans="1:2" x14ac:dyDescent="0.25">
      <c r="A4875" s="25">
        <v>37381</v>
      </c>
      <c r="B4875" s="26">
        <f>[1]PyramidData!K4882</f>
        <v>480</v>
      </c>
    </row>
    <row r="4876" spans="1:2" x14ac:dyDescent="0.25">
      <c r="A4876" s="25">
        <v>37382</v>
      </c>
      <c r="B4876" s="26">
        <f>[1]PyramidData!K4883</f>
        <v>7302</v>
      </c>
    </row>
    <row r="4877" spans="1:2" x14ac:dyDescent="0.25">
      <c r="A4877" s="25">
        <v>37383</v>
      </c>
      <c r="B4877" s="26">
        <f>[1]PyramidData!K4884</f>
        <v>6592</v>
      </c>
    </row>
    <row r="4878" spans="1:2" x14ac:dyDescent="0.25">
      <c r="A4878" s="25">
        <v>37384</v>
      </c>
      <c r="B4878" s="26">
        <f>[1]PyramidData!K4885</f>
        <v>7114</v>
      </c>
    </row>
    <row r="4879" spans="1:2" x14ac:dyDescent="0.25">
      <c r="A4879" s="25">
        <v>37385</v>
      </c>
      <c r="B4879" s="26">
        <f>[1]PyramidData!K4886</f>
        <v>8379</v>
      </c>
    </row>
    <row r="4880" spans="1:2" x14ac:dyDescent="0.25">
      <c r="A4880" s="25">
        <v>37386</v>
      </c>
      <c r="B4880" s="26">
        <f>[1]PyramidData!K4887</f>
        <v>7180</v>
      </c>
    </row>
    <row r="4881" spans="1:2" x14ac:dyDescent="0.25">
      <c r="A4881" s="25">
        <v>37387</v>
      </c>
      <c r="B4881" s="26">
        <f>[1]PyramidData!K4888</f>
        <v>3510</v>
      </c>
    </row>
    <row r="4882" spans="1:2" x14ac:dyDescent="0.25">
      <c r="A4882" s="25">
        <v>37388</v>
      </c>
      <c r="B4882" s="26">
        <f>[1]PyramidData!K4889</f>
        <v>561</v>
      </c>
    </row>
    <row r="4883" spans="1:2" x14ac:dyDescent="0.25">
      <c r="A4883" s="25">
        <v>37389</v>
      </c>
      <c r="B4883" s="26">
        <f>[1]PyramidData!K4890</f>
        <v>7891</v>
      </c>
    </row>
    <row r="4884" spans="1:2" x14ac:dyDescent="0.25">
      <c r="A4884" s="25">
        <v>37390</v>
      </c>
      <c r="B4884" s="26">
        <f>[1]PyramidData!K4891</f>
        <v>7127</v>
      </c>
    </row>
    <row r="4885" spans="1:2" x14ac:dyDescent="0.25">
      <c r="A4885" s="25">
        <v>37391</v>
      </c>
      <c r="B4885" s="26">
        <f>[1]PyramidData!K4892</f>
        <v>6069</v>
      </c>
    </row>
    <row r="4886" spans="1:2" x14ac:dyDescent="0.25">
      <c r="A4886" s="25">
        <v>37392</v>
      </c>
      <c r="B4886" s="26">
        <f>[1]PyramidData!K4893</f>
        <v>10391</v>
      </c>
    </row>
    <row r="4887" spans="1:2" x14ac:dyDescent="0.25">
      <c r="A4887" s="25">
        <v>37393</v>
      </c>
      <c r="B4887" s="26">
        <f>[1]PyramidData!K4894</f>
        <v>7964</v>
      </c>
    </row>
    <row r="4888" spans="1:2" x14ac:dyDescent="0.25">
      <c r="A4888" s="25">
        <v>37394</v>
      </c>
      <c r="B4888" s="26">
        <f>[1]PyramidData!K4895</f>
        <v>102</v>
      </c>
    </row>
    <row r="4889" spans="1:2" x14ac:dyDescent="0.25">
      <c r="A4889" s="25">
        <v>37395</v>
      </c>
      <c r="B4889" s="26">
        <f>[1]PyramidData!K4896</f>
        <v>889</v>
      </c>
    </row>
    <row r="4890" spans="1:2" x14ac:dyDescent="0.25">
      <c r="A4890" s="25">
        <v>37396</v>
      </c>
      <c r="B4890" s="26">
        <f>[1]PyramidData!K4897</f>
        <v>3206</v>
      </c>
    </row>
    <row r="4891" spans="1:2" x14ac:dyDescent="0.25">
      <c r="A4891" s="25">
        <v>37397</v>
      </c>
      <c r="B4891" s="26">
        <f>[1]PyramidData!K4898</f>
        <v>3188</v>
      </c>
    </row>
    <row r="4892" spans="1:2" x14ac:dyDescent="0.25">
      <c r="A4892" s="25">
        <v>37398</v>
      </c>
      <c r="B4892" s="26">
        <f>[1]PyramidData!K4899</f>
        <v>7805</v>
      </c>
    </row>
    <row r="4893" spans="1:2" x14ac:dyDescent="0.25">
      <c r="A4893" s="25">
        <v>37399</v>
      </c>
      <c r="B4893" s="26">
        <f>[1]PyramidData!K4900</f>
        <v>7791</v>
      </c>
    </row>
    <row r="4894" spans="1:2" x14ac:dyDescent="0.25">
      <c r="A4894" s="25">
        <v>37400</v>
      </c>
      <c r="B4894" s="26">
        <f>[1]PyramidData!K4901</f>
        <v>7201</v>
      </c>
    </row>
    <row r="4895" spans="1:2" x14ac:dyDescent="0.25">
      <c r="A4895" s="25">
        <v>37401</v>
      </c>
      <c r="B4895" s="26">
        <f>[1]PyramidData!K4902</f>
        <v>2903</v>
      </c>
    </row>
    <row r="4896" spans="1:2" x14ac:dyDescent="0.25">
      <c r="A4896" s="25">
        <v>37402</v>
      </c>
      <c r="B4896" s="26">
        <f>[1]PyramidData!K4903</f>
        <v>2266</v>
      </c>
    </row>
    <row r="4897" spans="1:2" x14ac:dyDescent="0.25">
      <c r="A4897" s="25">
        <v>37403</v>
      </c>
      <c r="B4897" s="26">
        <f>[1]PyramidData!K4904</f>
        <v>4656</v>
      </c>
    </row>
    <row r="4898" spans="1:2" x14ac:dyDescent="0.25">
      <c r="A4898" s="25">
        <v>37404</v>
      </c>
      <c r="B4898" s="26">
        <f>[1]PyramidData!K4905</f>
        <v>8600</v>
      </c>
    </row>
    <row r="4899" spans="1:2" x14ac:dyDescent="0.25">
      <c r="A4899" s="25">
        <v>37405</v>
      </c>
      <c r="B4899" s="26">
        <f>[1]PyramidData!K4906</f>
        <v>6993</v>
      </c>
    </row>
    <row r="4900" spans="1:2" x14ac:dyDescent="0.25">
      <c r="A4900" s="25">
        <v>37406</v>
      </c>
      <c r="B4900" s="26">
        <f>[1]PyramidData!K4907</f>
        <v>7938</v>
      </c>
    </row>
    <row r="4901" spans="1:2" x14ac:dyDescent="0.25">
      <c r="A4901" s="25">
        <v>37407</v>
      </c>
      <c r="B4901" s="26">
        <f>[1]PyramidData!K4908</f>
        <v>8589</v>
      </c>
    </row>
    <row r="4902" spans="1:2" x14ac:dyDescent="0.25">
      <c r="A4902" s="25">
        <v>37408</v>
      </c>
      <c r="B4902" s="26">
        <f>[1]PyramidData!K4909</f>
        <v>3595</v>
      </c>
    </row>
    <row r="4903" spans="1:2" x14ac:dyDescent="0.25">
      <c r="A4903" s="25">
        <v>37409</v>
      </c>
      <c r="B4903" s="26">
        <f>[1]PyramidData!K4910</f>
        <v>4708</v>
      </c>
    </row>
    <row r="4904" spans="1:2" x14ac:dyDescent="0.25">
      <c r="A4904" s="25">
        <v>37410</v>
      </c>
      <c r="B4904" s="26">
        <f>[1]PyramidData!K4911</f>
        <v>6585</v>
      </c>
    </row>
    <row r="4905" spans="1:2" x14ac:dyDescent="0.25">
      <c r="A4905" s="25">
        <v>37411</v>
      </c>
      <c r="B4905" s="26">
        <f>[1]PyramidData!K4912</f>
        <v>6561</v>
      </c>
    </row>
    <row r="4906" spans="1:2" x14ac:dyDescent="0.25">
      <c r="A4906" s="25">
        <v>37412</v>
      </c>
      <c r="B4906" s="26">
        <f>[1]PyramidData!K4913</f>
        <v>5048</v>
      </c>
    </row>
    <row r="4907" spans="1:2" x14ac:dyDescent="0.25">
      <c r="A4907" s="25">
        <v>37413</v>
      </c>
      <c r="B4907" s="26">
        <f>[1]PyramidData!K4914</f>
        <v>7476</v>
      </c>
    </row>
    <row r="4908" spans="1:2" x14ac:dyDescent="0.25">
      <c r="A4908" s="25">
        <v>37414</v>
      </c>
      <c r="B4908" s="26">
        <f>[1]PyramidData!K4915</f>
        <v>7909</v>
      </c>
    </row>
    <row r="4909" spans="1:2" x14ac:dyDescent="0.25">
      <c r="A4909" s="25">
        <v>37415</v>
      </c>
      <c r="B4909" s="26">
        <f>[1]PyramidData!K4916</f>
        <v>746</v>
      </c>
    </row>
    <row r="4910" spans="1:2" x14ac:dyDescent="0.25">
      <c r="A4910" s="25">
        <v>37416</v>
      </c>
      <c r="B4910" s="26">
        <f>[1]PyramidData!K4917</f>
        <v>1305</v>
      </c>
    </row>
    <row r="4911" spans="1:2" x14ac:dyDescent="0.25">
      <c r="A4911" s="25">
        <v>37417</v>
      </c>
      <c r="B4911" s="26">
        <f>[1]PyramidData!K4918</f>
        <v>7005</v>
      </c>
    </row>
    <row r="4912" spans="1:2" x14ac:dyDescent="0.25">
      <c r="A4912" s="25">
        <v>37418</v>
      </c>
      <c r="B4912" s="26">
        <f>[1]PyramidData!K4919</f>
        <v>7221</v>
      </c>
    </row>
    <row r="4913" spans="1:2" x14ac:dyDescent="0.25">
      <c r="A4913" s="25">
        <v>37419</v>
      </c>
      <c r="B4913" s="26">
        <f>[1]PyramidData!K4920</f>
        <v>7120</v>
      </c>
    </row>
    <row r="4914" spans="1:2" x14ac:dyDescent="0.25">
      <c r="A4914" s="25">
        <v>37420</v>
      </c>
      <c r="B4914" s="26">
        <f>[1]PyramidData!K4921</f>
        <v>8528</v>
      </c>
    </row>
    <row r="4915" spans="1:2" x14ac:dyDescent="0.25">
      <c r="A4915" s="25">
        <v>37421</v>
      </c>
      <c r="B4915" s="26">
        <f>[1]PyramidData!K4922</f>
        <v>9044</v>
      </c>
    </row>
    <row r="4916" spans="1:2" x14ac:dyDescent="0.25">
      <c r="A4916" s="25">
        <v>37422</v>
      </c>
      <c r="B4916" s="26">
        <f>[1]PyramidData!K4923</f>
        <v>7623</v>
      </c>
    </row>
    <row r="4917" spans="1:2" x14ac:dyDescent="0.25">
      <c r="A4917" s="25">
        <v>37423</v>
      </c>
      <c r="B4917" s="26">
        <f>[1]PyramidData!K4924</f>
        <v>3009</v>
      </c>
    </row>
    <row r="4918" spans="1:2" x14ac:dyDescent="0.25">
      <c r="A4918" s="25">
        <v>37424</v>
      </c>
      <c r="B4918" s="26">
        <f>[1]PyramidData!K4925</f>
        <v>6559</v>
      </c>
    </row>
    <row r="4919" spans="1:2" x14ac:dyDescent="0.25">
      <c r="A4919" s="25">
        <v>37425</v>
      </c>
      <c r="B4919" s="26">
        <f>[1]PyramidData!K4926</f>
        <v>6827</v>
      </c>
    </row>
    <row r="4920" spans="1:2" x14ac:dyDescent="0.25">
      <c r="A4920" s="25">
        <v>37426</v>
      </c>
      <c r="B4920" s="26">
        <f>[1]PyramidData!K4927</f>
        <v>9611</v>
      </c>
    </row>
    <row r="4921" spans="1:2" x14ac:dyDescent="0.25">
      <c r="A4921" s="25">
        <v>37427</v>
      </c>
      <c r="B4921" s="26">
        <f>[1]PyramidData!K4928</f>
        <v>8335</v>
      </c>
    </row>
    <row r="4922" spans="1:2" x14ac:dyDescent="0.25">
      <c r="A4922" s="25">
        <v>37428</v>
      </c>
      <c r="B4922" s="26">
        <f>[1]PyramidData!K4929</f>
        <v>4976</v>
      </c>
    </row>
    <row r="4923" spans="1:2" x14ac:dyDescent="0.25">
      <c r="A4923" s="25">
        <v>37429</v>
      </c>
      <c r="B4923" s="26">
        <f>[1]PyramidData!K4930</f>
        <v>2247</v>
      </c>
    </row>
    <row r="4924" spans="1:2" x14ac:dyDescent="0.25">
      <c r="A4924" s="25">
        <v>37430</v>
      </c>
      <c r="B4924" s="26">
        <f>[1]PyramidData!K4931</f>
        <v>3080</v>
      </c>
    </row>
    <row r="4925" spans="1:2" x14ac:dyDescent="0.25">
      <c r="A4925" s="25">
        <v>37431</v>
      </c>
      <c r="B4925" s="26">
        <f>[1]PyramidData!K4932</f>
        <v>6227</v>
      </c>
    </row>
    <row r="4926" spans="1:2" x14ac:dyDescent="0.25">
      <c r="A4926" s="25">
        <v>37432</v>
      </c>
      <c r="B4926" s="26">
        <f>[1]PyramidData!K4933</f>
        <v>9329</v>
      </c>
    </row>
    <row r="4927" spans="1:2" x14ac:dyDescent="0.25">
      <c r="A4927" s="25">
        <v>37433</v>
      </c>
      <c r="B4927" s="26">
        <f>[1]PyramidData!K4934</f>
        <v>7824</v>
      </c>
    </row>
    <row r="4928" spans="1:2" x14ac:dyDescent="0.25">
      <c r="A4928" s="25">
        <v>37434</v>
      </c>
      <c r="B4928" s="26">
        <f>[1]PyramidData!K4935</f>
        <v>4651</v>
      </c>
    </row>
    <row r="4929" spans="1:2" x14ac:dyDescent="0.25">
      <c r="A4929" s="25">
        <v>37435</v>
      </c>
      <c r="B4929" s="26">
        <f>[1]PyramidData!K4936</f>
        <v>5709</v>
      </c>
    </row>
    <row r="4930" spans="1:2" x14ac:dyDescent="0.25">
      <c r="A4930" s="25">
        <v>37436</v>
      </c>
      <c r="B4930" s="26">
        <f>[1]PyramidData!K4937</f>
        <v>10256</v>
      </c>
    </row>
    <row r="4931" spans="1:2" x14ac:dyDescent="0.25">
      <c r="A4931" s="25">
        <v>37437</v>
      </c>
      <c r="B4931" s="26">
        <f>[1]PyramidData!K4938</f>
        <v>471</v>
      </c>
    </row>
    <row r="4932" spans="1:2" x14ac:dyDescent="0.25">
      <c r="A4932" s="25">
        <v>37438</v>
      </c>
      <c r="B4932" s="26">
        <f>[1]PyramidData!K4939</f>
        <v>6701</v>
      </c>
    </row>
    <row r="4933" spans="1:2" x14ac:dyDescent="0.25">
      <c r="A4933" s="25">
        <v>37439</v>
      </c>
      <c r="B4933" s="26">
        <f>[1]PyramidData!K4940</f>
        <v>7374</v>
      </c>
    </row>
    <row r="4934" spans="1:2" x14ac:dyDescent="0.25">
      <c r="A4934" s="25">
        <v>37440</v>
      </c>
      <c r="B4934" s="26">
        <f>[1]PyramidData!K4941</f>
        <v>7267</v>
      </c>
    </row>
    <row r="4935" spans="1:2" x14ac:dyDescent="0.25">
      <c r="A4935" s="25">
        <v>37441</v>
      </c>
      <c r="B4935" s="26">
        <f>[1]PyramidData!K4942</f>
        <v>112</v>
      </c>
    </row>
    <row r="4936" spans="1:2" x14ac:dyDescent="0.25">
      <c r="A4936" s="25">
        <v>37442</v>
      </c>
      <c r="B4936" s="26">
        <f>[1]PyramidData!K4943</f>
        <v>8533</v>
      </c>
    </row>
    <row r="4937" spans="1:2" x14ac:dyDescent="0.25">
      <c r="A4937" s="25">
        <v>37443</v>
      </c>
      <c r="B4937" s="26">
        <f>[1]PyramidData!K4944</f>
        <v>5458</v>
      </c>
    </row>
    <row r="4938" spans="1:2" x14ac:dyDescent="0.25">
      <c r="A4938" s="25">
        <v>37444</v>
      </c>
      <c r="B4938" s="26">
        <f>[1]PyramidData!K4945</f>
        <v>2725</v>
      </c>
    </row>
    <row r="4939" spans="1:2" x14ac:dyDescent="0.25">
      <c r="A4939" s="25">
        <v>37445</v>
      </c>
      <c r="B4939" s="26">
        <f>[1]PyramidData!K4946</f>
        <v>6640</v>
      </c>
    </row>
    <row r="4940" spans="1:2" x14ac:dyDescent="0.25">
      <c r="A4940" s="25">
        <v>37446</v>
      </c>
      <c r="B4940" s="26">
        <f>[1]PyramidData!K4947</f>
        <v>8184</v>
      </c>
    </row>
    <row r="4941" spans="1:2" x14ac:dyDescent="0.25">
      <c r="A4941" s="25">
        <v>37447</v>
      </c>
      <c r="B4941" s="26">
        <f>[1]PyramidData!K4948</f>
        <v>9192</v>
      </c>
    </row>
    <row r="4942" spans="1:2" x14ac:dyDescent="0.25">
      <c r="A4942" s="25">
        <v>37448</v>
      </c>
      <c r="B4942" s="26">
        <f>[1]PyramidData!K4949</f>
        <v>7823</v>
      </c>
    </row>
    <row r="4943" spans="1:2" x14ac:dyDescent="0.25">
      <c r="A4943" s="25">
        <v>37449</v>
      </c>
      <c r="B4943" s="26">
        <f>[1]PyramidData!K4950</f>
        <v>9129</v>
      </c>
    </row>
    <row r="4944" spans="1:2" x14ac:dyDescent="0.25">
      <c r="A4944" s="25">
        <v>37450</v>
      </c>
      <c r="B4944" s="26">
        <f>[1]PyramidData!K4951</f>
        <v>2320</v>
      </c>
    </row>
    <row r="4945" spans="1:2" x14ac:dyDescent="0.25">
      <c r="A4945" s="25">
        <v>37451</v>
      </c>
      <c r="B4945" s="26">
        <f>[1]PyramidData!K4952</f>
        <v>539</v>
      </c>
    </row>
    <row r="4946" spans="1:2" x14ac:dyDescent="0.25">
      <c r="A4946" s="25">
        <v>37452</v>
      </c>
      <c r="B4946" s="26">
        <f>[1]PyramidData!K4953</f>
        <v>7729</v>
      </c>
    </row>
    <row r="4947" spans="1:2" x14ac:dyDescent="0.25">
      <c r="A4947" s="25">
        <v>37453</v>
      </c>
      <c r="B4947" s="26">
        <f>[1]PyramidData!K4954</f>
        <v>9495</v>
      </c>
    </row>
    <row r="4948" spans="1:2" x14ac:dyDescent="0.25">
      <c r="A4948" s="25">
        <v>37454</v>
      </c>
      <c r="B4948" s="26">
        <f>[1]PyramidData!K4955</f>
        <v>4752</v>
      </c>
    </row>
    <row r="4949" spans="1:2" x14ac:dyDescent="0.25">
      <c r="A4949" s="25">
        <v>37455</v>
      </c>
      <c r="B4949" s="26">
        <f>[1]PyramidData!K4956</f>
        <v>9245</v>
      </c>
    </row>
    <row r="4950" spans="1:2" x14ac:dyDescent="0.25">
      <c r="A4950" s="25">
        <v>37456</v>
      </c>
      <c r="B4950" s="26">
        <f>[1]PyramidData!K4957</f>
        <v>9153</v>
      </c>
    </row>
    <row r="4951" spans="1:2" x14ac:dyDescent="0.25">
      <c r="A4951" s="25">
        <v>37457</v>
      </c>
      <c r="B4951" s="26">
        <f>[1]PyramidData!K4958</f>
        <v>1560</v>
      </c>
    </row>
    <row r="4952" spans="1:2" x14ac:dyDescent="0.25">
      <c r="A4952" s="25">
        <v>37458</v>
      </c>
      <c r="B4952" s="26">
        <f>[1]PyramidData!K4959</f>
        <v>2771</v>
      </c>
    </row>
    <row r="4953" spans="1:2" x14ac:dyDescent="0.25">
      <c r="A4953" s="25">
        <v>37459</v>
      </c>
      <c r="B4953" s="26">
        <f>[1]PyramidData!K4960</f>
        <v>6877</v>
      </c>
    </row>
    <row r="4954" spans="1:2" x14ac:dyDescent="0.25">
      <c r="A4954" s="25">
        <v>37460</v>
      </c>
      <c r="B4954" s="26">
        <f>[1]PyramidData!K4961</f>
        <v>7843</v>
      </c>
    </row>
    <row r="4955" spans="1:2" x14ac:dyDescent="0.25">
      <c r="A4955" s="25">
        <v>37461</v>
      </c>
      <c r="B4955" s="26">
        <f>[1]PyramidData!K4962</f>
        <v>6895</v>
      </c>
    </row>
    <row r="4956" spans="1:2" x14ac:dyDescent="0.25">
      <c r="A4956" s="25">
        <v>37462</v>
      </c>
      <c r="B4956" s="26">
        <f>[1]PyramidData!K4963</f>
        <v>6979</v>
      </c>
    </row>
    <row r="4957" spans="1:2" x14ac:dyDescent="0.25">
      <c r="A4957" s="25">
        <v>37463</v>
      </c>
      <c r="B4957" s="26">
        <f>[1]PyramidData!K4964</f>
        <v>8312</v>
      </c>
    </row>
    <row r="4958" spans="1:2" x14ac:dyDescent="0.25">
      <c r="A4958" s="25">
        <v>37464</v>
      </c>
      <c r="B4958" s="26">
        <f>[1]PyramidData!K4965</f>
        <v>712</v>
      </c>
    </row>
    <row r="4959" spans="1:2" x14ac:dyDescent="0.25">
      <c r="A4959" s="25">
        <v>37465</v>
      </c>
      <c r="B4959" s="26">
        <f>[1]PyramidData!K4966</f>
        <v>111</v>
      </c>
    </row>
    <row r="4960" spans="1:2" x14ac:dyDescent="0.25">
      <c r="A4960" s="25">
        <v>37466</v>
      </c>
      <c r="B4960" s="26">
        <f>[1]PyramidData!K4967</f>
        <v>6697</v>
      </c>
    </row>
    <row r="4961" spans="1:2" x14ac:dyDescent="0.25">
      <c r="A4961" s="25">
        <v>37467</v>
      </c>
      <c r="B4961" s="26">
        <f>[1]PyramidData!K4968</f>
        <v>5195</v>
      </c>
    </row>
    <row r="4962" spans="1:2" x14ac:dyDescent="0.25">
      <c r="A4962" s="25">
        <v>37468</v>
      </c>
      <c r="B4962" s="26">
        <f>[1]PyramidData!K4969</f>
        <v>5235</v>
      </c>
    </row>
    <row r="4963" spans="1:2" x14ac:dyDescent="0.25">
      <c r="A4963" s="25">
        <v>37469</v>
      </c>
      <c r="B4963" s="26">
        <f>[1]PyramidData!K4970</f>
        <v>5881</v>
      </c>
    </row>
    <row r="4964" spans="1:2" x14ac:dyDescent="0.25">
      <c r="A4964" s="25">
        <v>37470</v>
      </c>
      <c r="B4964" s="26">
        <f>[1]PyramidData!K4971</f>
        <v>6169</v>
      </c>
    </row>
    <row r="4965" spans="1:2" x14ac:dyDescent="0.25">
      <c r="A4965" s="25">
        <v>37471</v>
      </c>
      <c r="B4965" s="26">
        <f>[1]PyramidData!K4972</f>
        <v>1070</v>
      </c>
    </row>
    <row r="4966" spans="1:2" x14ac:dyDescent="0.25">
      <c r="A4966" s="25">
        <v>37472</v>
      </c>
      <c r="B4966" s="26">
        <f>[1]PyramidData!K4973</f>
        <v>1954</v>
      </c>
    </row>
    <row r="4967" spans="1:2" x14ac:dyDescent="0.25">
      <c r="A4967" s="25">
        <v>37473</v>
      </c>
      <c r="B4967" s="26">
        <f>[1]PyramidData!K4974</f>
        <v>5086</v>
      </c>
    </row>
    <row r="4968" spans="1:2" x14ac:dyDescent="0.25">
      <c r="A4968" s="25">
        <v>37474</v>
      </c>
      <c r="B4968" s="26">
        <f>[1]PyramidData!K4975</f>
        <v>6034</v>
      </c>
    </row>
    <row r="4969" spans="1:2" x14ac:dyDescent="0.25">
      <c r="A4969" s="25">
        <v>37475</v>
      </c>
      <c r="B4969" s="26">
        <f>[1]PyramidData!K4976</f>
        <v>6429</v>
      </c>
    </row>
    <row r="4970" spans="1:2" x14ac:dyDescent="0.25">
      <c r="A4970" s="25">
        <v>37476</v>
      </c>
      <c r="B4970" s="26">
        <f>[1]PyramidData!K4977</f>
        <v>6356</v>
      </c>
    </row>
    <row r="4971" spans="1:2" x14ac:dyDescent="0.25">
      <c r="A4971" s="25">
        <v>37477</v>
      </c>
      <c r="B4971" s="26">
        <f>[1]PyramidData!K4978</f>
        <v>8568</v>
      </c>
    </row>
    <row r="4972" spans="1:2" x14ac:dyDescent="0.25">
      <c r="A4972" s="25">
        <v>37478</v>
      </c>
      <c r="B4972" s="26">
        <f>[1]PyramidData!K4979</f>
        <v>3100</v>
      </c>
    </row>
    <row r="4973" spans="1:2" x14ac:dyDescent="0.25">
      <c r="A4973" s="25">
        <v>37479</v>
      </c>
      <c r="B4973" s="26">
        <f>[1]PyramidData!K4980</f>
        <v>678</v>
      </c>
    </row>
    <row r="4974" spans="1:2" x14ac:dyDescent="0.25">
      <c r="A4974" s="25">
        <v>37480</v>
      </c>
      <c r="B4974" s="26">
        <f>[1]PyramidData!K4981</f>
        <v>5902</v>
      </c>
    </row>
    <row r="4975" spans="1:2" x14ac:dyDescent="0.25">
      <c r="A4975" s="25">
        <v>37481</v>
      </c>
      <c r="B4975" s="26">
        <f>[1]PyramidData!K4982</f>
        <v>5951</v>
      </c>
    </row>
    <row r="4976" spans="1:2" x14ac:dyDescent="0.25">
      <c r="A4976" s="25">
        <v>37482</v>
      </c>
      <c r="B4976" s="26">
        <f>[1]PyramidData!K4983</f>
        <v>6146</v>
      </c>
    </row>
    <row r="4977" spans="1:2" x14ac:dyDescent="0.25">
      <c r="A4977" s="25">
        <v>37483</v>
      </c>
      <c r="B4977" s="26">
        <f>[1]PyramidData!K4984</f>
        <v>4383</v>
      </c>
    </row>
    <row r="4978" spans="1:2" x14ac:dyDescent="0.25">
      <c r="A4978" s="25">
        <v>37484</v>
      </c>
      <c r="B4978" s="26">
        <f>[1]PyramidData!K4985</f>
        <v>4389</v>
      </c>
    </row>
    <row r="4979" spans="1:2" x14ac:dyDescent="0.25">
      <c r="A4979" s="25">
        <v>37485</v>
      </c>
      <c r="B4979" s="26">
        <f>[1]PyramidData!K4986</f>
        <v>2246</v>
      </c>
    </row>
    <row r="4980" spans="1:2" x14ac:dyDescent="0.25">
      <c r="A4980" s="25">
        <v>37486</v>
      </c>
      <c r="B4980" s="26">
        <f>[1]PyramidData!K4987</f>
        <v>242</v>
      </c>
    </row>
    <row r="4981" spans="1:2" x14ac:dyDescent="0.25">
      <c r="A4981" s="25">
        <v>37487</v>
      </c>
      <c r="B4981" s="26">
        <f>[1]PyramidData!K4988</f>
        <v>4993</v>
      </c>
    </row>
    <row r="4982" spans="1:2" x14ac:dyDescent="0.25">
      <c r="A4982" s="25">
        <v>37488</v>
      </c>
      <c r="B4982" s="26">
        <f>[1]PyramidData!K4989</f>
        <v>4265</v>
      </c>
    </row>
    <row r="4983" spans="1:2" x14ac:dyDescent="0.25">
      <c r="A4983" s="25">
        <v>37489</v>
      </c>
      <c r="B4983" s="26">
        <f>[1]PyramidData!K4990</f>
        <v>2746</v>
      </c>
    </row>
    <row r="4984" spans="1:2" x14ac:dyDescent="0.25">
      <c r="A4984" s="25">
        <v>37490</v>
      </c>
      <c r="B4984" s="26">
        <f>[1]PyramidData!K4991</f>
        <v>6673</v>
      </c>
    </row>
    <row r="4985" spans="1:2" x14ac:dyDescent="0.25">
      <c r="A4985" s="25">
        <v>37491</v>
      </c>
      <c r="B4985" s="26">
        <f>[1]PyramidData!K4992</f>
        <v>7194</v>
      </c>
    </row>
    <row r="4986" spans="1:2" x14ac:dyDescent="0.25">
      <c r="A4986" s="25">
        <v>37492</v>
      </c>
      <c r="B4986" s="26">
        <f>[1]PyramidData!K4993</f>
        <v>261</v>
      </c>
    </row>
    <row r="4987" spans="1:2" x14ac:dyDescent="0.25">
      <c r="A4987" s="25">
        <v>37493</v>
      </c>
      <c r="B4987" s="26">
        <f>[1]PyramidData!K4994</f>
        <v>350</v>
      </c>
    </row>
    <row r="4988" spans="1:2" x14ac:dyDescent="0.25">
      <c r="A4988" s="25">
        <v>37494</v>
      </c>
      <c r="B4988" s="26">
        <f>[1]PyramidData!K4995</f>
        <v>5251</v>
      </c>
    </row>
    <row r="4989" spans="1:2" x14ac:dyDescent="0.25">
      <c r="A4989" s="25">
        <v>37495</v>
      </c>
      <c r="B4989" s="26">
        <f>[1]PyramidData!K4996</f>
        <v>6834</v>
      </c>
    </row>
    <row r="4990" spans="1:2" x14ac:dyDescent="0.25">
      <c r="A4990" s="25">
        <v>37496</v>
      </c>
      <c r="B4990" s="26">
        <f>[1]PyramidData!K4997</f>
        <v>5594</v>
      </c>
    </row>
    <row r="4991" spans="1:2" x14ac:dyDescent="0.25">
      <c r="A4991" s="25">
        <v>37497</v>
      </c>
      <c r="B4991" s="26">
        <f>[1]PyramidData!K4998</f>
        <v>5514</v>
      </c>
    </row>
    <row r="4992" spans="1:2" x14ac:dyDescent="0.25">
      <c r="A4992" s="25">
        <v>37498</v>
      </c>
      <c r="B4992" s="26">
        <f>[1]PyramidData!K4999</f>
        <v>4527</v>
      </c>
    </row>
    <row r="4993" spans="1:2" x14ac:dyDescent="0.25">
      <c r="A4993" s="25">
        <v>37499</v>
      </c>
      <c r="B4993" s="26">
        <f>[1]PyramidData!K5000</f>
        <v>2974</v>
      </c>
    </row>
    <row r="4994" spans="1:2" x14ac:dyDescent="0.25">
      <c r="A4994" s="25">
        <v>37500</v>
      </c>
      <c r="B4994" s="26">
        <f>[1]PyramidData!K5001</f>
        <v>5708</v>
      </c>
    </row>
    <row r="4995" spans="1:2" x14ac:dyDescent="0.25">
      <c r="A4995" s="25">
        <v>37501</v>
      </c>
      <c r="B4995" s="26">
        <f>[1]PyramidData!K5002</f>
        <v>4139</v>
      </c>
    </row>
    <row r="4996" spans="1:2" x14ac:dyDescent="0.25">
      <c r="A4996" s="25">
        <v>37502</v>
      </c>
      <c r="B4996" s="26">
        <f>[1]PyramidData!K5003</f>
        <v>4761</v>
      </c>
    </row>
    <row r="4997" spans="1:2" x14ac:dyDescent="0.25">
      <c r="A4997" s="25">
        <v>37503</v>
      </c>
      <c r="B4997" s="26">
        <f>[1]PyramidData!K5004</f>
        <v>3553</v>
      </c>
    </row>
    <row r="4998" spans="1:2" x14ac:dyDescent="0.25">
      <c r="A4998" s="25">
        <v>37504</v>
      </c>
      <c r="B4998" s="26">
        <f>[1]PyramidData!K5005</f>
        <v>4455</v>
      </c>
    </row>
    <row r="4999" spans="1:2" x14ac:dyDescent="0.25">
      <c r="A4999" s="25">
        <v>37505</v>
      </c>
      <c r="B4999" s="26">
        <f>[1]PyramidData!K5006</f>
        <v>4245</v>
      </c>
    </row>
    <row r="5000" spans="1:2" x14ac:dyDescent="0.25">
      <c r="A5000" s="25">
        <v>37506</v>
      </c>
      <c r="B5000" s="26">
        <f>[1]PyramidData!K5007</f>
        <v>272</v>
      </c>
    </row>
    <row r="5001" spans="1:2" x14ac:dyDescent="0.25">
      <c r="A5001" s="25">
        <v>37507</v>
      </c>
      <c r="B5001" s="26">
        <f>[1]PyramidData!K5008</f>
        <v>328</v>
      </c>
    </row>
    <row r="5002" spans="1:2" x14ac:dyDescent="0.25">
      <c r="A5002" s="25">
        <v>37508</v>
      </c>
      <c r="B5002" s="26">
        <f>[1]PyramidData!K5009</f>
        <v>4584</v>
      </c>
    </row>
    <row r="5003" spans="1:2" x14ac:dyDescent="0.25">
      <c r="A5003" s="25">
        <v>37509</v>
      </c>
      <c r="B5003" s="26">
        <f>[1]PyramidData!K5010</f>
        <v>4797</v>
      </c>
    </row>
    <row r="5004" spans="1:2" x14ac:dyDescent="0.25">
      <c r="A5004" s="25">
        <v>37510</v>
      </c>
      <c r="B5004" s="26">
        <f>[1]PyramidData!K5011</f>
        <v>3719</v>
      </c>
    </row>
    <row r="5005" spans="1:2" x14ac:dyDescent="0.25">
      <c r="A5005" s="25">
        <v>37511</v>
      </c>
      <c r="B5005" s="26">
        <f>[1]PyramidData!K5012</f>
        <v>4809</v>
      </c>
    </row>
    <row r="5006" spans="1:2" x14ac:dyDescent="0.25">
      <c r="A5006" s="25">
        <v>37512</v>
      </c>
      <c r="B5006" s="26">
        <f>[1]PyramidData!K5013</f>
        <v>5898</v>
      </c>
    </row>
    <row r="5007" spans="1:2" x14ac:dyDescent="0.25">
      <c r="A5007" s="25">
        <v>37513</v>
      </c>
      <c r="B5007" s="26">
        <f>[1]PyramidData!K5014</f>
        <v>2048</v>
      </c>
    </row>
    <row r="5008" spans="1:2" x14ac:dyDescent="0.25">
      <c r="A5008" s="25">
        <v>37514</v>
      </c>
      <c r="B5008" s="26">
        <f>[1]PyramidData!K5015</f>
        <v>3584</v>
      </c>
    </row>
    <row r="5009" spans="1:2" x14ac:dyDescent="0.25">
      <c r="A5009" s="25">
        <v>37515</v>
      </c>
      <c r="B5009" s="26">
        <f>[1]PyramidData!K5016</f>
        <v>3984</v>
      </c>
    </row>
    <row r="5010" spans="1:2" x14ac:dyDescent="0.25">
      <c r="A5010" s="25">
        <v>37516</v>
      </c>
      <c r="B5010" s="26">
        <f>[1]PyramidData!K5017</f>
        <v>4557</v>
      </c>
    </row>
    <row r="5011" spans="1:2" x14ac:dyDescent="0.25">
      <c r="A5011" s="25">
        <v>37517</v>
      </c>
      <c r="B5011" s="26">
        <f>[1]PyramidData!K5018</f>
        <v>1834</v>
      </c>
    </row>
    <row r="5012" spans="1:2" x14ac:dyDescent="0.25">
      <c r="A5012" s="25">
        <v>37518</v>
      </c>
      <c r="B5012" s="26">
        <f>[1]PyramidData!K5019</f>
        <v>3855</v>
      </c>
    </row>
    <row r="5013" spans="1:2" x14ac:dyDescent="0.25">
      <c r="A5013" s="25">
        <v>37519</v>
      </c>
      <c r="B5013" s="26">
        <f>[1]PyramidData!K5020</f>
        <v>4554</v>
      </c>
    </row>
    <row r="5014" spans="1:2" x14ac:dyDescent="0.25">
      <c r="A5014" s="25">
        <v>37520</v>
      </c>
      <c r="B5014" s="26">
        <f>[1]PyramidData!K5021</f>
        <v>3000</v>
      </c>
    </row>
    <row r="5015" spans="1:2" x14ac:dyDescent="0.25">
      <c r="A5015" s="25">
        <v>37521</v>
      </c>
      <c r="B5015" s="26">
        <f>[1]PyramidData!K5022</f>
        <v>4450</v>
      </c>
    </row>
    <row r="5016" spans="1:2" x14ac:dyDescent="0.25">
      <c r="A5016" s="25">
        <v>37522</v>
      </c>
      <c r="B5016" s="26">
        <f>[1]PyramidData!K5023</f>
        <v>5108</v>
      </c>
    </row>
    <row r="5017" spans="1:2" x14ac:dyDescent="0.25">
      <c r="A5017" s="25">
        <v>37523</v>
      </c>
      <c r="B5017" s="26">
        <f>[1]PyramidData!K5024</f>
        <v>4551</v>
      </c>
    </row>
    <row r="5018" spans="1:2" x14ac:dyDescent="0.25">
      <c r="A5018" s="25">
        <v>37524</v>
      </c>
      <c r="B5018" s="26">
        <f>[1]PyramidData!K5025</f>
        <v>4739</v>
      </c>
    </row>
    <row r="5019" spans="1:2" x14ac:dyDescent="0.25">
      <c r="A5019" s="25">
        <v>37525</v>
      </c>
      <c r="B5019" s="26">
        <f>[1]PyramidData!K5026</f>
        <v>3956</v>
      </c>
    </row>
    <row r="5020" spans="1:2" x14ac:dyDescent="0.25">
      <c r="A5020" s="25">
        <v>37526</v>
      </c>
      <c r="B5020" s="26">
        <f>[1]PyramidData!K5027</f>
        <v>3741</v>
      </c>
    </row>
    <row r="5021" spans="1:2" x14ac:dyDescent="0.25">
      <c r="A5021" s="25">
        <v>37527</v>
      </c>
      <c r="B5021" s="26">
        <f>[1]PyramidData!K5028</f>
        <v>1246</v>
      </c>
    </row>
    <row r="5022" spans="1:2" x14ac:dyDescent="0.25">
      <c r="A5022" s="25">
        <v>37528</v>
      </c>
      <c r="B5022" s="26">
        <f>[1]PyramidData!K5029</f>
        <v>1625</v>
      </c>
    </row>
    <row r="5023" spans="1:2" x14ac:dyDescent="0.25">
      <c r="A5023" s="25">
        <v>37529</v>
      </c>
      <c r="B5023" s="26">
        <f>[1]PyramidData!K5030</f>
        <v>5574</v>
      </c>
    </row>
    <row r="5024" spans="1:2" x14ac:dyDescent="0.25">
      <c r="A5024" s="25">
        <v>37530</v>
      </c>
      <c r="B5024" s="26">
        <f>[1]PyramidData!K5031</f>
        <v>6095</v>
      </c>
    </row>
    <row r="5025" spans="1:2" x14ac:dyDescent="0.25">
      <c r="A5025" s="25">
        <v>37531</v>
      </c>
      <c r="B5025" s="26">
        <f>[1]PyramidData!K5032</f>
        <v>6645</v>
      </c>
    </row>
    <row r="5026" spans="1:2" x14ac:dyDescent="0.25">
      <c r="A5026" s="25">
        <v>37532</v>
      </c>
      <c r="B5026" s="26">
        <f>[1]PyramidData!K5033</f>
        <v>4535</v>
      </c>
    </row>
    <row r="5027" spans="1:2" x14ac:dyDescent="0.25">
      <c r="A5027" s="25">
        <v>37533</v>
      </c>
      <c r="B5027" s="26">
        <f>[1]PyramidData!K5034</f>
        <v>1805</v>
      </c>
    </row>
    <row r="5028" spans="1:2" x14ac:dyDescent="0.25">
      <c r="A5028" s="25">
        <v>37534</v>
      </c>
      <c r="B5028" s="26">
        <f>[1]PyramidData!K5035</f>
        <v>374</v>
      </c>
    </row>
    <row r="5029" spans="1:2" x14ac:dyDescent="0.25">
      <c r="A5029" s="25">
        <v>37535</v>
      </c>
      <c r="B5029" s="26">
        <f>[1]PyramidData!K5036</f>
        <v>490</v>
      </c>
    </row>
    <row r="5030" spans="1:2" x14ac:dyDescent="0.25">
      <c r="A5030" s="25">
        <v>37536</v>
      </c>
      <c r="B5030" s="26">
        <f>[1]PyramidData!K5037</f>
        <v>4167</v>
      </c>
    </row>
    <row r="5031" spans="1:2" x14ac:dyDescent="0.25">
      <c r="A5031" s="25">
        <v>37537</v>
      </c>
      <c r="B5031" s="26">
        <f>[1]PyramidData!K5038</f>
        <v>3976</v>
      </c>
    </row>
    <row r="5032" spans="1:2" x14ac:dyDescent="0.25">
      <c r="A5032" s="25">
        <v>37538</v>
      </c>
      <c r="B5032" s="26">
        <f>[1]PyramidData!K5039</f>
        <v>4081</v>
      </c>
    </row>
    <row r="5033" spans="1:2" x14ac:dyDescent="0.25">
      <c r="A5033" s="25">
        <v>37539</v>
      </c>
      <c r="B5033" s="26">
        <f>[1]PyramidData!K5040</f>
        <v>4051</v>
      </c>
    </row>
    <row r="5034" spans="1:2" x14ac:dyDescent="0.25">
      <c r="A5034" s="25">
        <v>37540</v>
      </c>
      <c r="B5034" s="26">
        <f>[1]PyramidData!K5041</f>
        <v>4752</v>
      </c>
    </row>
    <row r="5035" spans="1:2" x14ac:dyDescent="0.25">
      <c r="A5035" s="25">
        <v>37541</v>
      </c>
      <c r="B5035" s="26">
        <f>[1]PyramidData!K5042</f>
        <v>368</v>
      </c>
    </row>
    <row r="5036" spans="1:2" x14ac:dyDescent="0.25">
      <c r="A5036" s="25">
        <v>37542</v>
      </c>
      <c r="B5036" s="26">
        <f>[1]PyramidData!K5043</f>
        <v>407</v>
      </c>
    </row>
    <row r="5037" spans="1:2" x14ac:dyDescent="0.25">
      <c r="A5037" s="25">
        <v>37543</v>
      </c>
      <c r="B5037" s="26">
        <f>[1]PyramidData!K5044</f>
        <v>1166</v>
      </c>
    </row>
    <row r="5038" spans="1:2" x14ac:dyDescent="0.25">
      <c r="A5038" s="25">
        <v>37544</v>
      </c>
      <c r="B5038" s="26">
        <f>[1]PyramidData!K5045</f>
        <v>1290</v>
      </c>
    </row>
    <row r="5039" spans="1:2" x14ac:dyDescent="0.25">
      <c r="A5039" s="25">
        <v>37545</v>
      </c>
      <c r="B5039" s="26">
        <f>[1]PyramidData!K5046</f>
        <v>3767</v>
      </c>
    </row>
    <row r="5040" spans="1:2" x14ac:dyDescent="0.25">
      <c r="A5040" s="25">
        <v>37546</v>
      </c>
      <c r="B5040" s="26">
        <f>[1]PyramidData!K5047</f>
        <v>3266</v>
      </c>
    </row>
    <row r="5041" spans="1:2" x14ac:dyDescent="0.25">
      <c r="A5041" s="25">
        <v>37547</v>
      </c>
      <c r="B5041" s="26">
        <f>[1]PyramidData!K5048</f>
        <v>5369</v>
      </c>
    </row>
    <row r="5042" spans="1:2" x14ac:dyDescent="0.25">
      <c r="A5042" s="25">
        <v>37548</v>
      </c>
      <c r="B5042" s="26">
        <f>[1]PyramidData!K5049</f>
        <v>905</v>
      </c>
    </row>
    <row r="5043" spans="1:2" x14ac:dyDescent="0.25">
      <c r="A5043" s="25">
        <v>37549</v>
      </c>
      <c r="B5043" s="26">
        <f>[1]PyramidData!K5050</f>
        <v>3171</v>
      </c>
    </row>
    <row r="5044" spans="1:2" x14ac:dyDescent="0.25">
      <c r="A5044" s="25">
        <v>37550</v>
      </c>
      <c r="B5044" s="26">
        <f>[1]PyramidData!K5051</f>
        <v>3402</v>
      </c>
    </row>
    <row r="5045" spans="1:2" x14ac:dyDescent="0.25">
      <c r="A5045" s="25">
        <v>37551</v>
      </c>
      <c r="B5045" s="26">
        <f>[1]PyramidData!K5052</f>
        <v>3387</v>
      </c>
    </row>
    <row r="5046" spans="1:2" x14ac:dyDescent="0.25">
      <c r="A5046" s="25">
        <v>37552</v>
      </c>
      <c r="B5046" s="26">
        <f>[1]PyramidData!K5053</f>
        <v>3332</v>
      </c>
    </row>
    <row r="5047" spans="1:2" x14ac:dyDescent="0.25">
      <c r="A5047" s="25">
        <v>37553</v>
      </c>
      <c r="B5047" s="26">
        <f>[1]PyramidData!K5054</f>
        <v>3098</v>
      </c>
    </row>
    <row r="5048" spans="1:2" x14ac:dyDescent="0.25">
      <c r="A5048" s="25">
        <v>37554</v>
      </c>
      <c r="B5048" s="26">
        <f>[1]PyramidData!K5055</f>
        <v>3053</v>
      </c>
    </row>
    <row r="5049" spans="1:2" x14ac:dyDescent="0.25">
      <c r="A5049" s="25">
        <v>37555</v>
      </c>
      <c r="B5049" s="26">
        <f>[1]PyramidData!K5056</f>
        <v>298</v>
      </c>
    </row>
    <row r="5050" spans="1:2" x14ac:dyDescent="0.25">
      <c r="A5050" s="25">
        <v>37556</v>
      </c>
      <c r="B5050" s="26">
        <f>[1]PyramidData!K5057</f>
        <v>1207</v>
      </c>
    </row>
    <row r="5051" spans="1:2" x14ac:dyDescent="0.25">
      <c r="A5051" s="25">
        <v>37557</v>
      </c>
      <c r="B5051" s="26">
        <f>[1]PyramidData!K5058</f>
        <v>3559</v>
      </c>
    </row>
    <row r="5052" spans="1:2" x14ac:dyDescent="0.25">
      <c r="A5052" s="25">
        <v>37558</v>
      </c>
      <c r="B5052" s="26">
        <f>[1]PyramidData!K5059</f>
        <v>2821</v>
      </c>
    </row>
    <row r="5053" spans="1:2" x14ac:dyDescent="0.25">
      <c r="A5053" s="25">
        <v>37559</v>
      </c>
      <c r="B5053" s="26">
        <f>[1]PyramidData!K5060</f>
        <v>3121</v>
      </c>
    </row>
    <row r="5054" spans="1:2" x14ac:dyDescent="0.25">
      <c r="A5054" s="25">
        <v>37560</v>
      </c>
      <c r="B5054" s="26">
        <f>[1]PyramidData!K5061</f>
        <v>2940</v>
      </c>
    </row>
    <row r="5055" spans="1:2" x14ac:dyDescent="0.25">
      <c r="A5055" s="25">
        <v>37561</v>
      </c>
      <c r="B5055" s="26">
        <f>[1]PyramidData!K5062</f>
        <v>2885</v>
      </c>
    </row>
    <row r="5056" spans="1:2" x14ac:dyDescent="0.25">
      <c r="A5056" s="25">
        <v>37562</v>
      </c>
      <c r="B5056" s="26">
        <f>[1]PyramidData!K5063</f>
        <v>450</v>
      </c>
    </row>
    <row r="5057" spans="1:2" x14ac:dyDescent="0.25">
      <c r="A5057" s="25">
        <v>37563</v>
      </c>
      <c r="B5057" s="26">
        <f>[1]PyramidData!K5064</f>
        <v>607</v>
      </c>
    </row>
    <row r="5058" spans="1:2" x14ac:dyDescent="0.25">
      <c r="A5058" s="25">
        <v>37564</v>
      </c>
      <c r="B5058" s="26">
        <f>[1]PyramidData!K5065</f>
        <v>3430</v>
      </c>
    </row>
    <row r="5059" spans="1:2" x14ac:dyDescent="0.25">
      <c r="A5059" s="25">
        <v>37565</v>
      </c>
      <c r="B5059" s="26">
        <f>[1]PyramidData!K5066</f>
        <v>4172</v>
      </c>
    </row>
    <row r="5060" spans="1:2" x14ac:dyDescent="0.25">
      <c r="A5060" s="25">
        <v>37566</v>
      </c>
      <c r="B5060" s="26">
        <f>[1]PyramidData!K5067</f>
        <v>4167</v>
      </c>
    </row>
    <row r="5061" spans="1:2" x14ac:dyDescent="0.25">
      <c r="A5061" s="25">
        <v>37567</v>
      </c>
      <c r="B5061" s="26">
        <f>[1]PyramidData!K5068</f>
        <v>4555</v>
      </c>
    </row>
    <row r="5062" spans="1:2" x14ac:dyDescent="0.25">
      <c r="A5062" s="25">
        <v>37568</v>
      </c>
      <c r="B5062" s="26">
        <f>[1]PyramidData!K5069</f>
        <v>5477</v>
      </c>
    </row>
    <row r="5063" spans="1:2" x14ac:dyDescent="0.25">
      <c r="A5063" s="25">
        <v>37569</v>
      </c>
      <c r="B5063" s="26">
        <f>[1]PyramidData!K5070</f>
        <v>858</v>
      </c>
    </row>
    <row r="5064" spans="1:2" x14ac:dyDescent="0.25">
      <c r="A5064" s="25">
        <v>37570</v>
      </c>
      <c r="B5064" s="26">
        <f>[1]PyramidData!K5071</f>
        <v>2826</v>
      </c>
    </row>
    <row r="5065" spans="1:2" x14ac:dyDescent="0.25">
      <c r="A5065" s="25">
        <v>37571</v>
      </c>
      <c r="B5065" s="26">
        <f>[1]PyramidData!K5072</f>
        <v>4963</v>
      </c>
    </row>
    <row r="5066" spans="1:2" x14ac:dyDescent="0.25">
      <c r="A5066" s="25">
        <v>37572</v>
      </c>
      <c r="B5066" s="26">
        <f>[1]PyramidData!K5073</f>
        <v>4963</v>
      </c>
    </row>
    <row r="5067" spans="1:2" x14ac:dyDescent="0.25">
      <c r="A5067" s="25">
        <v>37573</v>
      </c>
      <c r="B5067" s="26">
        <f>[1]PyramidData!K5074</f>
        <v>4263</v>
      </c>
    </row>
    <row r="5068" spans="1:2" x14ac:dyDescent="0.25">
      <c r="A5068" s="25">
        <v>37574</v>
      </c>
      <c r="B5068" s="26">
        <f>[1]PyramidData!K5075</f>
        <v>5615</v>
      </c>
    </row>
    <row r="5069" spans="1:2" x14ac:dyDescent="0.25">
      <c r="A5069" s="25">
        <v>37575</v>
      </c>
      <c r="B5069" s="26">
        <f>[1]PyramidData!K5076</f>
        <v>4836</v>
      </c>
    </row>
    <row r="5070" spans="1:2" x14ac:dyDescent="0.25">
      <c r="A5070" s="25">
        <v>37576</v>
      </c>
      <c r="B5070" s="26">
        <f>[1]PyramidData!K5077</f>
        <v>453</v>
      </c>
    </row>
    <row r="5071" spans="1:2" x14ac:dyDescent="0.25">
      <c r="A5071" s="25">
        <v>37577</v>
      </c>
      <c r="B5071" s="26">
        <f>[1]PyramidData!K5078</f>
        <v>2058</v>
      </c>
    </row>
    <row r="5072" spans="1:2" x14ac:dyDescent="0.25">
      <c r="A5072" s="25">
        <v>37578</v>
      </c>
      <c r="B5072" s="26">
        <f>[1]PyramidData!K5079</f>
        <v>5973</v>
      </c>
    </row>
    <row r="5073" spans="1:2" x14ac:dyDescent="0.25">
      <c r="A5073" s="25">
        <v>37579</v>
      </c>
      <c r="B5073" s="26">
        <f>[1]PyramidData!K5080</f>
        <v>3345</v>
      </c>
    </row>
    <row r="5074" spans="1:2" x14ac:dyDescent="0.25">
      <c r="A5074" s="25">
        <v>37580</v>
      </c>
      <c r="B5074" s="26">
        <f>[1]PyramidData!K5081</f>
        <v>4868</v>
      </c>
    </row>
    <row r="5075" spans="1:2" x14ac:dyDescent="0.25">
      <c r="A5075" s="25">
        <v>37581</v>
      </c>
      <c r="B5075" s="26">
        <f>[1]PyramidData!K5082</f>
        <v>5798</v>
      </c>
    </row>
    <row r="5076" spans="1:2" x14ac:dyDescent="0.25">
      <c r="A5076" s="25">
        <v>37582</v>
      </c>
      <c r="B5076" s="26">
        <f>[1]PyramidData!K5083</f>
        <v>8000</v>
      </c>
    </row>
    <row r="5077" spans="1:2" x14ac:dyDescent="0.25">
      <c r="A5077" s="25">
        <v>37583</v>
      </c>
      <c r="B5077" s="26">
        <f>[1]PyramidData!K5084</f>
        <v>973</v>
      </c>
    </row>
    <row r="5078" spans="1:2" x14ac:dyDescent="0.25">
      <c r="A5078" s="25">
        <v>37584</v>
      </c>
      <c r="B5078" s="26">
        <f>[1]PyramidData!K5085</f>
        <v>727</v>
      </c>
    </row>
    <row r="5079" spans="1:2" x14ac:dyDescent="0.25">
      <c r="A5079" s="25">
        <v>37585</v>
      </c>
      <c r="B5079" s="26">
        <f>[1]PyramidData!K5086</f>
        <v>7129</v>
      </c>
    </row>
    <row r="5080" spans="1:2" x14ac:dyDescent="0.25">
      <c r="A5080" s="25">
        <v>37586</v>
      </c>
      <c r="B5080" s="26">
        <f>[1]PyramidData!K5087</f>
        <v>7293</v>
      </c>
    </row>
    <row r="5081" spans="1:2" x14ac:dyDescent="0.25">
      <c r="A5081" s="25">
        <v>37587</v>
      </c>
      <c r="B5081" s="26">
        <f>[1]PyramidData!K5088</f>
        <v>6619</v>
      </c>
    </row>
    <row r="5082" spans="1:2" x14ac:dyDescent="0.25">
      <c r="A5082" s="25">
        <v>37588</v>
      </c>
      <c r="B5082" s="26">
        <f>[1]PyramidData!K5089</f>
        <v>1304</v>
      </c>
    </row>
    <row r="5083" spans="1:2" x14ac:dyDescent="0.25">
      <c r="A5083" s="25">
        <v>37589</v>
      </c>
      <c r="B5083" s="26">
        <f>[1]PyramidData!K5090</f>
        <v>2133</v>
      </c>
    </row>
    <row r="5084" spans="1:2" x14ac:dyDescent="0.25">
      <c r="A5084" s="25">
        <v>37590</v>
      </c>
      <c r="B5084" s="26">
        <f>[1]PyramidData!K5091</f>
        <v>0</v>
      </c>
    </row>
    <row r="5085" spans="1:2" x14ac:dyDescent="0.25">
      <c r="A5085" s="25">
        <v>37591</v>
      </c>
      <c r="B5085" s="26">
        <f>[1]PyramidData!K5092</f>
        <v>1444</v>
      </c>
    </row>
    <row r="5086" spans="1:2" x14ac:dyDescent="0.25">
      <c r="A5086" s="25">
        <v>37592</v>
      </c>
      <c r="B5086" s="26">
        <f>[1]PyramidData!K5093</f>
        <v>6111</v>
      </c>
    </row>
    <row r="5087" spans="1:2" x14ac:dyDescent="0.25">
      <c r="A5087" s="25">
        <v>37593</v>
      </c>
      <c r="B5087" s="26">
        <f>[1]PyramidData!K5094</f>
        <v>4267</v>
      </c>
    </row>
    <row r="5088" spans="1:2" x14ac:dyDescent="0.25">
      <c r="A5088" s="25">
        <v>37594</v>
      </c>
      <c r="B5088" s="26">
        <f>[1]PyramidData!K5095</f>
        <v>4785</v>
      </c>
    </row>
    <row r="5089" spans="1:2" x14ac:dyDescent="0.25">
      <c r="A5089" s="25">
        <v>37595</v>
      </c>
      <c r="B5089" s="26">
        <f>[1]PyramidData!K5096</f>
        <v>3284</v>
      </c>
    </row>
    <row r="5090" spans="1:2" x14ac:dyDescent="0.25">
      <c r="A5090" s="25">
        <v>37596</v>
      </c>
      <c r="B5090" s="26">
        <f>[1]PyramidData!K5097</f>
        <v>5695</v>
      </c>
    </row>
    <row r="5091" spans="1:2" x14ac:dyDescent="0.25">
      <c r="A5091" s="25">
        <v>37597</v>
      </c>
      <c r="B5091" s="26">
        <f>[1]PyramidData!K5098</f>
        <v>1002</v>
      </c>
    </row>
    <row r="5092" spans="1:2" x14ac:dyDescent="0.25">
      <c r="A5092" s="25">
        <v>37598</v>
      </c>
      <c r="B5092" s="26">
        <f>[1]PyramidData!K5099</f>
        <v>568</v>
      </c>
    </row>
    <row r="5093" spans="1:2" x14ac:dyDescent="0.25">
      <c r="A5093" s="25">
        <v>37599</v>
      </c>
      <c r="B5093" s="26">
        <f>[1]PyramidData!K5100</f>
        <v>4971</v>
      </c>
    </row>
    <row r="5094" spans="1:2" x14ac:dyDescent="0.25">
      <c r="A5094" s="25">
        <v>37600</v>
      </c>
      <c r="B5094" s="26">
        <f>[1]PyramidData!K5101</f>
        <v>5124</v>
      </c>
    </row>
    <row r="5095" spans="1:2" x14ac:dyDescent="0.25">
      <c r="A5095" s="25">
        <v>37601</v>
      </c>
      <c r="B5095" s="26">
        <f>[1]PyramidData!K5102</f>
        <v>5764</v>
      </c>
    </row>
    <row r="5096" spans="1:2" x14ac:dyDescent="0.25">
      <c r="A5096" s="25">
        <v>37602</v>
      </c>
      <c r="B5096" s="26">
        <f>[1]PyramidData!K5103</f>
        <v>4926</v>
      </c>
    </row>
    <row r="5097" spans="1:2" x14ac:dyDescent="0.25">
      <c r="A5097" s="25">
        <v>37603</v>
      </c>
      <c r="B5097" s="26">
        <f>[1]PyramidData!K5104</f>
        <v>5568</v>
      </c>
    </row>
    <row r="5098" spans="1:2" x14ac:dyDescent="0.25">
      <c r="A5098" s="25">
        <v>37604</v>
      </c>
      <c r="B5098" s="26">
        <f>[1]PyramidData!K5105</f>
        <v>1472</v>
      </c>
    </row>
    <row r="5099" spans="1:2" x14ac:dyDescent="0.25">
      <c r="A5099" s="25">
        <v>37605</v>
      </c>
      <c r="B5099" s="26">
        <f>[1]PyramidData!K5106</f>
        <v>376</v>
      </c>
    </row>
    <row r="5100" spans="1:2" x14ac:dyDescent="0.25">
      <c r="A5100" s="25">
        <v>37606</v>
      </c>
      <c r="B5100" s="26">
        <f>[1]PyramidData!K5107</f>
        <v>3000</v>
      </c>
    </row>
    <row r="5101" spans="1:2" x14ac:dyDescent="0.25">
      <c r="A5101" s="25">
        <v>37607</v>
      </c>
      <c r="B5101" s="26">
        <f>[1]PyramidData!K5108</f>
        <v>5638</v>
      </c>
    </row>
    <row r="5102" spans="1:2" x14ac:dyDescent="0.25">
      <c r="A5102" s="25">
        <v>37608</v>
      </c>
      <c r="B5102" s="26">
        <f>[1]PyramidData!K5109</f>
        <v>5968</v>
      </c>
    </row>
    <row r="5103" spans="1:2" x14ac:dyDescent="0.25">
      <c r="A5103" s="25">
        <v>37609</v>
      </c>
      <c r="B5103" s="26">
        <f>[1]PyramidData!K5110</f>
        <v>5594</v>
      </c>
    </row>
    <row r="5104" spans="1:2" x14ac:dyDescent="0.25">
      <c r="A5104" s="25">
        <v>37610</v>
      </c>
      <c r="B5104" s="26">
        <f>[1]PyramidData!K5111</f>
        <v>137</v>
      </c>
    </row>
    <row r="5105" spans="1:2" x14ac:dyDescent="0.25">
      <c r="A5105" s="25">
        <v>37611</v>
      </c>
      <c r="B5105" s="26">
        <f>[1]PyramidData!K5112</f>
        <v>83</v>
      </c>
    </row>
    <row r="5106" spans="1:2" x14ac:dyDescent="0.25">
      <c r="A5106" s="25">
        <v>37612</v>
      </c>
      <c r="B5106" s="26">
        <f>[1]PyramidData!K5113</f>
        <v>684</v>
      </c>
    </row>
    <row r="5107" spans="1:2" x14ac:dyDescent="0.25">
      <c r="A5107" s="25">
        <v>37613</v>
      </c>
      <c r="B5107" s="26">
        <f>[1]PyramidData!K5114</f>
        <v>4736</v>
      </c>
    </row>
    <row r="5108" spans="1:2" x14ac:dyDescent="0.25">
      <c r="A5108" s="25">
        <v>37614</v>
      </c>
      <c r="B5108" s="26">
        <f>[1]PyramidData!K5115</f>
        <v>4873</v>
      </c>
    </row>
    <row r="5109" spans="1:2" x14ac:dyDescent="0.25">
      <c r="A5109" s="25">
        <v>37615</v>
      </c>
      <c r="B5109" s="26">
        <f>[1]PyramidData!K5116</f>
        <v>2831</v>
      </c>
    </row>
    <row r="5110" spans="1:2" x14ac:dyDescent="0.25">
      <c r="A5110" s="25">
        <v>37616</v>
      </c>
      <c r="B5110" s="26">
        <f>[1]PyramidData!K5117</f>
        <v>4876</v>
      </c>
    </row>
    <row r="5111" spans="1:2" x14ac:dyDescent="0.25">
      <c r="A5111" s="25">
        <v>37617</v>
      </c>
      <c r="B5111" s="26">
        <f>[1]PyramidData!K5118</f>
        <v>2130</v>
      </c>
    </row>
    <row r="5112" spans="1:2" x14ac:dyDescent="0.25">
      <c r="A5112" s="25">
        <v>37618</v>
      </c>
      <c r="B5112" s="26">
        <f>[1]PyramidData!K5119</f>
        <v>2171</v>
      </c>
    </row>
    <row r="5113" spans="1:2" x14ac:dyDescent="0.25">
      <c r="A5113" s="25">
        <v>37619</v>
      </c>
      <c r="B5113" s="26">
        <f>[1]PyramidData!K5120</f>
        <v>1788</v>
      </c>
    </row>
    <row r="5114" spans="1:2" x14ac:dyDescent="0.25">
      <c r="A5114" s="25">
        <v>37620</v>
      </c>
      <c r="B5114" s="26">
        <f>[1]PyramidData!K5121</f>
        <v>6489</v>
      </c>
    </row>
    <row r="5115" spans="1:2" x14ac:dyDescent="0.25">
      <c r="A5115" s="25">
        <v>37621</v>
      </c>
      <c r="B5115" s="26">
        <f>[1]PyramidData!K5122</f>
        <v>4551</v>
      </c>
    </row>
    <row r="5116" spans="1:2" x14ac:dyDescent="0.25">
      <c r="A5116" s="25">
        <v>37622</v>
      </c>
      <c r="B5116" s="26">
        <f>[1]PyramidData!K5123</f>
        <v>3692</v>
      </c>
    </row>
    <row r="5117" spans="1:2" x14ac:dyDescent="0.25">
      <c r="A5117" s="25">
        <v>37623</v>
      </c>
      <c r="B5117" s="26">
        <f>[1]PyramidData!K5124</f>
        <v>6110</v>
      </c>
    </row>
    <row r="5118" spans="1:2" x14ac:dyDescent="0.25">
      <c r="A5118" s="25">
        <v>37624</v>
      </c>
      <c r="B5118" s="26">
        <f>[1]PyramidData!K5125</f>
        <v>5911</v>
      </c>
    </row>
    <row r="5119" spans="1:2" x14ac:dyDescent="0.25">
      <c r="A5119" s="25">
        <v>37625</v>
      </c>
      <c r="B5119" s="26">
        <f>[1]PyramidData!K5126</f>
        <v>1381</v>
      </c>
    </row>
    <row r="5120" spans="1:2" x14ac:dyDescent="0.25">
      <c r="A5120" s="25">
        <v>37626</v>
      </c>
      <c r="B5120" s="26">
        <f>[1]PyramidData!K5127</f>
        <v>3211</v>
      </c>
    </row>
    <row r="5121" spans="1:2" x14ac:dyDescent="0.25">
      <c r="A5121" s="25">
        <v>37627</v>
      </c>
      <c r="B5121" s="26">
        <f>[1]PyramidData!K5128</f>
        <v>2461</v>
      </c>
    </row>
    <row r="5122" spans="1:2" x14ac:dyDescent="0.25">
      <c r="A5122" s="25">
        <v>37628</v>
      </c>
      <c r="B5122" s="26">
        <f>[1]PyramidData!K5129</f>
        <v>2878</v>
      </c>
    </row>
    <row r="5123" spans="1:2" x14ac:dyDescent="0.25">
      <c r="A5123" s="25">
        <v>37629</v>
      </c>
      <c r="B5123" s="26">
        <f>[1]PyramidData!K5130</f>
        <v>4251</v>
      </c>
    </row>
    <row r="5124" spans="1:2" x14ac:dyDescent="0.25">
      <c r="A5124" s="25">
        <v>37630</v>
      </c>
      <c r="B5124" s="26">
        <f>[1]PyramidData!K5131</f>
        <v>2519</v>
      </c>
    </row>
    <row r="5125" spans="1:2" x14ac:dyDescent="0.25">
      <c r="A5125" s="25">
        <v>37631</v>
      </c>
      <c r="B5125" s="26">
        <f>[1]PyramidData!K5132</f>
        <v>3039</v>
      </c>
    </row>
    <row r="5126" spans="1:2" x14ac:dyDescent="0.25">
      <c r="A5126" s="25">
        <v>37632</v>
      </c>
      <c r="B5126" s="26">
        <f>[1]PyramidData!K5133</f>
        <v>1397</v>
      </c>
    </row>
    <row r="5127" spans="1:2" x14ac:dyDescent="0.25">
      <c r="A5127" s="25">
        <v>37633</v>
      </c>
      <c r="B5127" s="26">
        <f>[1]PyramidData!K5134</f>
        <v>2681</v>
      </c>
    </row>
    <row r="5128" spans="1:2" x14ac:dyDescent="0.25">
      <c r="A5128" s="25">
        <v>37634</v>
      </c>
      <c r="B5128" s="26">
        <f>[1]PyramidData!K5135</f>
        <v>1363</v>
      </c>
    </row>
    <row r="5129" spans="1:2" x14ac:dyDescent="0.25">
      <c r="A5129" s="25">
        <v>37635</v>
      </c>
      <c r="B5129" s="26">
        <f>[1]PyramidData!K5136</f>
        <v>2896</v>
      </c>
    </row>
    <row r="5130" spans="1:2" x14ac:dyDescent="0.25">
      <c r="A5130" s="25">
        <v>37636</v>
      </c>
      <c r="B5130" s="26">
        <f>[1]PyramidData!K5137</f>
        <v>2560</v>
      </c>
    </row>
    <row r="5131" spans="1:2" x14ac:dyDescent="0.25">
      <c r="A5131" s="25">
        <v>37637</v>
      </c>
      <c r="B5131" s="26">
        <f>[1]PyramidData!K5138</f>
        <v>2007</v>
      </c>
    </row>
    <row r="5132" spans="1:2" x14ac:dyDescent="0.25">
      <c r="A5132" s="25">
        <v>37638</v>
      </c>
      <c r="B5132" s="26">
        <f>[1]PyramidData!K5139</f>
        <v>2204</v>
      </c>
    </row>
    <row r="5133" spans="1:2" x14ac:dyDescent="0.25">
      <c r="A5133" s="25">
        <v>37639</v>
      </c>
      <c r="B5133" s="26">
        <f>[1]PyramidData!K5140</f>
        <v>339</v>
      </c>
    </row>
    <row r="5134" spans="1:2" x14ac:dyDescent="0.25">
      <c r="A5134" s="25">
        <v>37640</v>
      </c>
      <c r="B5134" s="26">
        <f>[1]PyramidData!K5141</f>
        <v>510</v>
      </c>
    </row>
    <row r="5135" spans="1:2" x14ac:dyDescent="0.25">
      <c r="A5135" s="25">
        <v>37641</v>
      </c>
      <c r="B5135" s="26">
        <f>[1]PyramidData!K5142</f>
        <v>1793</v>
      </c>
    </row>
    <row r="5136" spans="1:2" x14ac:dyDescent="0.25">
      <c r="A5136" s="25">
        <v>37642</v>
      </c>
      <c r="B5136" s="26">
        <f>[1]PyramidData!K5143</f>
        <v>1400</v>
      </c>
    </row>
    <row r="5137" spans="1:2" x14ac:dyDescent="0.25">
      <c r="A5137" s="25">
        <v>37643</v>
      </c>
      <c r="B5137" s="26">
        <f>[1]PyramidData!K5144</f>
        <v>2109</v>
      </c>
    </row>
    <row r="5138" spans="1:2" x14ac:dyDescent="0.25">
      <c r="A5138" s="25">
        <v>37644</v>
      </c>
      <c r="B5138" s="26">
        <f>[1]PyramidData!K5145</f>
        <v>2037</v>
      </c>
    </row>
    <row r="5139" spans="1:2" x14ac:dyDescent="0.25">
      <c r="A5139" s="25">
        <v>37645</v>
      </c>
      <c r="B5139" s="26">
        <f>[1]PyramidData!K5146</f>
        <v>3232</v>
      </c>
    </row>
    <row r="5140" spans="1:2" x14ac:dyDescent="0.25">
      <c r="A5140" s="25">
        <v>37646</v>
      </c>
      <c r="B5140" s="26">
        <f>[1]PyramidData!K5147</f>
        <v>1633</v>
      </c>
    </row>
    <row r="5141" spans="1:2" x14ac:dyDescent="0.25">
      <c r="A5141" s="25">
        <v>37647</v>
      </c>
      <c r="B5141" s="26">
        <f>[1]PyramidData!K5148</f>
        <v>347</v>
      </c>
    </row>
    <row r="5142" spans="1:2" x14ac:dyDescent="0.25">
      <c r="A5142" s="25">
        <v>37648</v>
      </c>
      <c r="B5142" s="26">
        <f>[1]PyramidData!K5149</f>
        <v>2501</v>
      </c>
    </row>
    <row r="5143" spans="1:2" x14ac:dyDescent="0.25">
      <c r="A5143" s="25">
        <v>37649</v>
      </c>
      <c r="B5143" s="26">
        <f>[1]PyramidData!K5150</f>
        <v>3135</v>
      </c>
    </row>
    <row r="5144" spans="1:2" x14ac:dyDescent="0.25">
      <c r="A5144" s="25">
        <v>37650</v>
      </c>
      <c r="B5144" s="26">
        <f>[1]PyramidData!K5151</f>
        <v>3195</v>
      </c>
    </row>
    <row r="5145" spans="1:2" x14ac:dyDescent="0.25">
      <c r="A5145" s="25">
        <v>37651</v>
      </c>
      <c r="B5145" s="26">
        <f>[1]PyramidData!K5152</f>
        <v>3230</v>
      </c>
    </row>
    <row r="5146" spans="1:2" x14ac:dyDescent="0.25">
      <c r="A5146" s="25">
        <v>37652</v>
      </c>
      <c r="B5146" s="26">
        <f>[1]PyramidData!K5153</f>
        <v>4248</v>
      </c>
    </row>
    <row r="5147" spans="1:2" x14ac:dyDescent="0.25">
      <c r="A5147" s="25">
        <v>37653</v>
      </c>
      <c r="B5147" s="26">
        <f>[1]PyramidData!K5154</f>
        <v>1711</v>
      </c>
    </row>
    <row r="5148" spans="1:2" x14ac:dyDescent="0.25">
      <c r="A5148" s="25">
        <v>37654</v>
      </c>
      <c r="B5148" s="26">
        <f>[1]PyramidData!K5155</f>
        <v>624</v>
      </c>
    </row>
    <row r="5149" spans="1:2" x14ac:dyDescent="0.25">
      <c r="A5149" s="25">
        <v>37655</v>
      </c>
      <c r="B5149" s="26">
        <f>[1]PyramidData!K5156</f>
        <v>1610</v>
      </c>
    </row>
    <row r="5150" spans="1:2" x14ac:dyDescent="0.25">
      <c r="A5150" s="25">
        <v>37656</v>
      </c>
      <c r="B5150" s="26">
        <f>[1]PyramidData!K5157</f>
        <v>1456</v>
      </c>
    </row>
    <row r="5151" spans="1:2" x14ac:dyDescent="0.25">
      <c r="A5151" s="25">
        <v>37657</v>
      </c>
      <c r="B5151" s="26">
        <f>[1]PyramidData!K5158</f>
        <v>336</v>
      </c>
    </row>
    <row r="5152" spans="1:2" x14ac:dyDescent="0.25">
      <c r="A5152" s="25">
        <v>37658</v>
      </c>
      <c r="B5152" s="26">
        <f>[1]PyramidData!K5159</f>
        <v>309</v>
      </c>
    </row>
    <row r="5153" spans="1:2" x14ac:dyDescent="0.25">
      <c r="A5153" s="25">
        <v>37659</v>
      </c>
      <c r="B5153" s="26">
        <f>[1]PyramidData!K5160</f>
        <v>916</v>
      </c>
    </row>
    <row r="5154" spans="1:2" x14ac:dyDescent="0.25">
      <c r="A5154" s="25">
        <v>37660</v>
      </c>
      <c r="B5154" s="26">
        <f>[1]PyramidData!K5161</f>
        <v>219</v>
      </c>
    </row>
    <row r="5155" spans="1:2" x14ac:dyDescent="0.25">
      <c r="A5155" s="25">
        <v>37661</v>
      </c>
      <c r="B5155" s="26">
        <f>[1]PyramidData!K5162</f>
        <v>262</v>
      </c>
    </row>
    <row r="5156" spans="1:2" x14ac:dyDescent="0.25">
      <c r="A5156" s="25">
        <v>37662</v>
      </c>
      <c r="B5156" s="26">
        <f>[1]PyramidData!K5163</f>
        <v>886</v>
      </c>
    </row>
    <row r="5157" spans="1:2" x14ac:dyDescent="0.25">
      <c r="A5157" s="25">
        <v>37663</v>
      </c>
      <c r="B5157" s="26">
        <f>[1]PyramidData!K5164</f>
        <v>457</v>
      </c>
    </row>
    <row r="5158" spans="1:2" x14ac:dyDescent="0.25">
      <c r="A5158" s="25">
        <v>37664</v>
      </c>
      <c r="B5158" s="26">
        <f>[1]PyramidData!K5165</f>
        <v>480</v>
      </c>
    </row>
    <row r="5159" spans="1:2" x14ac:dyDescent="0.25">
      <c r="A5159" s="25">
        <v>37665</v>
      </c>
      <c r="B5159" s="26">
        <f>[1]PyramidData!K5166</f>
        <v>903</v>
      </c>
    </row>
    <row r="5160" spans="1:2" x14ac:dyDescent="0.25">
      <c r="A5160" s="25">
        <v>37666</v>
      </c>
      <c r="B5160" s="26">
        <f>[1]PyramidData!K5167</f>
        <v>3099</v>
      </c>
    </row>
    <row r="5161" spans="1:2" x14ac:dyDescent="0.25">
      <c r="A5161" s="25">
        <v>37667</v>
      </c>
      <c r="B5161" s="26">
        <f>[1]PyramidData!K5168</f>
        <v>366</v>
      </c>
    </row>
    <row r="5162" spans="1:2" x14ac:dyDescent="0.25">
      <c r="A5162" s="25">
        <v>37668</v>
      </c>
      <c r="B5162" s="26">
        <f>[1]PyramidData!K5169</f>
        <v>273</v>
      </c>
    </row>
    <row r="5163" spans="1:2" x14ac:dyDescent="0.25">
      <c r="A5163" s="25">
        <v>37669</v>
      </c>
      <c r="B5163" s="26">
        <f>[1]PyramidData!K5170</f>
        <v>60</v>
      </c>
    </row>
    <row r="5164" spans="1:2" x14ac:dyDescent="0.25">
      <c r="A5164" s="25">
        <v>37670</v>
      </c>
      <c r="B5164" s="26">
        <f>[1]PyramidData!K5171</f>
        <v>2716</v>
      </c>
    </row>
    <row r="5165" spans="1:2" x14ac:dyDescent="0.25">
      <c r="A5165" s="25">
        <v>37671</v>
      </c>
      <c r="B5165" s="26">
        <f>[1]PyramidData!K5172</f>
        <v>1743</v>
      </c>
    </row>
    <row r="5166" spans="1:2" x14ac:dyDescent="0.25">
      <c r="A5166" s="25">
        <v>37672</v>
      </c>
      <c r="B5166" s="26">
        <f>[1]PyramidData!K5173</f>
        <v>1140</v>
      </c>
    </row>
    <row r="5167" spans="1:2" x14ac:dyDescent="0.25">
      <c r="A5167" s="25">
        <v>37673</v>
      </c>
      <c r="B5167" s="26">
        <f>[1]PyramidData!K5174</f>
        <v>1646</v>
      </c>
    </row>
    <row r="5168" spans="1:2" x14ac:dyDescent="0.25">
      <c r="A5168" s="25">
        <v>37674</v>
      </c>
      <c r="B5168" s="26">
        <f>[1]PyramidData!K5175</f>
        <v>481</v>
      </c>
    </row>
    <row r="5169" spans="1:2" x14ac:dyDescent="0.25">
      <c r="A5169" s="25">
        <v>37675</v>
      </c>
      <c r="B5169" s="26">
        <f>[1]PyramidData!K5176</f>
        <v>2243</v>
      </c>
    </row>
    <row r="5170" spans="1:2" x14ac:dyDescent="0.25">
      <c r="A5170" s="25">
        <v>37676</v>
      </c>
      <c r="B5170" s="26">
        <f>[1]PyramidData!K5177</f>
        <v>1092</v>
      </c>
    </row>
    <row r="5171" spans="1:2" x14ac:dyDescent="0.25">
      <c r="A5171" s="25">
        <v>37677</v>
      </c>
      <c r="B5171" s="26">
        <f>[1]PyramidData!K5178</f>
        <v>1353</v>
      </c>
    </row>
    <row r="5172" spans="1:2" x14ac:dyDescent="0.25">
      <c r="A5172" s="25">
        <v>37678</v>
      </c>
      <c r="B5172" s="26">
        <f>[1]PyramidData!K5179</f>
        <v>1928</v>
      </c>
    </row>
    <row r="5173" spans="1:2" x14ac:dyDescent="0.25">
      <c r="A5173" s="25">
        <v>37679</v>
      </c>
      <c r="B5173" s="26">
        <f>[1]PyramidData!K5180</f>
        <v>2898</v>
      </c>
    </row>
    <row r="5174" spans="1:2" x14ac:dyDescent="0.25">
      <c r="A5174" s="25">
        <v>37680</v>
      </c>
      <c r="B5174" s="26">
        <f>[1]PyramidData!K5181</f>
        <v>2835</v>
      </c>
    </row>
    <row r="5175" spans="1:2" x14ac:dyDescent="0.25">
      <c r="A5175" s="25">
        <v>37681</v>
      </c>
      <c r="B5175" s="26">
        <f>[1]PyramidData!K5182</f>
        <v>1069</v>
      </c>
    </row>
    <row r="5176" spans="1:2" x14ac:dyDescent="0.25">
      <c r="A5176" s="25">
        <v>37682</v>
      </c>
      <c r="B5176" s="26">
        <f>[1]PyramidData!K5183</f>
        <v>117</v>
      </c>
    </row>
    <row r="5177" spans="1:2" x14ac:dyDescent="0.25">
      <c r="A5177" s="25">
        <v>37683</v>
      </c>
      <c r="B5177" s="26">
        <f>[1]PyramidData!K5184</f>
        <v>4967</v>
      </c>
    </row>
    <row r="5178" spans="1:2" x14ac:dyDescent="0.25">
      <c r="A5178" s="25">
        <v>37684</v>
      </c>
      <c r="B5178" s="26">
        <f>[1]PyramidData!K5185</f>
        <v>3424</v>
      </c>
    </row>
    <row r="5179" spans="1:2" x14ac:dyDescent="0.25">
      <c r="A5179" s="25">
        <v>37685</v>
      </c>
      <c r="B5179" s="26">
        <f>[1]PyramidData!K5186</f>
        <v>4056</v>
      </c>
    </row>
    <row r="5180" spans="1:2" x14ac:dyDescent="0.25">
      <c r="A5180" s="25">
        <v>37686</v>
      </c>
      <c r="B5180" s="26">
        <f>[1]PyramidData!K5187</f>
        <v>3720</v>
      </c>
    </row>
    <row r="5181" spans="1:2" x14ac:dyDescent="0.25">
      <c r="A5181" s="25">
        <v>37687</v>
      </c>
      <c r="B5181" s="26">
        <f>[1]PyramidData!K5188</f>
        <v>3682</v>
      </c>
    </row>
    <row r="5182" spans="1:2" x14ac:dyDescent="0.25">
      <c r="A5182" s="25">
        <v>37688</v>
      </c>
      <c r="B5182" s="26">
        <f>[1]PyramidData!K5189</f>
        <v>327</v>
      </c>
    </row>
    <row r="5183" spans="1:2" x14ac:dyDescent="0.25">
      <c r="A5183" s="25">
        <v>37689</v>
      </c>
      <c r="B5183" s="26">
        <f>[1]PyramidData!K5190</f>
        <v>504</v>
      </c>
    </row>
    <row r="5184" spans="1:2" x14ac:dyDescent="0.25">
      <c r="A5184" s="25">
        <v>37690</v>
      </c>
      <c r="B5184" s="26">
        <f>[1]PyramidData!K5191</f>
        <v>3597</v>
      </c>
    </row>
    <row r="5185" spans="1:2" x14ac:dyDescent="0.25">
      <c r="A5185" s="25">
        <v>37691</v>
      </c>
      <c r="B5185" s="26">
        <f>[1]PyramidData!K5192</f>
        <v>3808</v>
      </c>
    </row>
    <row r="5186" spans="1:2" x14ac:dyDescent="0.25">
      <c r="A5186" s="25">
        <v>37692</v>
      </c>
      <c r="B5186" s="26">
        <f>[1]PyramidData!K5193</f>
        <v>4046</v>
      </c>
    </row>
    <row r="5187" spans="1:2" x14ac:dyDescent="0.25">
      <c r="A5187" s="25">
        <v>37693</v>
      </c>
      <c r="B5187" s="26">
        <f>[1]PyramidData!K5194</f>
        <v>3604</v>
      </c>
    </row>
    <row r="5188" spans="1:2" x14ac:dyDescent="0.25">
      <c r="A5188" s="25">
        <v>37694</v>
      </c>
      <c r="B5188" s="26">
        <f>[1]PyramidData!K5195</f>
        <v>5928</v>
      </c>
    </row>
    <row r="5189" spans="1:2" x14ac:dyDescent="0.25">
      <c r="A5189" s="25">
        <v>37695</v>
      </c>
      <c r="B5189" s="26">
        <f>[1]PyramidData!K5196</f>
        <v>1414</v>
      </c>
    </row>
    <row r="5190" spans="1:2" x14ac:dyDescent="0.25">
      <c r="A5190" s="25">
        <v>37696</v>
      </c>
      <c r="B5190" s="26">
        <f>[1]PyramidData!K5197</f>
        <v>194</v>
      </c>
    </row>
    <row r="5191" spans="1:2" x14ac:dyDescent="0.25">
      <c r="A5191" s="25">
        <v>37697</v>
      </c>
      <c r="B5191" s="26">
        <f>[1]PyramidData!K5198</f>
        <v>4039</v>
      </c>
    </row>
    <row r="5192" spans="1:2" x14ac:dyDescent="0.25">
      <c r="A5192" s="25">
        <v>37698</v>
      </c>
      <c r="B5192" s="26">
        <f>[1]PyramidData!K5199</f>
        <v>2796</v>
      </c>
    </row>
    <row r="5193" spans="1:2" x14ac:dyDescent="0.25">
      <c r="A5193" s="25">
        <v>37699</v>
      </c>
      <c r="B5193" s="26">
        <f>[1]PyramidData!K5200</f>
        <v>1849</v>
      </c>
    </row>
    <row r="5194" spans="1:2" x14ac:dyDescent="0.25">
      <c r="A5194" s="25">
        <v>37700</v>
      </c>
      <c r="B5194" s="26">
        <f>[1]PyramidData!K5201</f>
        <v>3771</v>
      </c>
    </row>
    <row r="5195" spans="1:2" x14ac:dyDescent="0.25">
      <c r="A5195" s="25">
        <v>37701</v>
      </c>
      <c r="B5195" s="26">
        <f>[1]PyramidData!K5202</f>
        <v>3841</v>
      </c>
    </row>
    <row r="5196" spans="1:2" x14ac:dyDescent="0.25">
      <c r="A5196" s="25">
        <v>37702</v>
      </c>
      <c r="B5196" s="26">
        <f>[1]PyramidData!K5203</f>
        <v>3851</v>
      </c>
    </row>
    <row r="5197" spans="1:2" x14ac:dyDescent="0.25">
      <c r="A5197" s="25">
        <v>37703</v>
      </c>
      <c r="B5197" s="26">
        <f>[1]PyramidData!K5204</f>
        <v>1369</v>
      </c>
    </row>
    <row r="5198" spans="1:2" x14ac:dyDescent="0.25">
      <c r="A5198" s="25">
        <v>37704</v>
      </c>
      <c r="B5198" s="26">
        <f>[1]PyramidData!K5205</f>
        <v>3080</v>
      </c>
    </row>
    <row r="5199" spans="1:2" x14ac:dyDescent="0.25">
      <c r="A5199" s="25">
        <v>37705</v>
      </c>
      <c r="B5199" s="26">
        <f>[1]PyramidData!K5206</f>
        <v>4417</v>
      </c>
    </row>
    <row r="5200" spans="1:2" x14ac:dyDescent="0.25">
      <c r="A5200" s="25">
        <v>37706</v>
      </c>
      <c r="B5200" s="26">
        <f>[1]PyramidData!K5207</f>
        <v>4934</v>
      </c>
    </row>
    <row r="5201" spans="1:2" x14ac:dyDescent="0.25">
      <c r="A5201" s="25">
        <v>37707</v>
      </c>
      <c r="B5201" s="26">
        <f>[1]PyramidData!K5208</f>
        <v>4699</v>
      </c>
    </row>
    <row r="5202" spans="1:2" x14ac:dyDescent="0.25">
      <c r="A5202" s="25">
        <v>37708</v>
      </c>
      <c r="B5202" s="26">
        <f>[1]PyramidData!K5209</f>
        <v>5261</v>
      </c>
    </row>
    <row r="5203" spans="1:2" x14ac:dyDescent="0.25">
      <c r="A5203" s="25">
        <v>37709</v>
      </c>
      <c r="B5203" s="26">
        <f>[1]PyramidData!K5210</f>
        <v>869</v>
      </c>
    </row>
    <row r="5204" spans="1:2" x14ac:dyDescent="0.25">
      <c r="A5204" s="25">
        <v>37710</v>
      </c>
      <c r="B5204" s="26">
        <f>[1]PyramidData!K5211</f>
        <v>992</v>
      </c>
    </row>
    <row r="5205" spans="1:2" x14ac:dyDescent="0.25">
      <c r="A5205" s="25">
        <v>37711</v>
      </c>
      <c r="B5205" s="26">
        <f>[1]PyramidData!K5212</f>
        <v>8284</v>
      </c>
    </row>
    <row r="5206" spans="1:2" x14ac:dyDescent="0.25">
      <c r="A5206" s="25">
        <v>37712</v>
      </c>
      <c r="B5206" s="26">
        <f>[1]PyramidData!K5213</f>
        <v>1994</v>
      </c>
    </row>
    <row r="5207" spans="1:2" x14ac:dyDescent="0.25">
      <c r="A5207" s="25">
        <v>37713</v>
      </c>
      <c r="B5207" s="26">
        <f>[1]PyramidData!K5214</f>
        <v>2664</v>
      </c>
    </row>
    <row r="5208" spans="1:2" x14ac:dyDescent="0.25">
      <c r="A5208" s="25">
        <v>37714</v>
      </c>
      <c r="B5208" s="26">
        <f>[1]PyramidData!K5215</f>
        <v>2884</v>
      </c>
    </row>
    <row r="5209" spans="1:2" x14ac:dyDescent="0.25">
      <c r="A5209" s="25">
        <v>37715</v>
      </c>
      <c r="B5209" s="26">
        <f>[1]PyramidData!K5216</f>
        <v>1075</v>
      </c>
    </row>
    <row r="5210" spans="1:2" x14ac:dyDescent="0.25">
      <c r="A5210" s="25">
        <v>37716</v>
      </c>
      <c r="B5210" s="26">
        <f>[1]PyramidData!K5217</f>
        <v>1845</v>
      </c>
    </row>
    <row r="5211" spans="1:2" x14ac:dyDescent="0.25">
      <c r="A5211" s="25">
        <v>37717</v>
      </c>
      <c r="B5211" s="26">
        <f>[1]PyramidData!K5218</f>
        <v>1222</v>
      </c>
    </row>
    <row r="5212" spans="1:2" x14ac:dyDescent="0.25">
      <c r="A5212" s="25">
        <v>37718</v>
      </c>
      <c r="B5212" s="26">
        <f>[1]PyramidData!K5219</f>
        <v>5024</v>
      </c>
    </row>
    <row r="5213" spans="1:2" x14ac:dyDescent="0.25">
      <c r="A5213" s="25">
        <v>37719</v>
      </c>
      <c r="B5213" s="26">
        <f>[1]PyramidData!K5220</f>
        <v>5542</v>
      </c>
    </row>
    <row r="5214" spans="1:2" x14ac:dyDescent="0.25">
      <c r="A5214" s="25">
        <v>37720</v>
      </c>
      <c r="B5214" s="26">
        <f>[1]PyramidData!K5221</f>
        <v>3896</v>
      </c>
    </row>
    <row r="5215" spans="1:2" x14ac:dyDescent="0.25">
      <c r="A5215" s="25">
        <v>37721</v>
      </c>
      <c r="B5215" s="26">
        <f>[1]PyramidData!K5222</f>
        <v>3618</v>
      </c>
    </row>
    <row r="5216" spans="1:2" x14ac:dyDescent="0.25">
      <c r="A5216" s="25">
        <v>37722</v>
      </c>
      <c r="B5216" s="26">
        <f>[1]PyramidData!K5223</f>
        <v>3377</v>
      </c>
    </row>
    <row r="5217" spans="1:2" x14ac:dyDescent="0.25">
      <c r="A5217" s="25">
        <v>37723</v>
      </c>
      <c r="B5217" s="26">
        <f>[1]PyramidData!K5224</f>
        <v>244</v>
      </c>
    </row>
    <row r="5218" spans="1:2" x14ac:dyDescent="0.25">
      <c r="A5218" s="25">
        <v>37724</v>
      </c>
      <c r="B5218" s="26">
        <f>[1]PyramidData!K5225</f>
        <v>480</v>
      </c>
    </row>
    <row r="5219" spans="1:2" x14ac:dyDescent="0.25">
      <c r="A5219" s="25">
        <v>37725</v>
      </c>
      <c r="B5219" s="26">
        <f>[1]PyramidData!K5226</f>
        <v>4842</v>
      </c>
    </row>
    <row r="5220" spans="1:2" x14ac:dyDescent="0.25">
      <c r="A5220" s="25">
        <v>37726</v>
      </c>
      <c r="B5220" s="26">
        <f>[1]PyramidData!K5227</f>
        <v>5387</v>
      </c>
    </row>
    <row r="5221" spans="1:2" x14ac:dyDescent="0.25">
      <c r="A5221" s="25">
        <v>37727</v>
      </c>
      <c r="B5221" s="26">
        <f>[1]PyramidData!K5228</f>
        <v>5357</v>
      </c>
    </row>
    <row r="5222" spans="1:2" x14ac:dyDescent="0.25">
      <c r="A5222" s="25">
        <v>37728</v>
      </c>
      <c r="B5222" s="26">
        <f>[1]PyramidData!K5229</f>
        <v>5656</v>
      </c>
    </row>
    <row r="5223" spans="1:2" x14ac:dyDescent="0.25">
      <c r="A5223" s="25">
        <v>37729</v>
      </c>
      <c r="B5223" s="26">
        <f>[1]PyramidData!K5230</f>
        <v>6401</v>
      </c>
    </row>
    <row r="5224" spans="1:2" x14ac:dyDescent="0.25">
      <c r="A5224" s="25">
        <v>37730</v>
      </c>
      <c r="B5224" s="26">
        <f>[1]PyramidData!K5231</f>
        <v>1185</v>
      </c>
    </row>
    <row r="5225" spans="1:2" x14ac:dyDescent="0.25">
      <c r="A5225" s="25">
        <v>37731</v>
      </c>
      <c r="B5225" s="26">
        <f>[1]PyramidData!K5232</f>
        <v>92</v>
      </c>
    </row>
    <row r="5226" spans="1:2" x14ac:dyDescent="0.25">
      <c r="A5226" s="25">
        <v>37732</v>
      </c>
      <c r="B5226" s="26">
        <f>[1]PyramidData!K5233</f>
        <v>5641</v>
      </c>
    </row>
    <row r="5227" spans="1:2" x14ac:dyDescent="0.25">
      <c r="A5227" s="25">
        <v>37733</v>
      </c>
      <c r="B5227" s="26">
        <f>[1]PyramidData!K5234</f>
        <v>5411</v>
      </c>
    </row>
    <row r="5228" spans="1:2" x14ac:dyDescent="0.25">
      <c r="A5228" s="25">
        <v>37734</v>
      </c>
      <c r="B5228" s="26">
        <f>[1]PyramidData!K5235</f>
        <v>6913</v>
      </c>
    </row>
    <row r="5229" spans="1:2" x14ac:dyDescent="0.25">
      <c r="A5229" s="25">
        <v>37735</v>
      </c>
      <c r="B5229" s="26">
        <f>[1]PyramidData!K5236</f>
        <v>6039</v>
      </c>
    </row>
    <row r="5230" spans="1:2" x14ac:dyDescent="0.25">
      <c r="A5230" s="25">
        <v>37736</v>
      </c>
      <c r="B5230" s="26">
        <f>[1]PyramidData!K5237</f>
        <v>2924</v>
      </c>
    </row>
    <row r="5231" spans="1:2" x14ac:dyDescent="0.25">
      <c r="A5231" s="25">
        <v>37737</v>
      </c>
      <c r="B5231" s="26">
        <f>[1]PyramidData!K5238</f>
        <v>1796</v>
      </c>
    </row>
    <row r="5232" spans="1:2" x14ac:dyDescent="0.25">
      <c r="A5232" s="25">
        <v>37738</v>
      </c>
      <c r="B5232" s="26">
        <f>[1]PyramidData!K5239</f>
        <v>124</v>
      </c>
    </row>
    <row r="5233" spans="1:2" x14ac:dyDescent="0.25">
      <c r="A5233" s="25">
        <v>37739</v>
      </c>
      <c r="B5233" s="26">
        <f>[1]PyramidData!K5240</f>
        <v>6125</v>
      </c>
    </row>
    <row r="5234" spans="1:2" x14ac:dyDescent="0.25">
      <c r="A5234" s="25">
        <v>37740</v>
      </c>
      <c r="B5234" s="26">
        <f>[1]PyramidData!K5241</f>
        <v>6706</v>
      </c>
    </row>
    <row r="5235" spans="1:2" x14ac:dyDescent="0.25">
      <c r="A5235" s="25">
        <v>37741</v>
      </c>
      <c r="B5235" s="26">
        <f>[1]PyramidData!K5242</f>
        <v>6282</v>
      </c>
    </row>
    <row r="5236" spans="1:2" x14ac:dyDescent="0.25">
      <c r="A5236" s="25">
        <v>37742</v>
      </c>
      <c r="B5236" s="26">
        <f>[1]PyramidData!K5243</f>
        <v>6415</v>
      </c>
    </row>
    <row r="5237" spans="1:2" x14ac:dyDescent="0.25">
      <c r="A5237" s="25">
        <v>37743</v>
      </c>
      <c r="B5237" s="26">
        <f>[1]PyramidData!K5244</f>
        <v>6488</v>
      </c>
    </row>
    <row r="5238" spans="1:2" x14ac:dyDescent="0.25">
      <c r="A5238" s="25">
        <v>37744</v>
      </c>
      <c r="B5238" s="26">
        <f>[1]PyramidData!K5245</f>
        <v>1025</v>
      </c>
    </row>
    <row r="5239" spans="1:2" x14ac:dyDescent="0.25">
      <c r="A5239" s="25">
        <v>37745</v>
      </c>
      <c r="B5239" s="26">
        <f>[1]PyramidData!K5246</f>
        <v>2814</v>
      </c>
    </row>
    <row r="5240" spans="1:2" x14ac:dyDescent="0.25">
      <c r="A5240" s="25">
        <v>37746</v>
      </c>
      <c r="B5240" s="26">
        <f>[1]PyramidData!K5247</f>
        <v>6850</v>
      </c>
    </row>
    <row r="5241" spans="1:2" x14ac:dyDescent="0.25">
      <c r="A5241" s="25">
        <v>37747</v>
      </c>
      <c r="B5241" s="26">
        <f>[1]PyramidData!K5248</f>
        <v>8019</v>
      </c>
    </row>
    <row r="5242" spans="1:2" x14ac:dyDescent="0.25">
      <c r="A5242" s="25">
        <v>37748</v>
      </c>
      <c r="B5242" s="26">
        <f>[1]PyramidData!K5249</f>
        <v>8621</v>
      </c>
    </row>
    <row r="5243" spans="1:2" x14ac:dyDescent="0.25">
      <c r="A5243" s="25">
        <v>37749</v>
      </c>
      <c r="B5243" s="26">
        <f>[1]PyramidData!K5250</f>
        <v>7665</v>
      </c>
    </row>
    <row r="5244" spans="1:2" x14ac:dyDescent="0.25">
      <c r="A5244" s="25">
        <v>37750</v>
      </c>
      <c r="B5244" s="26">
        <f>[1]PyramidData!K5251</f>
        <v>6945</v>
      </c>
    </row>
    <row r="5245" spans="1:2" x14ac:dyDescent="0.25">
      <c r="A5245" s="25">
        <v>37751</v>
      </c>
      <c r="B5245" s="26">
        <f>[1]PyramidData!K5252</f>
        <v>3798</v>
      </c>
    </row>
    <row r="5246" spans="1:2" x14ac:dyDescent="0.25">
      <c r="A5246" s="25">
        <v>37752</v>
      </c>
      <c r="B5246" s="26">
        <f>[1]PyramidData!K5253</f>
        <v>1947</v>
      </c>
    </row>
    <row r="5247" spans="1:2" x14ac:dyDescent="0.25">
      <c r="A5247" s="25">
        <v>37753</v>
      </c>
      <c r="B5247" s="26">
        <f>[1]PyramidData!K5254</f>
        <v>8139</v>
      </c>
    </row>
    <row r="5248" spans="1:2" x14ac:dyDescent="0.25">
      <c r="A5248" s="25">
        <v>37754</v>
      </c>
      <c r="B5248" s="26">
        <f>[1]PyramidData!K5255</f>
        <v>8111</v>
      </c>
    </row>
    <row r="5249" spans="1:2" x14ac:dyDescent="0.25">
      <c r="A5249" s="25">
        <v>37755</v>
      </c>
      <c r="B5249" s="26">
        <f>[1]PyramidData!K5256</f>
        <v>4851</v>
      </c>
    </row>
    <row r="5250" spans="1:2" x14ac:dyDescent="0.25">
      <c r="A5250" s="25">
        <v>37756</v>
      </c>
      <c r="B5250" s="26">
        <f>[1]PyramidData!K5257</f>
        <v>8720</v>
      </c>
    </row>
    <row r="5251" spans="1:2" x14ac:dyDescent="0.25">
      <c r="A5251" s="25">
        <v>37757</v>
      </c>
      <c r="B5251" s="26">
        <f>[1]PyramidData!K5258</f>
        <v>8708</v>
      </c>
    </row>
    <row r="5252" spans="1:2" x14ac:dyDescent="0.25">
      <c r="A5252" s="25">
        <v>37758</v>
      </c>
      <c r="B5252" s="26">
        <f>[1]PyramidData!K5259</f>
        <v>1934</v>
      </c>
    </row>
    <row r="5253" spans="1:2" x14ac:dyDescent="0.25">
      <c r="A5253" s="25">
        <v>37759</v>
      </c>
      <c r="B5253" s="26">
        <f>[1]PyramidData!K5260</f>
        <v>415</v>
      </c>
    </row>
    <row r="5254" spans="1:2" x14ac:dyDescent="0.25">
      <c r="A5254" s="25">
        <v>37760</v>
      </c>
      <c r="B5254" s="26">
        <f>[1]PyramidData!K5261</f>
        <v>4762</v>
      </c>
    </row>
    <row r="5255" spans="1:2" x14ac:dyDescent="0.25">
      <c r="A5255" s="25">
        <v>37761</v>
      </c>
      <c r="B5255" s="26">
        <f>[1]PyramidData!K5262</f>
        <v>7225</v>
      </c>
    </row>
    <row r="5256" spans="1:2" x14ac:dyDescent="0.25">
      <c r="A5256" s="25">
        <v>37762</v>
      </c>
      <c r="B5256" s="26">
        <f>[1]PyramidData!K5263</f>
        <v>6995</v>
      </c>
    </row>
    <row r="5257" spans="1:2" x14ac:dyDescent="0.25">
      <c r="A5257" s="25">
        <v>37763</v>
      </c>
      <c r="B5257" s="26">
        <f>[1]PyramidData!K5264</f>
        <v>6869</v>
      </c>
    </row>
    <row r="5258" spans="1:2" x14ac:dyDescent="0.25">
      <c r="A5258" s="25">
        <v>37764</v>
      </c>
      <c r="B5258" s="26">
        <f>[1]PyramidData!K5265</f>
        <v>7915</v>
      </c>
    </row>
    <row r="5259" spans="1:2" x14ac:dyDescent="0.25">
      <c r="A5259" s="25">
        <v>37765</v>
      </c>
      <c r="B5259" s="26">
        <f>[1]PyramidData!K5266</f>
        <v>1627</v>
      </c>
    </row>
    <row r="5260" spans="1:2" x14ac:dyDescent="0.25">
      <c r="A5260" s="25">
        <v>37766</v>
      </c>
      <c r="B5260" s="26">
        <f>[1]PyramidData!K5267</f>
        <v>667</v>
      </c>
    </row>
    <row r="5261" spans="1:2" x14ac:dyDescent="0.25">
      <c r="A5261" s="25">
        <v>37767</v>
      </c>
      <c r="B5261" s="26">
        <f>[1]PyramidData!K5268</f>
        <v>5098</v>
      </c>
    </row>
    <row r="5262" spans="1:2" x14ac:dyDescent="0.25">
      <c r="A5262" s="25">
        <v>37768</v>
      </c>
      <c r="B5262" s="26">
        <f>[1]PyramidData!K5269</f>
        <v>7475</v>
      </c>
    </row>
    <row r="5263" spans="1:2" x14ac:dyDescent="0.25">
      <c r="A5263" s="25">
        <v>37769</v>
      </c>
      <c r="B5263" s="26">
        <f>[1]PyramidData!K5270</f>
        <v>9400</v>
      </c>
    </row>
    <row r="5264" spans="1:2" x14ac:dyDescent="0.25">
      <c r="A5264" s="25">
        <v>37770</v>
      </c>
      <c r="B5264" s="26">
        <f>[1]PyramidData!K5271</f>
        <v>6902</v>
      </c>
    </row>
    <row r="5265" spans="1:2" x14ac:dyDescent="0.25">
      <c r="A5265" s="25">
        <v>37771</v>
      </c>
      <c r="B5265" s="26">
        <f>[1]PyramidData!K5272</f>
        <v>7685</v>
      </c>
    </row>
    <row r="5266" spans="1:2" x14ac:dyDescent="0.25">
      <c r="A5266" s="25">
        <v>37772</v>
      </c>
      <c r="B5266" s="26">
        <f>[1]PyramidData!K5273</f>
        <v>310</v>
      </c>
    </row>
    <row r="5267" spans="1:2" x14ac:dyDescent="0.25">
      <c r="A5267" s="25">
        <v>37773</v>
      </c>
      <c r="B5267" s="26">
        <f>[1]PyramidData!K5274</f>
        <v>986</v>
      </c>
    </row>
    <row r="5268" spans="1:2" x14ac:dyDescent="0.25">
      <c r="A5268" s="25">
        <v>37774</v>
      </c>
      <c r="B5268" s="26">
        <f>[1]PyramidData!K5275</f>
        <v>6729</v>
      </c>
    </row>
    <row r="5269" spans="1:2" x14ac:dyDescent="0.25">
      <c r="A5269" s="25">
        <v>37775</v>
      </c>
      <c r="B5269" s="26">
        <f>[1]PyramidData!K5276</f>
        <v>7413</v>
      </c>
    </row>
    <row r="5270" spans="1:2" x14ac:dyDescent="0.25">
      <c r="A5270" s="25">
        <v>37776</v>
      </c>
      <c r="B5270" s="26">
        <f>[1]PyramidData!K5277</f>
        <v>8340</v>
      </c>
    </row>
    <row r="5271" spans="1:2" x14ac:dyDescent="0.25">
      <c r="A5271" s="25">
        <v>37777</v>
      </c>
      <c r="B5271" s="26">
        <f>[1]PyramidData!K5278</f>
        <v>8968</v>
      </c>
    </row>
    <row r="5272" spans="1:2" x14ac:dyDescent="0.25">
      <c r="A5272" s="25">
        <v>37778</v>
      </c>
      <c r="B5272" s="26">
        <f>[1]PyramidData!K5279</f>
        <v>6884</v>
      </c>
    </row>
    <row r="5273" spans="1:2" x14ac:dyDescent="0.25">
      <c r="A5273" s="25">
        <v>37779</v>
      </c>
      <c r="B5273" s="26">
        <f>[1]PyramidData!K5280</f>
        <v>2032</v>
      </c>
    </row>
    <row r="5274" spans="1:2" x14ac:dyDescent="0.25">
      <c r="A5274" s="25">
        <v>37780</v>
      </c>
      <c r="B5274" s="26">
        <f>[1]PyramidData!K5281</f>
        <v>3441</v>
      </c>
    </row>
    <row r="5275" spans="1:2" x14ac:dyDescent="0.25">
      <c r="A5275" s="25">
        <v>37781</v>
      </c>
      <c r="B5275" s="26">
        <f>[1]PyramidData!K5282</f>
        <v>4078</v>
      </c>
    </row>
    <row r="5276" spans="1:2" x14ac:dyDescent="0.25">
      <c r="A5276" s="25">
        <v>37782</v>
      </c>
      <c r="B5276" s="26">
        <f>[1]PyramidData!K5283</f>
        <v>6046</v>
      </c>
    </row>
    <row r="5277" spans="1:2" x14ac:dyDescent="0.25">
      <c r="A5277" s="25">
        <v>37783</v>
      </c>
      <c r="B5277" s="26">
        <f>[1]PyramidData!K5284</f>
        <v>6294</v>
      </c>
    </row>
    <row r="5278" spans="1:2" x14ac:dyDescent="0.25">
      <c r="A5278" s="25">
        <v>37784</v>
      </c>
      <c r="B5278" s="26">
        <f>[1]PyramidData!K5285</f>
        <v>7431</v>
      </c>
    </row>
    <row r="5279" spans="1:2" x14ac:dyDescent="0.25">
      <c r="A5279" s="25">
        <v>37785</v>
      </c>
      <c r="B5279" s="26">
        <f>[1]PyramidData!K5286</f>
        <v>8703</v>
      </c>
    </row>
    <row r="5280" spans="1:2" x14ac:dyDescent="0.25">
      <c r="A5280" s="25">
        <v>37786</v>
      </c>
      <c r="B5280" s="26">
        <f>[1]PyramidData!K5287</f>
        <v>1459</v>
      </c>
    </row>
    <row r="5281" spans="1:2" x14ac:dyDescent="0.25">
      <c r="A5281" s="25">
        <v>37787</v>
      </c>
      <c r="B5281" s="26">
        <f>[1]PyramidData!K5288</f>
        <v>1538</v>
      </c>
    </row>
    <row r="5282" spans="1:2" x14ac:dyDescent="0.25">
      <c r="A5282" s="25">
        <v>37788</v>
      </c>
      <c r="B5282" s="26">
        <f>[1]PyramidData!K5289</f>
        <v>6939</v>
      </c>
    </row>
    <row r="5283" spans="1:2" x14ac:dyDescent="0.25">
      <c r="A5283" s="25">
        <v>37789</v>
      </c>
      <c r="B5283" s="26">
        <f>[1]PyramidData!K5290</f>
        <v>5717</v>
      </c>
    </row>
    <row r="5284" spans="1:2" x14ac:dyDescent="0.25">
      <c r="A5284" s="25">
        <v>37790</v>
      </c>
      <c r="B5284" s="26">
        <f>[1]PyramidData!K5291</f>
        <v>2705</v>
      </c>
    </row>
    <row r="5285" spans="1:2" x14ac:dyDescent="0.25">
      <c r="A5285" s="25">
        <v>37791</v>
      </c>
      <c r="B5285" s="26">
        <f>[1]PyramidData!K5292</f>
        <v>4064</v>
      </c>
    </row>
    <row r="5286" spans="1:2" x14ac:dyDescent="0.25">
      <c r="A5286" s="25">
        <v>37792</v>
      </c>
      <c r="B5286" s="26">
        <f>[1]PyramidData!K5293</f>
        <v>6816</v>
      </c>
    </row>
    <row r="5287" spans="1:2" x14ac:dyDescent="0.25">
      <c r="A5287" s="25">
        <v>37793</v>
      </c>
      <c r="B5287" s="26">
        <f>[1]PyramidData!K5294</f>
        <v>3472</v>
      </c>
    </row>
    <row r="5288" spans="1:2" x14ac:dyDescent="0.25">
      <c r="A5288" s="25">
        <v>37794</v>
      </c>
      <c r="B5288" s="26">
        <f>[1]PyramidData!K5295</f>
        <v>347</v>
      </c>
    </row>
    <row r="5289" spans="1:2" x14ac:dyDescent="0.25">
      <c r="A5289" s="25">
        <v>37795</v>
      </c>
      <c r="B5289" s="26">
        <f>[1]PyramidData!K5296</f>
        <v>4003</v>
      </c>
    </row>
    <row r="5290" spans="1:2" x14ac:dyDescent="0.25">
      <c r="A5290" s="25">
        <v>37796</v>
      </c>
      <c r="B5290" s="26">
        <f>[1]PyramidData!K5297</f>
        <v>5450</v>
      </c>
    </row>
    <row r="5291" spans="1:2" x14ac:dyDescent="0.25">
      <c r="A5291" s="25">
        <v>37797</v>
      </c>
      <c r="B5291" s="26">
        <f>[1]PyramidData!K5298</f>
        <v>4952</v>
      </c>
    </row>
    <row r="5292" spans="1:2" x14ac:dyDescent="0.25">
      <c r="A5292" s="25">
        <v>37798</v>
      </c>
      <c r="B5292" s="26">
        <f>[1]PyramidData!K5299</f>
        <v>4690</v>
      </c>
    </row>
    <row r="5293" spans="1:2" x14ac:dyDescent="0.25">
      <c r="A5293" s="25">
        <v>37799</v>
      </c>
      <c r="B5293" s="26">
        <f>[1]PyramidData!K5300</f>
        <v>4691</v>
      </c>
    </row>
    <row r="5294" spans="1:2" x14ac:dyDescent="0.25">
      <c r="A5294" s="25">
        <v>37800</v>
      </c>
      <c r="B5294" s="26">
        <f>[1]PyramidData!K5301</f>
        <v>3457</v>
      </c>
    </row>
    <row r="5295" spans="1:2" x14ac:dyDescent="0.25">
      <c r="A5295" s="25">
        <v>37801</v>
      </c>
      <c r="B5295" s="26">
        <f>[1]PyramidData!K5302</f>
        <v>2706</v>
      </c>
    </row>
    <row r="5296" spans="1:2" x14ac:dyDescent="0.25">
      <c r="A5296" s="25">
        <v>37802</v>
      </c>
      <c r="B5296" s="26">
        <f>[1]PyramidData!K5303</f>
        <v>6367</v>
      </c>
    </row>
    <row r="5297" spans="1:2" x14ac:dyDescent="0.25">
      <c r="A5297" s="25">
        <v>37803</v>
      </c>
      <c r="B5297" s="26">
        <f>[1]PyramidData!K5304</f>
        <v>5474</v>
      </c>
    </row>
    <row r="5298" spans="1:2" x14ac:dyDescent="0.25">
      <c r="A5298" s="25">
        <v>37804</v>
      </c>
      <c r="B5298" s="26">
        <f>[1]PyramidData!K5305</f>
        <v>6857</v>
      </c>
    </row>
    <row r="5299" spans="1:2" x14ac:dyDescent="0.25">
      <c r="A5299" s="25">
        <v>37805</v>
      </c>
      <c r="B5299" s="26">
        <f>[1]PyramidData!K5306</f>
        <v>5749</v>
      </c>
    </row>
    <row r="5300" spans="1:2" x14ac:dyDescent="0.25">
      <c r="A5300" s="25">
        <v>37806</v>
      </c>
      <c r="B5300" s="26">
        <f>[1]PyramidData!K5307</f>
        <v>4929</v>
      </c>
    </row>
    <row r="5301" spans="1:2" x14ac:dyDescent="0.25">
      <c r="A5301" s="25">
        <v>37807</v>
      </c>
      <c r="B5301" s="26">
        <f>[1]PyramidData!K5308</f>
        <v>3516</v>
      </c>
    </row>
    <row r="5302" spans="1:2" x14ac:dyDescent="0.25">
      <c r="A5302" s="25">
        <v>37808</v>
      </c>
      <c r="B5302" s="26">
        <f>[1]PyramidData!K5309</f>
        <v>180</v>
      </c>
    </row>
    <row r="5303" spans="1:2" x14ac:dyDescent="0.25">
      <c r="A5303" s="25">
        <v>37809</v>
      </c>
      <c r="B5303" s="26">
        <f>[1]PyramidData!K5310</f>
        <v>5783</v>
      </c>
    </row>
    <row r="5304" spans="1:2" x14ac:dyDescent="0.25">
      <c r="A5304" s="25">
        <v>37810</v>
      </c>
      <c r="B5304" s="26">
        <f>[1]PyramidData!K5311</f>
        <v>6601</v>
      </c>
    </row>
    <row r="5305" spans="1:2" x14ac:dyDescent="0.25">
      <c r="A5305" s="25">
        <v>37811</v>
      </c>
      <c r="B5305" s="26">
        <f>[1]PyramidData!K5312</f>
        <v>8006</v>
      </c>
    </row>
    <row r="5306" spans="1:2" x14ac:dyDescent="0.25">
      <c r="A5306" s="25">
        <v>37812</v>
      </c>
      <c r="B5306" s="26">
        <f>[1]PyramidData!K5313</f>
        <v>6874</v>
      </c>
    </row>
    <row r="5307" spans="1:2" x14ac:dyDescent="0.25">
      <c r="A5307" s="25">
        <v>37813</v>
      </c>
      <c r="B5307" s="26">
        <f>[1]PyramidData!K5314</f>
        <v>5413</v>
      </c>
    </row>
    <row r="5308" spans="1:2" x14ac:dyDescent="0.25">
      <c r="A5308" s="25">
        <v>37814</v>
      </c>
      <c r="B5308" s="26">
        <f>[1]PyramidData!K5315</f>
        <v>1731</v>
      </c>
    </row>
    <row r="5309" spans="1:2" x14ac:dyDescent="0.25">
      <c r="A5309" s="25">
        <v>37815</v>
      </c>
      <c r="B5309" s="26">
        <f>[1]PyramidData!K5316</f>
        <v>442</v>
      </c>
    </row>
    <row r="5310" spans="1:2" x14ac:dyDescent="0.25">
      <c r="A5310" s="25">
        <v>37816</v>
      </c>
      <c r="B5310" s="26">
        <f>[1]PyramidData!K5317</f>
        <v>4837</v>
      </c>
    </row>
    <row r="5311" spans="1:2" x14ac:dyDescent="0.25">
      <c r="A5311" s="25">
        <v>37817</v>
      </c>
      <c r="B5311" s="26">
        <f>[1]PyramidData!K5318</f>
        <v>3852</v>
      </c>
    </row>
    <row r="5312" spans="1:2" x14ac:dyDescent="0.25">
      <c r="A5312" s="25">
        <v>37818</v>
      </c>
      <c r="B5312" s="26">
        <f>[1]PyramidData!K5319</f>
        <v>4824</v>
      </c>
    </row>
    <row r="5313" spans="1:2" x14ac:dyDescent="0.25">
      <c r="A5313" s="25">
        <v>37819</v>
      </c>
      <c r="B5313" s="26">
        <f>[1]PyramidData!K5320</f>
        <v>3351</v>
      </c>
    </row>
    <row r="5314" spans="1:2" x14ac:dyDescent="0.25">
      <c r="A5314" s="25">
        <v>37820</v>
      </c>
      <c r="B5314" s="26">
        <f>[1]PyramidData!K5321</f>
        <v>6634</v>
      </c>
    </row>
    <row r="5315" spans="1:2" x14ac:dyDescent="0.25">
      <c r="A5315" s="25">
        <v>37821</v>
      </c>
      <c r="B5315" s="26">
        <f>[1]PyramidData!K5322</f>
        <v>2414</v>
      </c>
    </row>
    <row r="5316" spans="1:2" x14ac:dyDescent="0.25">
      <c r="A5316" s="25">
        <v>37822</v>
      </c>
      <c r="B5316" s="26">
        <f>[1]PyramidData!K5323</f>
        <v>0</v>
      </c>
    </row>
    <row r="5317" spans="1:2" x14ac:dyDescent="0.25">
      <c r="A5317" s="25">
        <v>37823</v>
      </c>
      <c r="B5317" s="26">
        <f>[1]PyramidData!K5324</f>
        <v>4382</v>
      </c>
    </row>
    <row r="5318" spans="1:2" x14ac:dyDescent="0.25">
      <c r="A5318" s="25">
        <v>37824</v>
      </c>
      <c r="B5318" s="26">
        <f>[1]PyramidData!K5325</f>
        <v>3849</v>
      </c>
    </row>
    <row r="5319" spans="1:2" x14ac:dyDescent="0.25">
      <c r="A5319" s="25">
        <v>37825</v>
      </c>
      <c r="B5319" s="26">
        <f>[1]PyramidData!K5326</f>
        <v>5319</v>
      </c>
    </row>
    <row r="5320" spans="1:2" x14ac:dyDescent="0.25">
      <c r="A5320" s="25">
        <v>37826</v>
      </c>
      <c r="B5320" s="26">
        <f>[1]PyramidData!K5327</f>
        <v>4703</v>
      </c>
    </row>
    <row r="5321" spans="1:2" x14ac:dyDescent="0.25">
      <c r="A5321" s="25">
        <v>37827</v>
      </c>
      <c r="B5321" s="26">
        <f>[1]PyramidData!K5328</f>
        <v>5643</v>
      </c>
    </row>
    <row r="5322" spans="1:2" x14ac:dyDescent="0.25">
      <c r="A5322" s="25">
        <v>37828</v>
      </c>
      <c r="B5322" s="26">
        <f>[1]PyramidData!K5329</f>
        <v>2803</v>
      </c>
    </row>
    <row r="5323" spans="1:2" x14ac:dyDescent="0.25">
      <c r="A5323" s="25">
        <v>37829</v>
      </c>
      <c r="B5323" s="26">
        <f>[1]PyramidData!K5330</f>
        <v>2608</v>
      </c>
    </row>
    <row r="5324" spans="1:2" x14ac:dyDescent="0.25">
      <c r="A5324" s="25">
        <v>37830</v>
      </c>
      <c r="B5324" s="26">
        <f>[1]PyramidData!K5331</f>
        <v>3911</v>
      </c>
    </row>
    <row r="5325" spans="1:2" x14ac:dyDescent="0.25">
      <c r="A5325" s="25">
        <v>37831</v>
      </c>
      <c r="B5325" s="26">
        <f>[1]PyramidData!K5332</f>
        <v>5812</v>
      </c>
    </row>
    <row r="5326" spans="1:2" x14ac:dyDescent="0.25">
      <c r="A5326" s="25">
        <v>37832</v>
      </c>
      <c r="B5326" s="26">
        <f>[1]PyramidData!K5333</f>
        <v>4307</v>
      </c>
    </row>
    <row r="5327" spans="1:2" x14ac:dyDescent="0.25">
      <c r="A5327" s="25">
        <v>37833</v>
      </c>
      <c r="B5327" s="26">
        <f>[1]PyramidData!K5334</f>
        <v>1602</v>
      </c>
    </row>
    <row r="5328" spans="1:2" x14ac:dyDescent="0.25">
      <c r="A5328" s="25">
        <v>37834</v>
      </c>
      <c r="B5328" s="26">
        <f>[1]PyramidData!K5335</f>
        <v>1737</v>
      </c>
    </row>
    <row r="5329" spans="1:2" x14ac:dyDescent="0.25">
      <c r="A5329" s="25">
        <v>37835</v>
      </c>
      <c r="B5329" s="26">
        <f>[1]PyramidData!K5336</f>
        <v>933</v>
      </c>
    </row>
    <row r="5330" spans="1:2" x14ac:dyDescent="0.25">
      <c r="A5330" s="25">
        <v>37836</v>
      </c>
      <c r="B5330" s="26">
        <f>[1]PyramidData!K5337</f>
        <v>763</v>
      </c>
    </row>
    <row r="5331" spans="1:2" x14ac:dyDescent="0.25">
      <c r="A5331" s="25">
        <v>37837</v>
      </c>
      <c r="B5331" s="26">
        <f>[1]PyramidData!K5338</f>
        <v>6583</v>
      </c>
    </row>
    <row r="5332" spans="1:2" x14ac:dyDescent="0.25">
      <c r="A5332" s="25">
        <v>37838</v>
      </c>
      <c r="B5332" s="26">
        <f>[1]PyramidData!K5339</f>
        <v>6066</v>
      </c>
    </row>
    <row r="5333" spans="1:2" x14ac:dyDescent="0.25">
      <c r="A5333" s="25">
        <v>37839</v>
      </c>
      <c r="B5333" s="26">
        <f>[1]PyramidData!K5340</f>
        <v>7470</v>
      </c>
    </row>
    <row r="5334" spans="1:2" x14ac:dyDescent="0.25">
      <c r="A5334" s="25">
        <v>37840</v>
      </c>
      <c r="B5334" s="26">
        <f>[1]PyramidData!K5341</f>
        <v>7567</v>
      </c>
    </row>
    <row r="5335" spans="1:2" x14ac:dyDescent="0.25">
      <c r="A5335" s="25">
        <v>37841</v>
      </c>
      <c r="B5335" s="26">
        <f>[1]PyramidData!K5342</f>
        <v>6265</v>
      </c>
    </row>
    <row r="5336" spans="1:2" x14ac:dyDescent="0.25">
      <c r="A5336" s="25">
        <v>37842</v>
      </c>
      <c r="B5336" s="26">
        <f>[1]PyramidData!K5343</f>
        <v>3499</v>
      </c>
    </row>
    <row r="5337" spans="1:2" x14ac:dyDescent="0.25">
      <c r="A5337" s="25">
        <v>37843</v>
      </c>
      <c r="B5337" s="26">
        <f>[1]PyramidData!K5344</f>
        <v>3899</v>
      </c>
    </row>
    <row r="5338" spans="1:2" x14ac:dyDescent="0.25">
      <c r="A5338" s="25">
        <v>37844</v>
      </c>
      <c r="B5338" s="26">
        <f>[1]PyramidData!K5345</f>
        <v>4470</v>
      </c>
    </row>
    <row r="5339" spans="1:2" x14ac:dyDescent="0.25">
      <c r="A5339" s="25">
        <v>37845</v>
      </c>
      <c r="B5339" s="26">
        <f>[1]PyramidData!K5346</f>
        <v>5849</v>
      </c>
    </row>
    <row r="5340" spans="1:2" x14ac:dyDescent="0.25">
      <c r="A5340" s="25">
        <v>37846</v>
      </c>
      <c r="B5340" s="26">
        <f>[1]PyramidData!K5347</f>
        <v>5665</v>
      </c>
    </row>
    <row r="5341" spans="1:2" x14ac:dyDescent="0.25">
      <c r="A5341" s="25">
        <v>37847</v>
      </c>
      <c r="B5341" s="26">
        <f>[1]PyramidData!K5348</f>
        <v>5475</v>
      </c>
    </row>
    <row r="5342" spans="1:2" x14ac:dyDescent="0.25">
      <c r="A5342" s="25">
        <v>37848</v>
      </c>
      <c r="B5342" s="26">
        <f>[1]PyramidData!K5349</f>
        <v>5206</v>
      </c>
    </row>
    <row r="5343" spans="1:2" x14ac:dyDescent="0.25">
      <c r="A5343" s="25">
        <v>37849</v>
      </c>
      <c r="B5343" s="26">
        <f>[1]PyramidData!K5350</f>
        <v>3973</v>
      </c>
    </row>
    <row r="5344" spans="1:2" x14ac:dyDescent="0.25">
      <c r="A5344" s="25">
        <v>37850</v>
      </c>
      <c r="B5344" s="26">
        <f>[1]PyramidData!K5351</f>
        <v>3390</v>
      </c>
    </row>
    <row r="5345" spans="1:2" x14ac:dyDescent="0.25">
      <c r="A5345" s="25">
        <v>37851</v>
      </c>
      <c r="B5345" s="26">
        <f>[1]PyramidData!K5352</f>
        <v>5086</v>
      </c>
    </row>
    <row r="5346" spans="1:2" x14ac:dyDescent="0.25">
      <c r="A5346" s="25">
        <v>37852</v>
      </c>
      <c r="B5346" s="26">
        <f>[1]PyramidData!K5353</f>
        <v>5213</v>
      </c>
    </row>
    <row r="5347" spans="1:2" x14ac:dyDescent="0.25">
      <c r="A5347" s="25">
        <v>37853</v>
      </c>
      <c r="B5347" s="26">
        <f>[1]PyramidData!K5354</f>
        <v>6498</v>
      </c>
    </row>
    <row r="5348" spans="1:2" x14ac:dyDescent="0.25">
      <c r="A5348" s="25">
        <v>37854</v>
      </c>
      <c r="B5348" s="26">
        <f>[1]PyramidData!K5355</f>
        <v>5866</v>
      </c>
    </row>
    <row r="5349" spans="1:2" x14ac:dyDescent="0.25">
      <c r="A5349" s="25">
        <v>37855</v>
      </c>
      <c r="B5349" s="26">
        <f>[1]PyramidData!K5356</f>
        <v>6840</v>
      </c>
    </row>
    <row r="5350" spans="1:2" x14ac:dyDescent="0.25">
      <c r="A5350" s="25">
        <v>37856</v>
      </c>
      <c r="B5350" s="26">
        <f>[1]PyramidData!K5357</f>
        <v>1833</v>
      </c>
    </row>
    <row r="5351" spans="1:2" x14ac:dyDescent="0.25">
      <c r="A5351" s="25">
        <v>37857</v>
      </c>
      <c r="B5351" s="26">
        <f>[1]PyramidData!K5358</f>
        <v>2586</v>
      </c>
    </row>
    <row r="5352" spans="1:2" x14ac:dyDescent="0.25">
      <c r="A5352" s="25">
        <v>37858</v>
      </c>
      <c r="B5352" s="26">
        <f>[1]PyramidData!K5359</f>
        <v>5175</v>
      </c>
    </row>
    <row r="5353" spans="1:2" x14ac:dyDescent="0.25">
      <c r="A5353" s="25">
        <v>37859</v>
      </c>
      <c r="B5353" s="26">
        <f>[1]PyramidData!K5360</f>
        <v>5213</v>
      </c>
    </row>
    <row r="5354" spans="1:2" x14ac:dyDescent="0.25">
      <c r="A5354" s="25">
        <v>37860</v>
      </c>
      <c r="B5354" s="26">
        <f>[1]PyramidData!K5361</f>
        <v>6176</v>
      </c>
    </row>
    <row r="5355" spans="1:2" x14ac:dyDescent="0.25">
      <c r="A5355" s="25">
        <v>37861</v>
      </c>
      <c r="B5355" s="26">
        <f>[1]PyramidData!K5362</f>
        <v>5524</v>
      </c>
    </row>
    <row r="5356" spans="1:2" x14ac:dyDescent="0.25">
      <c r="A5356" s="25">
        <v>37862</v>
      </c>
      <c r="B5356" s="26">
        <f>[1]PyramidData!K5363</f>
        <v>5761</v>
      </c>
    </row>
    <row r="5357" spans="1:2" x14ac:dyDescent="0.25">
      <c r="A5357" s="25">
        <v>37863</v>
      </c>
      <c r="B5357" s="26">
        <f>[1]PyramidData!K5364</f>
        <v>1788</v>
      </c>
    </row>
    <row r="5358" spans="1:2" x14ac:dyDescent="0.25">
      <c r="A5358" s="25">
        <v>37864</v>
      </c>
      <c r="B5358" s="26">
        <f>[1]PyramidData!K5365</f>
        <v>4498</v>
      </c>
    </row>
    <row r="5359" spans="1:2" x14ac:dyDescent="0.25">
      <c r="A5359" s="25">
        <v>37865</v>
      </c>
      <c r="B5359" s="26">
        <f>[1]PyramidData!K5366</f>
        <v>4742</v>
      </c>
    </row>
    <row r="5360" spans="1:2" x14ac:dyDescent="0.25">
      <c r="A5360" s="25">
        <v>37866</v>
      </c>
      <c r="B5360" s="26">
        <f>[1]PyramidData!K5367</f>
        <v>3363</v>
      </c>
    </row>
    <row r="5361" spans="1:2" x14ac:dyDescent="0.25">
      <c r="A5361" s="25">
        <v>37867</v>
      </c>
      <c r="B5361" s="26">
        <f>[1]PyramidData!K5368</f>
        <v>2628</v>
      </c>
    </row>
    <row r="5362" spans="1:2" x14ac:dyDescent="0.25">
      <c r="A5362" s="25">
        <v>37868</v>
      </c>
      <c r="B5362" s="26">
        <f>[1]PyramidData!K5369</f>
        <v>3492</v>
      </c>
    </row>
    <row r="5363" spans="1:2" x14ac:dyDescent="0.25">
      <c r="A5363" s="25">
        <v>37869</v>
      </c>
      <c r="B5363" s="26">
        <f>[1]PyramidData!K5370</f>
        <v>4229</v>
      </c>
    </row>
    <row r="5364" spans="1:2" x14ac:dyDescent="0.25">
      <c r="A5364" s="25">
        <v>37870</v>
      </c>
      <c r="B5364" s="26">
        <f>[1]PyramidData!K5371</f>
        <v>684</v>
      </c>
    </row>
    <row r="5365" spans="1:2" x14ac:dyDescent="0.25">
      <c r="A5365" s="25">
        <v>37871</v>
      </c>
      <c r="B5365" s="26">
        <f>[1]PyramidData!K5372</f>
        <v>18</v>
      </c>
    </row>
    <row r="5366" spans="1:2" x14ac:dyDescent="0.25">
      <c r="A5366" s="25">
        <v>37872</v>
      </c>
      <c r="B5366" s="26">
        <f>[1]PyramidData!K5373</f>
        <v>5240</v>
      </c>
    </row>
    <row r="5367" spans="1:2" x14ac:dyDescent="0.25">
      <c r="A5367" s="25">
        <v>37873</v>
      </c>
      <c r="B5367" s="26">
        <f>[1]PyramidData!K5374</f>
        <v>5980</v>
      </c>
    </row>
    <row r="5368" spans="1:2" x14ac:dyDescent="0.25">
      <c r="A5368" s="25">
        <v>37874</v>
      </c>
      <c r="B5368" s="26">
        <f>[1]PyramidData!K5375</f>
        <v>6326</v>
      </c>
    </row>
    <row r="5369" spans="1:2" x14ac:dyDescent="0.25">
      <c r="A5369" s="25">
        <v>37875</v>
      </c>
      <c r="B5369" s="26">
        <f>[1]PyramidData!K5376</f>
        <v>6228</v>
      </c>
    </row>
    <row r="5370" spans="1:2" x14ac:dyDescent="0.25">
      <c r="A5370" s="25">
        <v>37876</v>
      </c>
      <c r="B5370" s="26">
        <f>[1]PyramidData!K5377</f>
        <v>6364</v>
      </c>
    </row>
    <row r="5371" spans="1:2" x14ac:dyDescent="0.25">
      <c r="A5371" s="25">
        <v>37877</v>
      </c>
      <c r="B5371" s="26">
        <f>[1]PyramidData!K5378</f>
        <v>720</v>
      </c>
    </row>
    <row r="5372" spans="1:2" x14ac:dyDescent="0.25">
      <c r="A5372" s="25">
        <v>37878</v>
      </c>
      <c r="B5372" s="26">
        <f>[1]PyramidData!K5379</f>
        <v>2231</v>
      </c>
    </row>
    <row r="5373" spans="1:2" x14ac:dyDescent="0.25">
      <c r="A5373" s="25">
        <v>37879</v>
      </c>
      <c r="B5373" s="26">
        <f>[1]PyramidData!K5380</f>
        <v>6331</v>
      </c>
    </row>
    <row r="5374" spans="1:2" x14ac:dyDescent="0.25">
      <c r="A5374" s="25">
        <v>37880</v>
      </c>
      <c r="B5374" s="26">
        <f>[1]PyramidData!K5381</f>
        <v>6833</v>
      </c>
    </row>
    <row r="5375" spans="1:2" x14ac:dyDescent="0.25">
      <c r="A5375" s="25">
        <v>37881</v>
      </c>
      <c r="B5375" s="26">
        <f>[1]PyramidData!K5382</f>
        <v>6615</v>
      </c>
    </row>
    <row r="5376" spans="1:2" x14ac:dyDescent="0.25">
      <c r="A5376" s="25">
        <v>37882</v>
      </c>
      <c r="B5376" s="26">
        <f>[1]PyramidData!K5383</f>
        <v>6761</v>
      </c>
    </row>
    <row r="5377" spans="1:2" x14ac:dyDescent="0.25">
      <c r="A5377" s="25">
        <v>37883</v>
      </c>
      <c r="B5377" s="26">
        <f>[1]PyramidData!K5384</f>
        <v>7797</v>
      </c>
    </row>
    <row r="5378" spans="1:2" x14ac:dyDescent="0.25">
      <c r="A5378" s="25">
        <v>37884</v>
      </c>
      <c r="B5378" s="26">
        <f>[1]PyramidData!K5385</f>
        <v>1397</v>
      </c>
    </row>
    <row r="5379" spans="1:2" x14ac:dyDescent="0.25">
      <c r="A5379" s="25">
        <v>37885</v>
      </c>
      <c r="B5379" s="26">
        <f>[1]PyramidData!K5386</f>
        <v>4177</v>
      </c>
    </row>
    <row r="5380" spans="1:2" x14ac:dyDescent="0.25">
      <c r="A5380" s="25">
        <v>37886</v>
      </c>
      <c r="B5380" s="26">
        <f>[1]PyramidData!K5387</f>
        <v>4621</v>
      </c>
    </row>
    <row r="5381" spans="1:2" x14ac:dyDescent="0.25">
      <c r="A5381" s="25">
        <v>37887</v>
      </c>
      <c r="B5381" s="26">
        <f>[1]PyramidData!K5388</f>
        <v>3574</v>
      </c>
    </row>
    <row r="5382" spans="1:2" x14ac:dyDescent="0.25">
      <c r="A5382" s="25">
        <v>37888</v>
      </c>
      <c r="B5382" s="26">
        <f>[1]PyramidData!K5389</f>
        <v>3326</v>
      </c>
    </row>
    <row r="5383" spans="1:2" x14ac:dyDescent="0.25">
      <c r="A5383" s="25">
        <v>37889</v>
      </c>
      <c r="B5383" s="26">
        <f>[1]PyramidData!K5390</f>
        <v>4657</v>
      </c>
    </row>
    <row r="5384" spans="1:2" x14ac:dyDescent="0.25">
      <c r="A5384" s="25">
        <v>37890</v>
      </c>
      <c r="B5384" s="26">
        <f>[1]PyramidData!K5391</f>
        <v>4816</v>
      </c>
    </row>
    <row r="5385" spans="1:2" x14ac:dyDescent="0.25">
      <c r="A5385" s="25">
        <v>37891</v>
      </c>
      <c r="B5385" s="26">
        <f>[1]PyramidData!K5392</f>
        <v>274</v>
      </c>
    </row>
    <row r="5386" spans="1:2" x14ac:dyDescent="0.25">
      <c r="A5386" s="25">
        <v>37892</v>
      </c>
      <c r="B5386" s="26">
        <f>[1]PyramidData!K5393</f>
        <v>423</v>
      </c>
    </row>
    <row r="5387" spans="1:2" x14ac:dyDescent="0.25">
      <c r="A5387" s="25">
        <v>37893</v>
      </c>
      <c r="B5387" s="26">
        <f>[1]PyramidData!K5394</f>
        <v>5456</v>
      </c>
    </row>
    <row r="5388" spans="1:2" x14ac:dyDescent="0.25">
      <c r="A5388" s="25">
        <v>37894</v>
      </c>
      <c r="B5388" s="26">
        <f>[1]PyramidData!K5395</f>
        <v>4231</v>
      </c>
    </row>
    <row r="5389" spans="1:2" x14ac:dyDescent="0.25">
      <c r="A5389" s="25">
        <v>37895</v>
      </c>
      <c r="B5389" s="26">
        <f>[1]PyramidData!K5396</f>
        <v>4960</v>
      </c>
    </row>
    <row r="5390" spans="1:2" x14ac:dyDescent="0.25">
      <c r="A5390" s="25">
        <v>37896</v>
      </c>
      <c r="B5390" s="26">
        <f>[1]PyramidData!K5397</f>
        <v>6058</v>
      </c>
    </row>
    <row r="5391" spans="1:2" x14ac:dyDescent="0.25">
      <c r="A5391" s="25">
        <v>37897</v>
      </c>
      <c r="B5391" s="26">
        <f>[1]PyramidData!K5398</f>
        <v>5800</v>
      </c>
    </row>
    <row r="5392" spans="1:2" x14ac:dyDescent="0.25">
      <c r="A5392" s="25">
        <v>37898</v>
      </c>
      <c r="B5392" s="26">
        <f>[1]PyramidData!K5399</f>
        <v>2340</v>
      </c>
    </row>
    <row r="5393" spans="1:2" x14ac:dyDescent="0.25">
      <c r="A5393" s="25">
        <v>37899</v>
      </c>
      <c r="B5393" s="26">
        <f>[1]PyramidData!K5400</f>
        <v>4440</v>
      </c>
    </row>
    <row r="5394" spans="1:2" x14ac:dyDescent="0.25">
      <c r="A5394" s="25">
        <v>37900</v>
      </c>
      <c r="B5394" s="26">
        <f>[1]PyramidData!K5401</f>
        <v>2897</v>
      </c>
    </row>
    <row r="5395" spans="1:2" x14ac:dyDescent="0.25">
      <c r="A5395" s="25">
        <v>37901</v>
      </c>
      <c r="B5395" s="26">
        <f>[1]PyramidData!K5402</f>
        <v>4803</v>
      </c>
    </row>
    <row r="5396" spans="1:2" x14ac:dyDescent="0.25">
      <c r="A5396" s="25">
        <v>37902</v>
      </c>
      <c r="B5396" s="26">
        <f>[1]PyramidData!K5403</f>
        <v>3566</v>
      </c>
    </row>
    <row r="5397" spans="1:2" x14ac:dyDescent="0.25">
      <c r="A5397" s="25">
        <v>37903</v>
      </c>
      <c r="B5397" s="26">
        <f>[1]PyramidData!K5404</f>
        <v>2728</v>
      </c>
    </row>
    <row r="5398" spans="1:2" x14ac:dyDescent="0.25">
      <c r="A5398" s="25">
        <v>37904</v>
      </c>
      <c r="B5398" s="26">
        <f>[1]PyramidData!K5405</f>
        <v>2234</v>
      </c>
    </row>
    <row r="5399" spans="1:2" x14ac:dyDescent="0.25">
      <c r="A5399" s="25">
        <v>37905</v>
      </c>
      <c r="B5399" s="26">
        <f>[1]PyramidData!K5406</f>
        <v>2289</v>
      </c>
    </row>
    <row r="5400" spans="1:2" x14ac:dyDescent="0.25">
      <c r="A5400" s="25">
        <v>37906</v>
      </c>
      <c r="B5400" s="26">
        <f>[1]PyramidData!K5407</f>
        <v>3467</v>
      </c>
    </row>
    <row r="5401" spans="1:2" x14ac:dyDescent="0.25">
      <c r="A5401" s="25">
        <v>37907</v>
      </c>
      <c r="B5401" s="26">
        <f>[1]PyramidData!K5408</f>
        <v>4946</v>
      </c>
    </row>
    <row r="5402" spans="1:2" x14ac:dyDescent="0.25">
      <c r="A5402" s="25">
        <v>37908</v>
      </c>
      <c r="B5402" s="26">
        <f>[1]PyramidData!K5409</f>
        <v>4464</v>
      </c>
    </row>
    <row r="5403" spans="1:2" x14ac:dyDescent="0.25">
      <c r="A5403" s="25">
        <v>37909</v>
      </c>
      <c r="B5403" s="26">
        <f>[1]PyramidData!K5410</f>
        <v>4657</v>
      </c>
    </row>
    <row r="5404" spans="1:2" x14ac:dyDescent="0.25">
      <c r="A5404" s="25">
        <v>37910</v>
      </c>
      <c r="B5404" s="26">
        <f>[1]PyramidData!K5411</f>
        <v>4238</v>
      </c>
    </row>
    <row r="5405" spans="1:2" x14ac:dyDescent="0.25">
      <c r="A5405" s="25">
        <v>37911</v>
      </c>
      <c r="B5405" s="26">
        <f>[1]PyramidData!K5412</f>
        <v>5391</v>
      </c>
    </row>
    <row r="5406" spans="1:2" x14ac:dyDescent="0.25">
      <c r="A5406" s="25">
        <v>37912</v>
      </c>
      <c r="B5406" s="26">
        <f>[1]PyramidData!K5413</f>
        <v>4312</v>
      </c>
    </row>
    <row r="5407" spans="1:2" x14ac:dyDescent="0.25">
      <c r="A5407" s="25">
        <v>37913</v>
      </c>
      <c r="B5407" s="26">
        <f>[1]PyramidData!K5414</f>
        <v>747</v>
      </c>
    </row>
    <row r="5408" spans="1:2" x14ac:dyDescent="0.25">
      <c r="A5408" s="25">
        <v>37914</v>
      </c>
      <c r="B5408" s="26">
        <f>[1]PyramidData!K5415</f>
        <v>3945</v>
      </c>
    </row>
    <row r="5409" spans="1:2" x14ac:dyDescent="0.25">
      <c r="A5409" s="25">
        <v>37915</v>
      </c>
      <c r="B5409" s="26">
        <f>[1]PyramidData!K5416</f>
        <v>2574</v>
      </c>
    </row>
    <row r="5410" spans="1:2" x14ac:dyDescent="0.25">
      <c r="A5410" s="25">
        <v>37916</v>
      </c>
      <c r="B5410" s="26">
        <f>[1]PyramidData!K5417</f>
        <v>3655</v>
      </c>
    </row>
    <row r="5411" spans="1:2" x14ac:dyDescent="0.25">
      <c r="A5411" s="25">
        <v>37917</v>
      </c>
      <c r="B5411" s="26">
        <f>[1]PyramidData!K5418</f>
        <v>2219</v>
      </c>
    </row>
    <row r="5412" spans="1:2" x14ac:dyDescent="0.25">
      <c r="A5412" s="25">
        <v>37918</v>
      </c>
      <c r="B5412" s="26">
        <f>[1]PyramidData!K5419</f>
        <v>1575</v>
      </c>
    </row>
    <row r="5413" spans="1:2" x14ac:dyDescent="0.25">
      <c r="A5413" s="25">
        <v>37919</v>
      </c>
      <c r="B5413" s="26">
        <f>[1]PyramidData!K5420</f>
        <v>339</v>
      </c>
    </row>
    <row r="5414" spans="1:2" x14ac:dyDescent="0.25">
      <c r="A5414" s="25">
        <v>37920</v>
      </c>
      <c r="B5414" s="26">
        <f>[1]PyramidData!K5421</f>
        <v>1128</v>
      </c>
    </row>
    <row r="5415" spans="1:2" x14ac:dyDescent="0.25">
      <c r="A5415" s="25">
        <v>37921</v>
      </c>
      <c r="B5415" s="26">
        <f>[1]PyramidData!K5422</f>
        <v>3183</v>
      </c>
    </row>
    <row r="5416" spans="1:2" x14ac:dyDescent="0.25">
      <c r="A5416" s="25">
        <v>37922</v>
      </c>
      <c r="B5416" s="26">
        <f>[1]PyramidData!K5423</f>
        <v>4437</v>
      </c>
    </row>
    <row r="5417" spans="1:2" x14ac:dyDescent="0.25">
      <c r="A5417" s="25">
        <v>37923</v>
      </c>
      <c r="B5417" s="26">
        <f>[1]PyramidData!K5424</f>
        <v>4462</v>
      </c>
    </row>
    <row r="5418" spans="1:2" x14ac:dyDescent="0.25">
      <c r="A5418" s="25">
        <v>37924</v>
      </c>
      <c r="B5418" s="26">
        <f>[1]PyramidData!K5425</f>
        <v>4131</v>
      </c>
    </row>
    <row r="5419" spans="1:2" x14ac:dyDescent="0.25">
      <c r="A5419" s="25">
        <v>37925</v>
      </c>
      <c r="B5419" s="26">
        <f>[1]PyramidData!K5426</f>
        <v>6066</v>
      </c>
    </row>
    <row r="5420" spans="1:2" x14ac:dyDescent="0.25">
      <c r="A5420" s="25">
        <v>37926</v>
      </c>
      <c r="B5420" s="26">
        <f>[1]PyramidData!K5427</f>
        <v>147</v>
      </c>
    </row>
    <row r="5421" spans="1:2" x14ac:dyDescent="0.25">
      <c r="A5421" s="25">
        <v>37927</v>
      </c>
      <c r="B5421" s="26">
        <f>[1]PyramidData!K5428</f>
        <v>3270</v>
      </c>
    </row>
    <row r="5422" spans="1:2" x14ac:dyDescent="0.25">
      <c r="A5422" s="25">
        <v>37928</v>
      </c>
      <c r="B5422" s="26">
        <f>[1]PyramidData!K5429</f>
        <v>4518</v>
      </c>
    </row>
    <row r="5423" spans="1:2" x14ac:dyDescent="0.25">
      <c r="A5423" s="25">
        <v>37929</v>
      </c>
      <c r="B5423" s="26">
        <f>[1]PyramidData!K5430</f>
        <v>3675</v>
      </c>
    </row>
    <row r="5424" spans="1:2" x14ac:dyDescent="0.25">
      <c r="A5424" s="25">
        <v>37930</v>
      </c>
      <c r="B5424" s="26">
        <f>[1]PyramidData!K5431</f>
        <v>2546</v>
      </c>
    </row>
    <row r="5425" spans="1:2" x14ac:dyDescent="0.25">
      <c r="A5425" s="25">
        <v>37931</v>
      </c>
      <c r="B5425" s="26">
        <f>[1]PyramidData!K5432</f>
        <v>1152</v>
      </c>
    </row>
    <row r="5426" spans="1:2" x14ac:dyDescent="0.25">
      <c r="A5426" s="25">
        <v>37932</v>
      </c>
      <c r="B5426" s="26">
        <f>[1]PyramidData!K5433</f>
        <v>2825</v>
      </c>
    </row>
    <row r="5427" spans="1:2" x14ac:dyDescent="0.25">
      <c r="A5427" s="25">
        <v>37933</v>
      </c>
      <c r="B5427" s="26">
        <f>[1]PyramidData!K5434</f>
        <v>1779</v>
      </c>
    </row>
    <row r="5428" spans="1:2" x14ac:dyDescent="0.25">
      <c r="A5428" s="25">
        <v>37934</v>
      </c>
      <c r="B5428" s="26">
        <f>[1]PyramidData!K5435</f>
        <v>3141</v>
      </c>
    </row>
    <row r="5429" spans="1:2" x14ac:dyDescent="0.25">
      <c r="A5429" s="25">
        <v>37935</v>
      </c>
      <c r="B5429" s="26">
        <f>[1]PyramidData!K5436</f>
        <v>2587</v>
      </c>
    </row>
    <row r="5430" spans="1:2" x14ac:dyDescent="0.25">
      <c r="A5430" s="25">
        <v>37936</v>
      </c>
      <c r="B5430" s="26">
        <f>[1]PyramidData!K5437</f>
        <v>3431</v>
      </c>
    </row>
    <row r="5431" spans="1:2" x14ac:dyDescent="0.25">
      <c r="A5431" s="25">
        <v>37937</v>
      </c>
      <c r="B5431" s="26">
        <f>[1]PyramidData!K5438</f>
        <v>2520</v>
      </c>
    </row>
    <row r="5432" spans="1:2" x14ac:dyDescent="0.25">
      <c r="A5432" s="25">
        <v>37938</v>
      </c>
      <c r="B5432" s="26">
        <f>[1]PyramidData!K5439</f>
        <v>3295</v>
      </c>
    </row>
    <row r="5433" spans="1:2" x14ac:dyDescent="0.25">
      <c r="A5433" s="25">
        <v>37939</v>
      </c>
      <c r="B5433" s="26">
        <f>[1]PyramidData!K5440</f>
        <v>4022</v>
      </c>
    </row>
    <row r="5434" spans="1:2" x14ac:dyDescent="0.25">
      <c r="A5434" s="25">
        <v>37940</v>
      </c>
      <c r="B5434" s="26">
        <f>[1]PyramidData!K5441</f>
        <v>4508</v>
      </c>
    </row>
    <row r="5435" spans="1:2" x14ac:dyDescent="0.25">
      <c r="A5435" s="25">
        <v>37941</v>
      </c>
      <c r="B5435" s="26">
        <f>[1]PyramidData!K5442</f>
        <v>1089</v>
      </c>
    </row>
    <row r="5436" spans="1:2" x14ac:dyDescent="0.25">
      <c r="A5436" s="25">
        <v>37942</v>
      </c>
      <c r="B5436" s="26">
        <f>[1]PyramidData!K5443</f>
        <v>3696</v>
      </c>
    </row>
    <row r="5437" spans="1:2" x14ac:dyDescent="0.25">
      <c r="A5437" s="25">
        <v>37943</v>
      </c>
      <c r="B5437" s="26">
        <f>[1]PyramidData!K5444</f>
        <v>4469</v>
      </c>
    </row>
    <row r="5438" spans="1:2" x14ac:dyDescent="0.25">
      <c r="A5438" s="25">
        <v>37944</v>
      </c>
      <c r="B5438" s="26">
        <f>[1]PyramidData!K5445</f>
        <v>6226</v>
      </c>
    </row>
    <row r="5439" spans="1:2" x14ac:dyDescent="0.25">
      <c r="A5439" s="25">
        <v>37945</v>
      </c>
      <c r="B5439" s="26">
        <f>[1]PyramidData!K5446</f>
        <v>3591</v>
      </c>
    </row>
    <row r="5440" spans="1:2" x14ac:dyDescent="0.25">
      <c r="A5440" s="25">
        <v>37946</v>
      </c>
      <c r="B5440" s="26">
        <f>[1]PyramidData!K5447</f>
        <v>4343</v>
      </c>
    </row>
    <row r="5441" spans="1:2" x14ac:dyDescent="0.25">
      <c r="A5441" s="25">
        <v>37947</v>
      </c>
      <c r="B5441" s="26">
        <f>[1]PyramidData!K5448</f>
        <v>174</v>
      </c>
    </row>
    <row r="5442" spans="1:2" x14ac:dyDescent="0.25">
      <c r="A5442" s="25">
        <v>37948</v>
      </c>
      <c r="B5442" s="26">
        <f>[1]PyramidData!K5449</f>
        <v>258</v>
      </c>
    </row>
    <row r="5443" spans="1:2" x14ac:dyDescent="0.25">
      <c r="A5443" s="25">
        <v>37949</v>
      </c>
      <c r="B5443" s="26">
        <f>[1]PyramidData!K5450</f>
        <v>4957</v>
      </c>
    </row>
    <row r="5444" spans="1:2" x14ac:dyDescent="0.25">
      <c r="A5444" s="25">
        <v>37950</v>
      </c>
      <c r="B5444" s="26">
        <f>[1]PyramidData!K5451</f>
        <v>5570</v>
      </c>
    </row>
    <row r="5445" spans="1:2" x14ac:dyDescent="0.25">
      <c r="A5445" s="25">
        <v>37951</v>
      </c>
      <c r="B5445" s="26">
        <f>[1]PyramidData!K5452</f>
        <v>5146</v>
      </c>
    </row>
    <row r="5446" spans="1:2" x14ac:dyDescent="0.25">
      <c r="A5446" s="25">
        <v>37952</v>
      </c>
      <c r="B5446" s="26">
        <f>[1]PyramidData!K5453</f>
        <v>3940</v>
      </c>
    </row>
    <row r="5447" spans="1:2" x14ac:dyDescent="0.25">
      <c r="A5447" s="25">
        <v>37953</v>
      </c>
      <c r="B5447" s="26">
        <f>[1]PyramidData!K5454</f>
        <v>1645</v>
      </c>
    </row>
    <row r="5448" spans="1:2" x14ac:dyDescent="0.25">
      <c r="A5448" s="25">
        <v>37954</v>
      </c>
      <c r="B5448" s="26">
        <f>[1]PyramidData!K5455</f>
        <v>283</v>
      </c>
    </row>
    <row r="5449" spans="1:2" x14ac:dyDescent="0.25">
      <c r="A5449" s="25">
        <v>37955</v>
      </c>
      <c r="B5449" s="26">
        <f>[1]PyramidData!K5456</f>
        <v>755</v>
      </c>
    </row>
    <row r="5450" spans="1:2" x14ac:dyDescent="0.25">
      <c r="A5450" s="25">
        <v>37956</v>
      </c>
      <c r="B5450" s="26">
        <f>[1]PyramidData!K5457</f>
        <v>4817</v>
      </c>
    </row>
    <row r="5451" spans="1:2" x14ac:dyDescent="0.25">
      <c r="A5451" s="25">
        <v>37957</v>
      </c>
      <c r="B5451" s="26">
        <f>[1]PyramidData!K5458</f>
        <v>4740</v>
      </c>
    </row>
    <row r="5452" spans="1:2" x14ac:dyDescent="0.25">
      <c r="A5452" s="25">
        <v>37958</v>
      </c>
      <c r="B5452" s="26">
        <f>[1]PyramidData!K5459</f>
        <v>5061</v>
      </c>
    </row>
    <row r="5453" spans="1:2" x14ac:dyDescent="0.25">
      <c r="A5453" s="25">
        <v>37959</v>
      </c>
      <c r="B5453" s="26">
        <f>[1]PyramidData!K5460</f>
        <v>6099</v>
      </c>
    </row>
    <row r="5454" spans="1:2" x14ac:dyDescent="0.25">
      <c r="A5454" s="25">
        <v>37960</v>
      </c>
      <c r="B5454" s="26">
        <f>[1]PyramidData!K5461</f>
        <v>5399</v>
      </c>
    </row>
    <row r="5455" spans="1:2" x14ac:dyDescent="0.25">
      <c r="A5455" s="25">
        <v>37961</v>
      </c>
      <c r="B5455" s="26">
        <f>[1]PyramidData!K5462</f>
        <v>1378</v>
      </c>
    </row>
    <row r="5456" spans="1:2" x14ac:dyDescent="0.25">
      <c r="A5456" s="25">
        <v>37962</v>
      </c>
      <c r="B5456" s="26">
        <f>[1]PyramidData!K5463</f>
        <v>885</v>
      </c>
    </row>
    <row r="5457" spans="1:2" x14ac:dyDescent="0.25">
      <c r="A5457" s="25">
        <v>37963</v>
      </c>
      <c r="B5457" s="26">
        <f>[1]PyramidData!K5464</f>
        <v>3964</v>
      </c>
    </row>
    <row r="5458" spans="1:2" x14ac:dyDescent="0.25">
      <c r="A5458" s="25">
        <v>37964</v>
      </c>
      <c r="B5458" s="26">
        <f>[1]PyramidData!K5465</f>
        <v>3504</v>
      </c>
    </row>
    <row r="5459" spans="1:2" x14ac:dyDescent="0.25">
      <c r="A5459" s="25">
        <v>37965</v>
      </c>
      <c r="B5459" s="26">
        <f>[1]PyramidData!K5466</f>
        <v>4014</v>
      </c>
    </row>
    <row r="5460" spans="1:2" x14ac:dyDescent="0.25">
      <c r="A5460" s="25">
        <v>37966</v>
      </c>
      <c r="B5460" s="26">
        <f>[1]PyramidData!K5467</f>
        <v>4385</v>
      </c>
    </row>
    <row r="5461" spans="1:2" x14ac:dyDescent="0.25">
      <c r="A5461" s="25">
        <v>37967</v>
      </c>
      <c r="B5461" s="26">
        <f>[1]PyramidData!K5468</f>
        <v>5001</v>
      </c>
    </row>
    <row r="5462" spans="1:2" x14ac:dyDescent="0.25">
      <c r="A5462" s="25">
        <v>37968</v>
      </c>
      <c r="B5462" s="26">
        <f>[1]PyramidData!K5469</f>
        <v>297</v>
      </c>
    </row>
    <row r="5463" spans="1:2" x14ac:dyDescent="0.25">
      <c r="A5463" s="25">
        <v>37969</v>
      </c>
      <c r="B5463" s="26">
        <f>[1]PyramidData!K5470</f>
        <v>108</v>
      </c>
    </row>
    <row r="5464" spans="1:2" x14ac:dyDescent="0.25">
      <c r="A5464" s="25">
        <v>37970</v>
      </c>
      <c r="B5464" s="26">
        <f>[1]PyramidData!K5471</f>
        <v>6128</v>
      </c>
    </row>
    <row r="5465" spans="1:2" x14ac:dyDescent="0.25">
      <c r="A5465" s="25">
        <v>37971</v>
      </c>
      <c r="B5465" s="26">
        <f>[1]PyramidData!K5472</f>
        <v>5829</v>
      </c>
    </row>
    <row r="5466" spans="1:2" x14ac:dyDescent="0.25">
      <c r="A5466" s="25">
        <v>37972</v>
      </c>
      <c r="B5466" s="26">
        <f>[1]PyramidData!K5473</f>
        <v>3189</v>
      </c>
    </row>
    <row r="5467" spans="1:2" x14ac:dyDescent="0.25">
      <c r="A5467" s="25">
        <v>37973</v>
      </c>
      <c r="B5467" s="26">
        <f>[1]PyramidData!K5474</f>
        <v>3972</v>
      </c>
    </row>
    <row r="5468" spans="1:2" x14ac:dyDescent="0.25">
      <c r="A5468" s="25">
        <v>37974</v>
      </c>
      <c r="B5468" s="26">
        <f>[1]PyramidData!K5475</f>
        <v>4872</v>
      </c>
    </row>
    <row r="5469" spans="1:2" x14ac:dyDescent="0.25">
      <c r="A5469" s="25">
        <v>37975</v>
      </c>
      <c r="B5469" s="26">
        <f>[1]PyramidData!K5476</f>
        <v>948</v>
      </c>
    </row>
    <row r="5470" spans="1:2" x14ac:dyDescent="0.25">
      <c r="A5470" s="25">
        <v>37976</v>
      </c>
      <c r="B5470" s="26">
        <f>[1]PyramidData!K5477</f>
        <v>1181</v>
      </c>
    </row>
    <row r="5471" spans="1:2" x14ac:dyDescent="0.25">
      <c r="A5471" s="25">
        <v>37977</v>
      </c>
      <c r="B5471" s="26">
        <f>[1]PyramidData!K5478</f>
        <v>4817</v>
      </c>
    </row>
    <row r="5472" spans="1:2" x14ac:dyDescent="0.25">
      <c r="A5472" s="25">
        <v>37978</v>
      </c>
      <c r="B5472" s="26">
        <f>[1]PyramidData!K5479</f>
        <v>5035</v>
      </c>
    </row>
    <row r="5473" spans="1:2" x14ac:dyDescent="0.25">
      <c r="A5473" s="25">
        <v>37979</v>
      </c>
      <c r="B5473" s="26">
        <f>[1]PyramidData!K5480</f>
        <v>6246</v>
      </c>
    </row>
    <row r="5474" spans="1:2" x14ac:dyDescent="0.25">
      <c r="A5474" s="25">
        <v>37980</v>
      </c>
      <c r="B5474" s="26">
        <f>[1]PyramidData!K5481</f>
        <v>4181</v>
      </c>
    </row>
    <row r="5475" spans="1:2" x14ac:dyDescent="0.25">
      <c r="A5475" s="25">
        <v>37981</v>
      </c>
      <c r="B5475" s="26">
        <f>[1]PyramidData!K5482</f>
        <v>5928</v>
      </c>
    </row>
    <row r="5476" spans="1:2" x14ac:dyDescent="0.25">
      <c r="A5476" s="25">
        <v>37982</v>
      </c>
      <c r="B5476" s="26">
        <f>[1]PyramidData!K5483</f>
        <v>3530</v>
      </c>
    </row>
    <row r="5477" spans="1:2" x14ac:dyDescent="0.25">
      <c r="A5477" s="25">
        <v>37983</v>
      </c>
      <c r="B5477" s="26">
        <f>[1]PyramidData!K5484</f>
        <v>476</v>
      </c>
    </row>
    <row r="5478" spans="1:2" x14ac:dyDescent="0.25">
      <c r="A5478" s="25">
        <v>37984</v>
      </c>
      <c r="B5478" s="26">
        <f>[1]PyramidData!K5485</f>
        <v>4831</v>
      </c>
    </row>
    <row r="5479" spans="1:2" x14ac:dyDescent="0.25">
      <c r="A5479" s="25">
        <v>37985</v>
      </c>
      <c r="B5479" s="26">
        <f>[1]PyramidData!K5486</f>
        <v>5211</v>
      </c>
    </row>
    <row r="5480" spans="1:2" x14ac:dyDescent="0.25">
      <c r="A5480" s="25">
        <v>37986</v>
      </c>
      <c r="B5480" s="26">
        <f>[1]PyramidData!K5487</f>
        <v>4805</v>
      </c>
    </row>
    <row r="5481" spans="1:2" x14ac:dyDescent="0.25">
      <c r="A5481" s="25">
        <v>37987</v>
      </c>
      <c r="B5481" s="26">
        <f>[1]PyramidData!K5488</f>
        <v>3649</v>
      </c>
    </row>
    <row r="5482" spans="1:2" x14ac:dyDescent="0.25">
      <c r="A5482" s="25">
        <v>37988</v>
      </c>
      <c r="B5482" s="26">
        <f>[1]PyramidData!K5489</f>
        <v>5611</v>
      </c>
    </row>
    <row r="5483" spans="1:2" x14ac:dyDescent="0.25">
      <c r="A5483" s="25">
        <v>37989</v>
      </c>
      <c r="B5483" s="26">
        <f>[1]PyramidData!K5490</f>
        <v>3691</v>
      </c>
    </row>
    <row r="5484" spans="1:2" x14ac:dyDescent="0.25">
      <c r="A5484" s="25">
        <v>37990</v>
      </c>
      <c r="B5484" s="26">
        <f>[1]PyramidData!K5491</f>
        <v>1547</v>
      </c>
    </row>
    <row r="5485" spans="1:2" x14ac:dyDescent="0.25">
      <c r="A5485" s="25">
        <v>37991</v>
      </c>
      <c r="B5485" s="26">
        <f>[1]PyramidData!K5492</f>
        <v>4004</v>
      </c>
    </row>
    <row r="5486" spans="1:2" x14ac:dyDescent="0.25">
      <c r="A5486" s="25">
        <v>37992</v>
      </c>
      <c r="B5486" s="26">
        <f>[1]PyramidData!K5493</f>
        <v>3543</v>
      </c>
    </row>
    <row r="5487" spans="1:2" x14ac:dyDescent="0.25">
      <c r="A5487" s="25">
        <v>37993</v>
      </c>
      <c r="B5487" s="26">
        <f>[1]PyramidData!K5494</f>
        <v>5721</v>
      </c>
    </row>
    <row r="5488" spans="1:2" x14ac:dyDescent="0.25">
      <c r="A5488" s="25">
        <v>37994</v>
      </c>
      <c r="B5488" s="26">
        <f>[1]PyramidData!K5495</f>
        <v>2832</v>
      </c>
    </row>
    <row r="5489" spans="1:2" x14ac:dyDescent="0.25">
      <c r="A5489" s="25">
        <v>37995</v>
      </c>
      <c r="B5489" s="26">
        <f>[1]PyramidData!K5496</f>
        <v>5649</v>
      </c>
    </row>
    <row r="5490" spans="1:2" x14ac:dyDescent="0.25">
      <c r="A5490" s="25">
        <v>37996</v>
      </c>
      <c r="B5490" s="26">
        <f>[1]PyramidData!K5497</f>
        <v>555</v>
      </c>
    </row>
    <row r="5491" spans="1:2" x14ac:dyDescent="0.25">
      <c r="A5491" s="25">
        <v>37997</v>
      </c>
      <c r="B5491" s="26">
        <f>[1]PyramidData!K5498</f>
        <v>1788</v>
      </c>
    </row>
    <row r="5492" spans="1:2" x14ac:dyDescent="0.25">
      <c r="A5492" s="25">
        <v>37998</v>
      </c>
      <c r="B5492" s="26">
        <f>[1]PyramidData!K5499</f>
        <v>3641</v>
      </c>
    </row>
    <row r="5493" spans="1:2" x14ac:dyDescent="0.25">
      <c r="A5493" s="25">
        <v>37999</v>
      </c>
      <c r="B5493" s="26">
        <f>[1]PyramidData!K5500</f>
        <v>3474</v>
      </c>
    </row>
    <row r="5494" spans="1:2" x14ac:dyDescent="0.25">
      <c r="A5494" s="25">
        <v>38000</v>
      </c>
      <c r="B5494" s="26">
        <f>[1]PyramidData!K5501</f>
        <v>3308</v>
      </c>
    </row>
    <row r="5495" spans="1:2" x14ac:dyDescent="0.25">
      <c r="A5495" s="25">
        <v>38001</v>
      </c>
      <c r="B5495" s="26">
        <f>[1]PyramidData!K5502</f>
        <v>3990</v>
      </c>
    </row>
    <row r="5496" spans="1:2" x14ac:dyDescent="0.25">
      <c r="A5496" s="25">
        <v>38002</v>
      </c>
      <c r="B5496" s="26">
        <f>[1]PyramidData!K5503</f>
        <v>3845</v>
      </c>
    </row>
    <row r="5497" spans="1:2" x14ac:dyDescent="0.25">
      <c r="A5497" s="25">
        <v>38003</v>
      </c>
      <c r="B5497" s="26">
        <f>[1]PyramidData!K5504</f>
        <v>369</v>
      </c>
    </row>
    <row r="5498" spans="1:2" x14ac:dyDescent="0.25">
      <c r="A5498" s="25">
        <v>38004</v>
      </c>
      <c r="B5498" s="26">
        <f>[1]PyramidData!K5505</f>
        <v>395</v>
      </c>
    </row>
    <row r="5499" spans="1:2" x14ac:dyDescent="0.25">
      <c r="A5499" s="25">
        <v>38005</v>
      </c>
      <c r="B5499" s="26">
        <f>[1]PyramidData!K5506</f>
        <v>2402</v>
      </c>
    </row>
    <row r="5500" spans="1:2" x14ac:dyDescent="0.25">
      <c r="A5500" s="25">
        <v>38006</v>
      </c>
      <c r="B5500" s="26">
        <f>[1]PyramidData!K5507</f>
        <v>4329</v>
      </c>
    </row>
    <row r="5501" spans="1:2" x14ac:dyDescent="0.25">
      <c r="A5501" s="25">
        <v>38007</v>
      </c>
      <c r="B5501" s="26">
        <f>[1]PyramidData!K5508</f>
        <v>3779</v>
      </c>
    </row>
    <row r="5502" spans="1:2" x14ac:dyDescent="0.25">
      <c r="A5502" s="25">
        <v>38008</v>
      </c>
      <c r="B5502" s="26">
        <f>[1]PyramidData!K5509</f>
        <v>3712</v>
      </c>
    </row>
    <row r="5503" spans="1:2" x14ac:dyDescent="0.25">
      <c r="A5503" s="25">
        <v>38009</v>
      </c>
      <c r="B5503" s="26">
        <f>[1]PyramidData!K5510</f>
        <v>4497</v>
      </c>
    </row>
    <row r="5504" spans="1:2" x14ac:dyDescent="0.25">
      <c r="A5504" s="25">
        <v>38010</v>
      </c>
      <c r="B5504" s="26">
        <f>[1]PyramidData!K5511</f>
        <v>625</v>
      </c>
    </row>
    <row r="5505" spans="1:2" x14ac:dyDescent="0.25">
      <c r="A5505" s="25">
        <v>38011</v>
      </c>
      <c r="B5505" s="26">
        <f>[1]PyramidData!K5512</f>
        <v>491</v>
      </c>
    </row>
    <row r="5506" spans="1:2" x14ac:dyDescent="0.25">
      <c r="A5506" s="25">
        <v>38012</v>
      </c>
      <c r="B5506" s="26">
        <f>[1]PyramidData!K5513</f>
        <v>4832</v>
      </c>
    </row>
    <row r="5507" spans="1:2" x14ac:dyDescent="0.25">
      <c r="A5507" s="25">
        <v>38013</v>
      </c>
      <c r="B5507" s="26">
        <f>[1]PyramidData!K5514</f>
        <v>4166</v>
      </c>
    </row>
    <row r="5508" spans="1:2" x14ac:dyDescent="0.25">
      <c r="A5508" s="25">
        <v>38014</v>
      </c>
      <c r="B5508" s="26">
        <f>[1]PyramidData!K5515</f>
        <v>4129</v>
      </c>
    </row>
    <row r="5509" spans="1:2" x14ac:dyDescent="0.25">
      <c r="A5509" s="25">
        <v>38015</v>
      </c>
      <c r="B5509" s="26">
        <f>[1]PyramidData!K5516</f>
        <v>4104</v>
      </c>
    </row>
    <row r="5510" spans="1:2" x14ac:dyDescent="0.25">
      <c r="A5510" s="25">
        <v>38016</v>
      </c>
      <c r="B5510" s="26">
        <f>[1]PyramidData!K5517</f>
        <v>4570</v>
      </c>
    </row>
    <row r="5511" spans="1:2" x14ac:dyDescent="0.25">
      <c r="A5511" s="25">
        <v>38017</v>
      </c>
      <c r="B5511" s="26">
        <f>[1]PyramidData!K5518</f>
        <v>405</v>
      </c>
    </row>
    <row r="5512" spans="1:2" x14ac:dyDescent="0.25">
      <c r="A5512" s="25">
        <v>38018</v>
      </c>
      <c r="B5512" s="26">
        <f>[1]PyramidData!K5519</f>
        <v>381</v>
      </c>
    </row>
    <row r="5513" spans="1:2" x14ac:dyDescent="0.25">
      <c r="A5513" s="25">
        <v>38019</v>
      </c>
      <c r="B5513" s="26">
        <f>[1]PyramidData!K5520</f>
        <v>3504</v>
      </c>
    </row>
    <row r="5514" spans="1:2" x14ac:dyDescent="0.25">
      <c r="A5514" s="25">
        <v>38020</v>
      </c>
      <c r="B5514" s="26">
        <f>[1]PyramidData!K5521</f>
        <v>3501</v>
      </c>
    </row>
    <row r="5515" spans="1:2" x14ac:dyDescent="0.25">
      <c r="A5515" s="25">
        <v>38021</v>
      </c>
      <c r="B5515" s="26">
        <f>[1]PyramidData!K5522</f>
        <v>3347</v>
      </c>
    </row>
    <row r="5516" spans="1:2" x14ac:dyDescent="0.25">
      <c r="A5516" s="25">
        <v>38022</v>
      </c>
      <c r="B5516" s="26">
        <f>[1]PyramidData!K5523</f>
        <v>3556</v>
      </c>
    </row>
    <row r="5517" spans="1:2" x14ac:dyDescent="0.25">
      <c r="A5517" s="25">
        <v>38023</v>
      </c>
      <c r="B5517" s="26">
        <f>[1]PyramidData!K5524</f>
        <v>3046</v>
      </c>
    </row>
    <row r="5518" spans="1:2" x14ac:dyDescent="0.25">
      <c r="A5518" s="25">
        <v>38024</v>
      </c>
      <c r="B5518" s="26">
        <f>[1]PyramidData!K5525</f>
        <v>1338</v>
      </c>
    </row>
    <row r="5519" spans="1:2" x14ac:dyDescent="0.25">
      <c r="A5519" s="25">
        <v>38025</v>
      </c>
      <c r="B5519" s="26">
        <f>[1]PyramidData!K5526</f>
        <v>503</v>
      </c>
    </row>
    <row r="5520" spans="1:2" x14ac:dyDescent="0.25">
      <c r="A5520" s="25">
        <v>38026</v>
      </c>
      <c r="B5520" s="26">
        <f>[1]PyramidData!K5527</f>
        <v>4628</v>
      </c>
    </row>
    <row r="5521" spans="1:2" x14ac:dyDescent="0.25">
      <c r="A5521" s="25">
        <v>38027</v>
      </c>
      <c r="B5521" s="26">
        <f>[1]PyramidData!K5528</f>
        <v>4342</v>
      </c>
    </row>
    <row r="5522" spans="1:2" x14ac:dyDescent="0.25">
      <c r="A5522" s="25">
        <v>38028</v>
      </c>
      <c r="B5522" s="26">
        <f>[1]PyramidData!K5529</f>
        <v>3763</v>
      </c>
    </row>
    <row r="5523" spans="1:2" x14ac:dyDescent="0.25">
      <c r="A5523" s="25">
        <v>38029</v>
      </c>
      <c r="B5523" s="26">
        <f>[1]PyramidData!K5530</f>
        <v>4018</v>
      </c>
    </row>
    <row r="5524" spans="1:2" x14ac:dyDescent="0.25">
      <c r="A5524" s="25">
        <v>38030</v>
      </c>
      <c r="B5524" s="26">
        <f>[1]PyramidData!K5531</f>
        <v>500</v>
      </c>
    </row>
    <row r="5525" spans="1:2" x14ac:dyDescent="0.25">
      <c r="A5525" s="25">
        <v>38031</v>
      </c>
      <c r="B5525" s="26">
        <f>[1]PyramidData!K5532</f>
        <v>410</v>
      </c>
    </row>
    <row r="5526" spans="1:2" x14ac:dyDescent="0.25">
      <c r="A5526" s="25">
        <v>38032</v>
      </c>
      <c r="B5526" s="26">
        <f>[1]PyramidData!K5533</f>
        <v>459</v>
      </c>
    </row>
    <row r="5527" spans="1:2" x14ac:dyDescent="0.25">
      <c r="A5527" s="25">
        <v>38033</v>
      </c>
      <c r="B5527" s="26">
        <f>[1]PyramidData!K5534</f>
        <v>3272</v>
      </c>
    </row>
    <row r="5528" spans="1:2" x14ac:dyDescent="0.25">
      <c r="A5528" s="25">
        <v>38034</v>
      </c>
      <c r="B5528" s="26">
        <f>[1]PyramidData!K5535</f>
        <v>3521</v>
      </c>
    </row>
    <row r="5529" spans="1:2" x14ac:dyDescent="0.25">
      <c r="A5529" s="25">
        <v>38035</v>
      </c>
      <c r="B5529" s="26">
        <f>[1]PyramidData!K5536</f>
        <v>3818</v>
      </c>
    </row>
    <row r="5530" spans="1:2" x14ac:dyDescent="0.25">
      <c r="A5530" s="25">
        <v>38036</v>
      </c>
      <c r="B5530" s="26">
        <f>[1]PyramidData!K5537</f>
        <v>3955</v>
      </c>
    </row>
    <row r="5531" spans="1:2" x14ac:dyDescent="0.25">
      <c r="A5531" s="25">
        <v>38037</v>
      </c>
      <c r="B5531" s="26">
        <f>[1]PyramidData!K5538</f>
        <v>3755</v>
      </c>
    </row>
    <row r="5532" spans="1:2" x14ac:dyDescent="0.25">
      <c r="A5532" s="25">
        <v>38038</v>
      </c>
      <c r="B5532" s="26">
        <f>[1]PyramidData!K5539</f>
        <v>3151</v>
      </c>
    </row>
    <row r="5533" spans="1:2" x14ac:dyDescent="0.25">
      <c r="A5533" s="25">
        <v>38039</v>
      </c>
      <c r="B5533" s="26">
        <f>[1]PyramidData!K5540</f>
        <v>463</v>
      </c>
    </row>
    <row r="5534" spans="1:2" x14ac:dyDescent="0.25">
      <c r="A5534" s="25">
        <v>38040</v>
      </c>
      <c r="B5534" s="26">
        <f>[1]PyramidData!K5541</f>
        <v>1775</v>
      </c>
    </row>
    <row r="5535" spans="1:2" x14ac:dyDescent="0.25">
      <c r="A5535" s="25">
        <v>38041</v>
      </c>
      <c r="B5535" s="26">
        <f>[1]PyramidData!K5542</f>
        <v>1820</v>
      </c>
    </row>
    <row r="5536" spans="1:2" x14ac:dyDescent="0.25">
      <c r="A5536" s="25">
        <v>38042</v>
      </c>
      <c r="B5536" s="26">
        <f>[1]PyramidData!K5543</f>
        <v>1966</v>
      </c>
    </row>
    <row r="5537" spans="1:2" x14ac:dyDescent="0.25">
      <c r="A5537" s="25">
        <v>38043</v>
      </c>
      <c r="B5537" s="26">
        <f>[1]PyramidData!K5544</f>
        <v>2365</v>
      </c>
    </row>
    <row r="5538" spans="1:2" x14ac:dyDescent="0.25">
      <c r="A5538" s="25">
        <v>38044</v>
      </c>
      <c r="B5538" s="26">
        <f>[1]PyramidData!K5545</f>
        <v>1609</v>
      </c>
    </row>
    <row r="5539" spans="1:2" x14ac:dyDescent="0.25">
      <c r="A5539" s="25">
        <v>38045</v>
      </c>
      <c r="B5539" s="26">
        <f>[1]PyramidData!K5546</f>
        <v>526</v>
      </c>
    </row>
    <row r="5540" spans="1:2" x14ac:dyDescent="0.25">
      <c r="A5540" s="25">
        <v>38046</v>
      </c>
      <c r="B5540" s="26">
        <f>[1]PyramidData!K5547</f>
        <v>821</v>
      </c>
    </row>
    <row r="5541" spans="1:2" x14ac:dyDescent="0.25">
      <c r="A5541" s="25">
        <v>38047</v>
      </c>
      <c r="B5541" s="26">
        <f>[1]PyramidData!K5548</f>
        <v>2349</v>
      </c>
    </row>
    <row r="5542" spans="1:2" x14ac:dyDescent="0.25">
      <c r="A5542" s="25">
        <v>38048</v>
      </c>
      <c r="B5542" s="26">
        <f>[1]PyramidData!K5549</f>
        <v>2162</v>
      </c>
    </row>
    <row r="5543" spans="1:2" x14ac:dyDescent="0.25">
      <c r="A5543" s="25">
        <v>38049</v>
      </c>
      <c r="B5543" s="26">
        <f>[1]PyramidData!K5550</f>
        <v>2363</v>
      </c>
    </row>
    <row r="5544" spans="1:2" x14ac:dyDescent="0.25">
      <c r="A5544" s="25">
        <v>38050</v>
      </c>
      <c r="B5544" s="26">
        <f>[1]PyramidData!K5551</f>
        <v>1763</v>
      </c>
    </row>
    <row r="5545" spans="1:2" x14ac:dyDescent="0.25">
      <c r="A5545" s="25">
        <v>38051</v>
      </c>
      <c r="B5545" s="26">
        <f>[1]PyramidData!K5552</f>
        <v>2182</v>
      </c>
    </row>
    <row r="5546" spans="1:2" x14ac:dyDescent="0.25">
      <c r="A5546" s="25">
        <v>38052</v>
      </c>
      <c r="B5546" s="26">
        <f>[1]PyramidData!K5553</f>
        <v>157</v>
      </c>
    </row>
    <row r="5547" spans="1:2" x14ac:dyDescent="0.25">
      <c r="A5547" s="25">
        <v>38053</v>
      </c>
      <c r="B5547" s="26">
        <f>[1]PyramidData!K5554</f>
        <v>242</v>
      </c>
    </row>
    <row r="5548" spans="1:2" x14ac:dyDescent="0.25">
      <c r="A5548" s="25">
        <v>38054</v>
      </c>
      <c r="B5548" s="26">
        <f>[1]PyramidData!K5555</f>
        <v>2937</v>
      </c>
    </row>
    <row r="5549" spans="1:2" x14ac:dyDescent="0.25">
      <c r="A5549" s="25">
        <v>38055</v>
      </c>
      <c r="B5549" s="26">
        <f>[1]PyramidData!K5556</f>
        <v>2331</v>
      </c>
    </row>
    <row r="5550" spans="1:2" x14ac:dyDescent="0.25">
      <c r="A5550" s="25">
        <v>38056</v>
      </c>
      <c r="B5550" s="26">
        <f>[1]PyramidData!K5557</f>
        <v>2324</v>
      </c>
    </row>
    <row r="5551" spans="1:2" x14ac:dyDescent="0.25">
      <c r="A5551" s="25">
        <v>38057</v>
      </c>
      <c r="B5551" s="26">
        <f>[1]PyramidData!K5558</f>
        <v>1512</v>
      </c>
    </row>
    <row r="5552" spans="1:2" x14ac:dyDescent="0.25">
      <c r="A5552" s="25">
        <v>38058</v>
      </c>
      <c r="B5552" s="26">
        <f>[1]PyramidData!K5559</f>
        <v>2641</v>
      </c>
    </row>
    <row r="5553" spans="1:2" x14ac:dyDescent="0.25">
      <c r="A5553" s="25">
        <v>38059</v>
      </c>
      <c r="B5553" s="26">
        <f>[1]PyramidData!K5560</f>
        <v>3135</v>
      </c>
    </row>
    <row r="5554" spans="1:2" x14ac:dyDescent="0.25">
      <c r="A5554" s="25">
        <v>38060</v>
      </c>
      <c r="B5554" s="26">
        <f>[1]PyramidData!K5561</f>
        <v>383</v>
      </c>
    </row>
    <row r="5555" spans="1:2" x14ac:dyDescent="0.25">
      <c r="A5555" s="25">
        <v>38061</v>
      </c>
      <c r="B5555" s="26">
        <f>[1]PyramidData!K5562</f>
        <v>3046</v>
      </c>
    </row>
    <row r="5556" spans="1:2" x14ac:dyDescent="0.25">
      <c r="A5556" s="25">
        <v>38062</v>
      </c>
      <c r="B5556" s="26">
        <f>[1]PyramidData!K5563</f>
        <v>2656</v>
      </c>
    </row>
    <row r="5557" spans="1:2" x14ac:dyDescent="0.25">
      <c r="A5557" s="25">
        <v>38063</v>
      </c>
      <c r="B5557" s="26">
        <f>[1]PyramidData!K5564</f>
        <v>2747</v>
      </c>
    </row>
    <row r="5558" spans="1:2" x14ac:dyDescent="0.25">
      <c r="A5558" s="25">
        <v>38064</v>
      </c>
      <c r="B5558" s="26">
        <f>[1]PyramidData!K5565</f>
        <v>4061</v>
      </c>
    </row>
    <row r="5559" spans="1:2" x14ac:dyDescent="0.25">
      <c r="A5559" s="25">
        <v>38065</v>
      </c>
      <c r="B5559" s="26">
        <f>[1]PyramidData!K5566</f>
        <v>3798</v>
      </c>
    </row>
    <row r="5560" spans="1:2" x14ac:dyDescent="0.25">
      <c r="A5560" s="25">
        <v>38066</v>
      </c>
      <c r="B5560" s="26">
        <f>[1]PyramidData!K5567</f>
        <v>3580</v>
      </c>
    </row>
    <row r="5561" spans="1:2" x14ac:dyDescent="0.25">
      <c r="A5561" s="25">
        <v>38067</v>
      </c>
      <c r="B5561" s="26">
        <f>[1]PyramidData!K5568</f>
        <v>1229</v>
      </c>
    </row>
    <row r="5562" spans="1:2" x14ac:dyDescent="0.25">
      <c r="A5562" s="25">
        <v>38068</v>
      </c>
      <c r="B5562" s="26">
        <f>[1]PyramidData!K5569</f>
        <v>6024</v>
      </c>
    </row>
    <row r="5563" spans="1:2" x14ac:dyDescent="0.25">
      <c r="A5563" s="25">
        <v>38069</v>
      </c>
      <c r="B5563" s="26">
        <f>[1]PyramidData!K5570</f>
        <v>4124</v>
      </c>
    </row>
    <row r="5564" spans="1:2" x14ac:dyDescent="0.25">
      <c r="A5564" s="25">
        <v>38070</v>
      </c>
      <c r="B5564" s="26">
        <f>[1]PyramidData!K5571</f>
        <v>5461</v>
      </c>
    </row>
    <row r="5565" spans="1:2" x14ac:dyDescent="0.25">
      <c r="A5565" s="25">
        <v>38071</v>
      </c>
      <c r="B5565" s="26">
        <f>[1]PyramidData!K5572</f>
        <v>5463</v>
      </c>
    </row>
    <row r="5566" spans="1:2" x14ac:dyDescent="0.25">
      <c r="A5566" s="25">
        <v>38072</v>
      </c>
      <c r="B5566" s="26">
        <f>[1]PyramidData!K5573</f>
        <v>5121</v>
      </c>
    </row>
    <row r="5567" spans="1:2" x14ac:dyDescent="0.25">
      <c r="A5567" s="25">
        <v>38073</v>
      </c>
      <c r="B5567" s="26">
        <f>[1]PyramidData!K5574</f>
        <v>1947</v>
      </c>
    </row>
    <row r="5568" spans="1:2" x14ac:dyDescent="0.25">
      <c r="A5568" s="25">
        <v>38074</v>
      </c>
      <c r="B5568" s="26">
        <f>[1]PyramidData!K5575</f>
        <v>1248</v>
      </c>
    </row>
    <row r="5569" spans="1:2" x14ac:dyDescent="0.25">
      <c r="A5569" s="25">
        <v>38075</v>
      </c>
      <c r="B5569" s="26">
        <f>[1]PyramidData!K5576</f>
        <v>4514</v>
      </c>
    </row>
    <row r="5570" spans="1:2" x14ac:dyDescent="0.25">
      <c r="A5570" s="25">
        <v>38076</v>
      </c>
      <c r="B5570" s="26">
        <f>[1]PyramidData!K5577</f>
        <v>3979</v>
      </c>
    </row>
    <row r="5571" spans="1:2" x14ac:dyDescent="0.25">
      <c r="A5571" s="25">
        <v>38077</v>
      </c>
      <c r="B5571" s="26">
        <f>[1]PyramidData!K5578</f>
        <v>4187</v>
      </c>
    </row>
    <row r="5572" spans="1:2" x14ac:dyDescent="0.25">
      <c r="A5572" s="25">
        <v>38078</v>
      </c>
      <c r="B5572" s="26">
        <f>[1]PyramidData!K5579</f>
        <v>4116</v>
      </c>
    </row>
    <row r="5573" spans="1:2" x14ac:dyDescent="0.25">
      <c r="A5573" s="25">
        <v>38079</v>
      </c>
      <c r="B5573" s="26">
        <f>[1]PyramidData!K5580</f>
        <v>5609</v>
      </c>
    </row>
    <row r="5574" spans="1:2" x14ac:dyDescent="0.25">
      <c r="A5574" s="25">
        <v>38080</v>
      </c>
      <c r="B5574" s="26">
        <f>[1]PyramidData!K5581</f>
        <v>5335</v>
      </c>
    </row>
    <row r="5575" spans="1:2" x14ac:dyDescent="0.25">
      <c r="A5575" s="25">
        <v>38081</v>
      </c>
      <c r="B5575" s="26">
        <f>[1]PyramidData!K5582</f>
        <v>146</v>
      </c>
    </row>
    <row r="5576" spans="1:2" x14ac:dyDescent="0.25">
      <c r="A5576" s="25">
        <v>38082</v>
      </c>
      <c r="B5576" s="26">
        <f>[1]PyramidData!K5583</f>
        <v>3722</v>
      </c>
    </row>
    <row r="5577" spans="1:2" x14ac:dyDescent="0.25">
      <c r="A5577" s="25">
        <v>38083</v>
      </c>
      <c r="B5577" s="26">
        <f>[1]PyramidData!K5584</f>
        <v>3746</v>
      </c>
    </row>
    <row r="5578" spans="1:2" x14ac:dyDescent="0.25">
      <c r="A5578" s="25">
        <v>38084</v>
      </c>
      <c r="B5578" s="26">
        <f>[1]PyramidData!K5585</f>
        <v>4172</v>
      </c>
    </row>
    <row r="5579" spans="1:2" x14ac:dyDescent="0.25">
      <c r="A5579" s="25">
        <v>38085</v>
      </c>
      <c r="B5579" s="26">
        <f>[1]PyramidData!K5586</f>
        <v>6574</v>
      </c>
    </row>
    <row r="5580" spans="1:2" x14ac:dyDescent="0.25">
      <c r="A5580" s="25">
        <v>38086</v>
      </c>
      <c r="B5580" s="26">
        <f>[1]PyramidData!K5587</f>
        <v>4128</v>
      </c>
    </row>
    <row r="5581" spans="1:2" x14ac:dyDescent="0.25">
      <c r="A5581" s="25">
        <v>38087</v>
      </c>
      <c r="B5581" s="26">
        <f>[1]PyramidData!K5588</f>
        <v>1914</v>
      </c>
    </row>
    <row r="5582" spans="1:2" x14ac:dyDescent="0.25">
      <c r="A5582" s="25">
        <v>38088</v>
      </c>
      <c r="B5582" s="26">
        <f>[1]PyramidData!K5589</f>
        <v>1710</v>
      </c>
    </row>
    <row r="5583" spans="1:2" x14ac:dyDescent="0.25">
      <c r="A5583" s="25">
        <v>38089</v>
      </c>
      <c r="B5583" s="26">
        <f>[1]PyramidData!K5590</f>
        <v>4407</v>
      </c>
    </row>
    <row r="5584" spans="1:2" x14ac:dyDescent="0.25">
      <c r="A5584" s="25">
        <v>38090</v>
      </c>
      <c r="B5584" s="26">
        <f>[1]PyramidData!K5591</f>
        <v>4569</v>
      </c>
    </row>
    <row r="5585" spans="1:2" x14ac:dyDescent="0.25">
      <c r="A5585" s="25">
        <v>38091</v>
      </c>
      <c r="B5585" s="26">
        <f>[1]PyramidData!K5592</f>
        <v>6179</v>
      </c>
    </row>
    <row r="5586" spans="1:2" x14ac:dyDescent="0.25">
      <c r="A5586" s="25">
        <v>38092</v>
      </c>
      <c r="B5586" s="26">
        <f>[1]PyramidData!K5593</f>
        <v>2385</v>
      </c>
    </row>
    <row r="5587" spans="1:2" x14ac:dyDescent="0.25">
      <c r="A5587" s="25">
        <v>38093</v>
      </c>
      <c r="B5587" s="26">
        <f>[1]PyramidData!K5594</f>
        <v>3780</v>
      </c>
    </row>
    <row r="5588" spans="1:2" x14ac:dyDescent="0.25">
      <c r="A5588" s="25">
        <v>38094</v>
      </c>
      <c r="B5588" s="26">
        <f>[1]PyramidData!K5595</f>
        <v>87</v>
      </c>
    </row>
    <row r="5589" spans="1:2" x14ac:dyDescent="0.25">
      <c r="A5589" s="25">
        <v>38095</v>
      </c>
      <c r="B5589" s="26">
        <f>[1]PyramidData!K5596</f>
        <v>462</v>
      </c>
    </row>
    <row r="5590" spans="1:2" x14ac:dyDescent="0.25">
      <c r="A5590" s="25">
        <v>38096</v>
      </c>
      <c r="B5590" s="26">
        <f>[1]PyramidData!K5597</f>
        <v>3383</v>
      </c>
    </row>
    <row r="5591" spans="1:2" x14ac:dyDescent="0.25">
      <c r="A5591" s="25">
        <v>38097</v>
      </c>
      <c r="B5591" s="26">
        <f>[1]PyramidData!K5598</f>
        <v>5435</v>
      </c>
    </row>
    <row r="5592" spans="1:2" x14ac:dyDescent="0.25">
      <c r="A5592" s="25">
        <v>38098</v>
      </c>
      <c r="B5592" s="26">
        <f>[1]PyramidData!K5599</f>
        <v>4842</v>
      </c>
    </row>
    <row r="5593" spans="1:2" x14ac:dyDescent="0.25">
      <c r="A5593" s="25">
        <v>38099</v>
      </c>
      <c r="B5593" s="26">
        <f>[1]PyramidData!K5600</f>
        <v>2484</v>
      </c>
    </row>
    <row r="5594" spans="1:2" x14ac:dyDescent="0.25">
      <c r="A5594" s="25">
        <v>38100</v>
      </c>
      <c r="B5594" s="26">
        <f>[1]PyramidData!K5601</f>
        <v>2861</v>
      </c>
    </row>
    <row r="5595" spans="1:2" x14ac:dyDescent="0.25">
      <c r="A5595" s="25">
        <v>38101</v>
      </c>
      <c r="B5595" s="26">
        <f>[1]PyramidData!K5602</f>
        <v>1351</v>
      </c>
    </row>
    <row r="5596" spans="1:2" x14ac:dyDescent="0.25">
      <c r="A5596" s="25">
        <v>38102</v>
      </c>
      <c r="B5596" s="26">
        <f>[1]PyramidData!K5603</f>
        <v>1900</v>
      </c>
    </row>
    <row r="5597" spans="1:2" x14ac:dyDescent="0.25">
      <c r="A5597" s="25">
        <v>38103</v>
      </c>
      <c r="B5597" s="26">
        <f>[1]PyramidData!K5604</f>
        <v>3854</v>
      </c>
    </row>
    <row r="5598" spans="1:2" x14ac:dyDescent="0.25">
      <c r="A5598" s="25">
        <v>38104</v>
      </c>
      <c r="B5598" s="26">
        <f>[1]PyramidData!K5605</f>
        <v>3434</v>
      </c>
    </row>
    <row r="5599" spans="1:2" x14ac:dyDescent="0.25">
      <c r="A5599" s="25">
        <v>38105</v>
      </c>
      <c r="B5599" s="26">
        <f>[1]PyramidData!K5606</f>
        <v>3086</v>
      </c>
    </row>
    <row r="5600" spans="1:2" x14ac:dyDescent="0.25">
      <c r="A5600" s="25">
        <v>38106</v>
      </c>
      <c r="B5600" s="26">
        <f>[1]PyramidData!K5607</f>
        <v>3087</v>
      </c>
    </row>
    <row r="5601" spans="1:2" x14ac:dyDescent="0.25">
      <c r="A5601" s="25">
        <v>38107</v>
      </c>
      <c r="B5601" s="26">
        <f>[1]PyramidData!K5608</f>
        <v>3239</v>
      </c>
    </row>
    <row r="5602" spans="1:2" x14ac:dyDescent="0.25">
      <c r="A5602" s="25">
        <v>38108</v>
      </c>
      <c r="B5602" s="26">
        <f>[1]PyramidData!K5609</f>
        <v>2682</v>
      </c>
    </row>
    <row r="5603" spans="1:2" x14ac:dyDescent="0.25">
      <c r="A5603" s="25">
        <v>38109</v>
      </c>
      <c r="B5603" s="26">
        <f>[1]PyramidData!K5610</f>
        <v>3170</v>
      </c>
    </row>
    <row r="5604" spans="1:2" x14ac:dyDescent="0.25">
      <c r="A5604" s="25">
        <v>38110</v>
      </c>
      <c r="B5604" s="26">
        <f>[1]PyramidData!K5611</f>
        <v>3578</v>
      </c>
    </row>
    <row r="5605" spans="1:2" x14ac:dyDescent="0.25">
      <c r="A5605" s="25">
        <v>38111</v>
      </c>
      <c r="B5605" s="26">
        <f>[1]PyramidData!K5612</f>
        <v>2731</v>
      </c>
    </row>
    <row r="5606" spans="1:2" x14ac:dyDescent="0.25">
      <c r="A5606" s="25">
        <v>38112</v>
      </c>
      <c r="B5606" s="26">
        <f>[1]PyramidData!K5613</f>
        <v>3058</v>
      </c>
    </row>
    <row r="5607" spans="1:2" x14ac:dyDescent="0.25">
      <c r="A5607" s="25">
        <v>38113</v>
      </c>
      <c r="B5607" s="26">
        <f>[1]PyramidData!K5614</f>
        <v>2959</v>
      </c>
    </row>
    <row r="5608" spans="1:2" x14ac:dyDescent="0.25">
      <c r="A5608" s="25">
        <v>38114</v>
      </c>
      <c r="B5608" s="26">
        <f>[1]PyramidData!K5615</f>
        <v>2348</v>
      </c>
    </row>
    <row r="5609" spans="1:2" x14ac:dyDescent="0.25">
      <c r="A5609" s="25">
        <v>38115</v>
      </c>
      <c r="B5609" s="26">
        <f>[1]PyramidData!K5616</f>
        <v>116</v>
      </c>
    </row>
    <row r="5610" spans="1:2" x14ac:dyDescent="0.25">
      <c r="A5610" s="25">
        <v>38116</v>
      </c>
      <c r="B5610" s="26">
        <f>[1]PyramidData!K5617</f>
        <v>32</v>
      </c>
    </row>
    <row r="5611" spans="1:2" x14ac:dyDescent="0.25">
      <c r="A5611" s="25">
        <v>38117</v>
      </c>
      <c r="B5611" s="26">
        <f>[1]PyramidData!K5618</f>
        <v>4194</v>
      </c>
    </row>
    <row r="5612" spans="1:2" x14ac:dyDescent="0.25">
      <c r="A5612" s="25">
        <v>38118</v>
      </c>
      <c r="B5612" s="26">
        <f>[1]PyramidData!K5619</f>
        <v>4692</v>
      </c>
    </row>
    <row r="5613" spans="1:2" x14ac:dyDescent="0.25">
      <c r="A5613" s="25">
        <v>38119</v>
      </c>
      <c r="B5613" s="26">
        <f>[1]PyramidData!K5620</f>
        <v>4306</v>
      </c>
    </row>
    <row r="5614" spans="1:2" x14ac:dyDescent="0.25">
      <c r="A5614" s="25">
        <v>38120</v>
      </c>
      <c r="B5614" s="26">
        <f>[1]PyramidData!K5621</f>
        <v>4156</v>
      </c>
    </row>
    <row r="5615" spans="1:2" x14ac:dyDescent="0.25">
      <c r="A5615" s="25">
        <v>38121</v>
      </c>
      <c r="B5615" s="26">
        <f>[1]PyramidData!K5622</f>
        <v>3602</v>
      </c>
    </row>
    <row r="5616" spans="1:2" x14ac:dyDescent="0.25">
      <c r="A5616" s="25">
        <v>38122</v>
      </c>
      <c r="B5616" s="26">
        <f>[1]PyramidData!K5623</f>
        <v>3182</v>
      </c>
    </row>
    <row r="5617" spans="1:2" x14ac:dyDescent="0.25">
      <c r="A5617" s="25">
        <v>38123</v>
      </c>
      <c r="B5617" s="26">
        <f>[1]PyramidData!K5624</f>
        <v>2658</v>
      </c>
    </row>
    <row r="5618" spans="1:2" x14ac:dyDescent="0.25">
      <c r="A5618" s="25">
        <v>38124</v>
      </c>
      <c r="B5618" s="26">
        <f>[1]PyramidData!K5625</f>
        <v>3962</v>
      </c>
    </row>
    <row r="5619" spans="1:2" x14ac:dyDescent="0.25">
      <c r="A5619" s="25">
        <v>38125</v>
      </c>
      <c r="B5619" s="26">
        <f>[1]PyramidData!K5626</f>
        <v>5288</v>
      </c>
    </row>
    <row r="5620" spans="1:2" x14ac:dyDescent="0.25">
      <c r="A5620" s="25">
        <v>38126</v>
      </c>
      <c r="B5620" s="26">
        <f>[1]PyramidData!K5627</f>
        <v>5979</v>
      </c>
    </row>
    <row r="5621" spans="1:2" x14ac:dyDescent="0.25">
      <c r="A5621" s="25">
        <v>38127</v>
      </c>
      <c r="B5621" s="26">
        <f>[1]PyramidData!K5628</f>
        <v>4673</v>
      </c>
    </row>
    <row r="5622" spans="1:2" x14ac:dyDescent="0.25">
      <c r="A5622" s="25">
        <v>38128</v>
      </c>
      <c r="B5622" s="26">
        <f>[1]PyramidData!K5629</f>
        <v>7756</v>
      </c>
    </row>
    <row r="5623" spans="1:2" x14ac:dyDescent="0.25">
      <c r="A5623" s="25">
        <v>38129</v>
      </c>
      <c r="B5623" s="26">
        <f>[1]PyramidData!K5630</f>
        <v>846</v>
      </c>
    </row>
    <row r="5624" spans="1:2" x14ac:dyDescent="0.25">
      <c r="A5624" s="25">
        <v>38130</v>
      </c>
      <c r="B5624" s="26">
        <f>[1]PyramidData!K5631</f>
        <v>707</v>
      </c>
    </row>
    <row r="5625" spans="1:2" x14ac:dyDescent="0.25">
      <c r="A5625" s="25">
        <v>38131</v>
      </c>
      <c r="B5625" s="26">
        <f>[1]PyramidData!K5632</f>
        <v>5336</v>
      </c>
    </row>
    <row r="5626" spans="1:2" x14ac:dyDescent="0.25">
      <c r="A5626" s="25">
        <v>38132</v>
      </c>
      <c r="B5626" s="26">
        <f>[1]PyramidData!K5633</f>
        <v>4293</v>
      </c>
    </row>
    <row r="5627" spans="1:2" x14ac:dyDescent="0.25">
      <c r="A5627" s="25">
        <v>38133</v>
      </c>
      <c r="B5627" s="26">
        <f>[1]PyramidData!K5634</f>
        <v>6577</v>
      </c>
    </row>
    <row r="5628" spans="1:2" x14ac:dyDescent="0.25">
      <c r="A5628" s="25">
        <v>38134</v>
      </c>
      <c r="B5628" s="26">
        <f>[1]PyramidData!K5635</f>
        <v>7111</v>
      </c>
    </row>
    <row r="5629" spans="1:2" x14ac:dyDescent="0.25">
      <c r="A5629" s="25">
        <v>38135</v>
      </c>
      <c r="B5629" s="26">
        <f>[1]PyramidData!K5636</f>
        <v>7798</v>
      </c>
    </row>
    <row r="5630" spans="1:2" x14ac:dyDescent="0.25">
      <c r="A5630" s="25">
        <v>38136</v>
      </c>
      <c r="B5630" s="26">
        <f>[1]PyramidData!K5637</f>
        <v>7315</v>
      </c>
    </row>
    <row r="5631" spans="1:2" x14ac:dyDescent="0.25">
      <c r="A5631" s="25">
        <v>38137</v>
      </c>
      <c r="B5631" s="26">
        <f>[1]PyramidData!K5638</f>
        <v>3455</v>
      </c>
    </row>
    <row r="5632" spans="1:2" x14ac:dyDescent="0.25">
      <c r="A5632" s="25">
        <v>38138</v>
      </c>
      <c r="B5632" s="26">
        <f>[1]PyramidData!K5639</f>
        <v>4479</v>
      </c>
    </row>
    <row r="5633" spans="1:2" x14ac:dyDescent="0.25">
      <c r="A5633" s="25">
        <v>38139</v>
      </c>
      <c r="B5633" s="26">
        <f>[1]PyramidData!K5640</f>
        <v>6239</v>
      </c>
    </row>
    <row r="5634" spans="1:2" x14ac:dyDescent="0.25">
      <c r="A5634" s="25">
        <v>38140</v>
      </c>
      <c r="B5634" s="26">
        <f>[1]PyramidData!K5641</f>
        <v>6280</v>
      </c>
    </row>
    <row r="5635" spans="1:2" x14ac:dyDescent="0.25">
      <c r="A5635" s="25">
        <v>38141</v>
      </c>
      <c r="B5635" s="26">
        <f>[1]PyramidData!K5642</f>
        <v>5742</v>
      </c>
    </row>
    <row r="5636" spans="1:2" x14ac:dyDescent="0.25">
      <c r="A5636" s="25">
        <v>38142</v>
      </c>
      <c r="B5636" s="26">
        <f>[1]PyramidData!K5643</f>
        <v>4221</v>
      </c>
    </row>
    <row r="5637" spans="1:2" x14ac:dyDescent="0.25">
      <c r="A5637" s="25">
        <v>38143</v>
      </c>
      <c r="B5637" s="26">
        <f>[1]PyramidData!K5644</f>
        <v>1715</v>
      </c>
    </row>
    <row r="5638" spans="1:2" x14ac:dyDescent="0.25">
      <c r="A5638" s="25">
        <v>38144</v>
      </c>
      <c r="B5638" s="26">
        <f>[1]PyramidData!K5645</f>
        <v>4750</v>
      </c>
    </row>
    <row r="5639" spans="1:2" x14ac:dyDescent="0.25">
      <c r="A5639" s="25">
        <v>38145</v>
      </c>
      <c r="B5639" s="26">
        <f>[1]PyramidData!K5646</f>
        <v>7443</v>
      </c>
    </row>
    <row r="5640" spans="1:2" x14ac:dyDescent="0.25">
      <c r="A5640" s="25">
        <v>38146</v>
      </c>
      <c r="B5640" s="26">
        <f>[1]PyramidData!K5647</f>
        <v>7116</v>
      </c>
    </row>
    <row r="5641" spans="1:2" x14ac:dyDescent="0.25">
      <c r="A5641" s="25">
        <v>38147</v>
      </c>
      <c r="B5641" s="26">
        <f>[1]PyramidData!K5648</f>
        <v>4522</v>
      </c>
    </row>
    <row r="5642" spans="1:2" x14ac:dyDescent="0.25">
      <c r="A5642" s="25">
        <v>38148</v>
      </c>
      <c r="B5642" s="26">
        <f>[1]PyramidData!K5649</f>
        <v>8145</v>
      </c>
    </row>
    <row r="5643" spans="1:2" x14ac:dyDescent="0.25">
      <c r="A5643" s="25">
        <v>38149</v>
      </c>
      <c r="B5643" s="26">
        <f>[1]PyramidData!K5650</f>
        <v>10694</v>
      </c>
    </row>
    <row r="5644" spans="1:2" x14ac:dyDescent="0.25">
      <c r="A5644" s="25">
        <v>38150</v>
      </c>
      <c r="B5644" s="26">
        <f>[1]PyramidData!K5651</f>
        <v>2642</v>
      </c>
    </row>
    <row r="5645" spans="1:2" x14ac:dyDescent="0.25">
      <c r="A5645" s="25">
        <v>38151</v>
      </c>
      <c r="B5645" s="26">
        <f>[1]PyramidData!K5652</f>
        <v>2330</v>
      </c>
    </row>
    <row r="5646" spans="1:2" x14ac:dyDescent="0.25">
      <c r="A5646" s="25">
        <v>38152</v>
      </c>
      <c r="B5646" s="26">
        <f>[1]PyramidData!K5653</f>
        <v>5327</v>
      </c>
    </row>
    <row r="5647" spans="1:2" x14ac:dyDescent="0.25">
      <c r="A5647" s="25">
        <v>38153</v>
      </c>
      <c r="B5647" s="26">
        <f>[1]PyramidData!K5654</f>
        <v>5183</v>
      </c>
    </row>
    <row r="5648" spans="1:2" x14ac:dyDescent="0.25">
      <c r="A5648" s="25">
        <v>38154</v>
      </c>
      <c r="B5648" s="26">
        <f>[1]PyramidData!K5655</f>
        <v>5639</v>
      </c>
    </row>
    <row r="5649" spans="1:2" x14ac:dyDescent="0.25">
      <c r="A5649" s="25">
        <v>38155</v>
      </c>
      <c r="B5649" s="26">
        <f>[1]PyramidData!K5656</f>
        <v>5521</v>
      </c>
    </row>
    <row r="5650" spans="1:2" x14ac:dyDescent="0.25">
      <c r="A5650" s="25">
        <v>38156</v>
      </c>
      <c r="B5650" s="26">
        <f>[1]PyramidData!K5657</f>
        <v>3422</v>
      </c>
    </row>
    <row r="5651" spans="1:2" x14ac:dyDescent="0.25">
      <c r="A5651" s="25">
        <v>38157</v>
      </c>
      <c r="B5651" s="26">
        <f>[1]PyramidData!K5658</f>
        <v>2378</v>
      </c>
    </row>
    <row r="5652" spans="1:2" x14ac:dyDescent="0.25">
      <c r="A5652" s="25">
        <v>38158</v>
      </c>
      <c r="B5652" s="26">
        <f>[1]PyramidData!K5659</f>
        <v>4206</v>
      </c>
    </row>
    <row r="5653" spans="1:2" x14ac:dyDescent="0.25">
      <c r="A5653" s="25">
        <v>38159</v>
      </c>
      <c r="B5653" s="26">
        <f>[1]PyramidData!K5660</f>
        <v>6175</v>
      </c>
    </row>
    <row r="5654" spans="1:2" x14ac:dyDescent="0.25">
      <c r="A5654" s="25">
        <v>38160</v>
      </c>
      <c r="B5654" s="26">
        <f>[1]PyramidData!K5661</f>
        <v>6291</v>
      </c>
    </row>
    <row r="5655" spans="1:2" x14ac:dyDescent="0.25">
      <c r="A5655" s="25">
        <v>38161</v>
      </c>
      <c r="B5655" s="26">
        <f>[1]PyramidData!K5662</f>
        <v>6668</v>
      </c>
    </row>
    <row r="5656" spans="1:2" x14ac:dyDescent="0.25">
      <c r="A5656" s="25">
        <v>38162</v>
      </c>
      <c r="B5656" s="26">
        <f>[1]PyramidData!K5663</f>
        <v>7140</v>
      </c>
    </row>
    <row r="5657" spans="1:2" x14ac:dyDescent="0.25">
      <c r="A5657" s="25">
        <v>38163</v>
      </c>
      <c r="B5657" s="26">
        <f>[1]PyramidData!K5664</f>
        <v>8299</v>
      </c>
    </row>
    <row r="5658" spans="1:2" x14ac:dyDescent="0.25">
      <c r="A5658" s="25">
        <v>38164</v>
      </c>
      <c r="B5658" s="26">
        <f>[1]PyramidData!K5665</f>
        <v>3179</v>
      </c>
    </row>
    <row r="5659" spans="1:2" x14ac:dyDescent="0.25">
      <c r="A5659" s="25">
        <v>38165</v>
      </c>
      <c r="B5659" s="26">
        <f>[1]PyramidData!K5666</f>
        <v>698</v>
      </c>
    </row>
    <row r="5660" spans="1:2" x14ac:dyDescent="0.25">
      <c r="A5660" s="25">
        <v>38166</v>
      </c>
      <c r="B5660" s="26">
        <f>[1]PyramidData!K5667</f>
        <v>6765</v>
      </c>
    </row>
    <row r="5661" spans="1:2" x14ac:dyDescent="0.25">
      <c r="A5661" s="25">
        <v>38167</v>
      </c>
      <c r="B5661" s="26">
        <f>[1]PyramidData!K5668</f>
        <v>2061</v>
      </c>
    </row>
    <row r="5662" spans="1:2" x14ac:dyDescent="0.25">
      <c r="A5662" s="25">
        <v>38168</v>
      </c>
      <c r="B5662" s="26">
        <f>[1]PyramidData!K5669</f>
        <v>5681</v>
      </c>
    </row>
    <row r="5663" spans="1:2" x14ac:dyDescent="0.25">
      <c r="A5663" s="25">
        <v>38169</v>
      </c>
      <c r="B5663" s="26">
        <f>[1]PyramidData!K5670</f>
        <v>8517</v>
      </c>
    </row>
    <row r="5664" spans="1:2" x14ac:dyDescent="0.25">
      <c r="A5664" s="25">
        <v>38170</v>
      </c>
      <c r="B5664" s="26">
        <f>[1]PyramidData!K5671</f>
        <v>8772</v>
      </c>
    </row>
    <row r="5665" spans="1:2" x14ac:dyDescent="0.25">
      <c r="A5665" s="25">
        <v>38171</v>
      </c>
      <c r="B5665" s="26">
        <f>[1]PyramidData!K5672</f>
        <v>1901</v>
      </c>
    </row>
    <row r="5666" spans="1:2" x14ac:dyDescent="0.25">
      <c r="A5666" s="25">
        <v>38172</v>
      </c>
      <c r="B5666" s="26">
        <f>[1]PyramidData!K5673</f>
        <v>2455</v>
      </c>
    </row>
    <row r="5667" spans="1:2" x14ac:dyDescent="0.25">
      <c r="A5667" s="25">
        <v>38173</v>
      </c>
      <c r="B5667" s="26">
        <f>[1]PyramidData!K5674</f>
        <v>4374</v>
      </c>
    </row>
    <row r="5668" spans="1:2" x14ac:dyDescent="0.25">
      <c r="A5668" s="25">
        <v>38174</v>
      </c>
      <c r="B5668" s="26">
        <f>[1]PyramidData!K5675</f>
        <v>7316</v>
      </c>
    </row>
    <row r="5669" spans="1:2" x14ac:dyDescent="0.25">
      <c r="A5669" s="25">
        <v>38175</v>
      </c>
      <c r="B5669" s="26">
        <f>[1]PyramidData!K5676</f>
        <v>6484</v>
      </c>
    </row>
    <row r="5670" spans="1:2" x14ac:dyDescent="0.25">
      <c r="A5670" s="25">
        <v>38176</v>
      </c>
      <c r="B5670" s="26">
        <f>[1]PyramidData!K5677</f>
        <v>6693</v>
      </c>
    </row>
    <row r="5671" spans="1:2" x14ac:dyDescent="0.25">
      <c r="A5671" s="25">
        <v>38177</v>
      </c>
      <c r="B5671" s="26">
        <f>[1]PyramidData!K5678</f>
        <v>6013</v>
      </c>
    </row>
    <row r="5672" spans="1:2" x14ac:dyDescent="0.25">
      <c r="A5672" s="25">
        <v>38178</v>
      </c>
      <c r="B5672" s="26">
        <f>[1]PyramidData!K5679</f>
        <v>3923</v>
      </c>
    </row>
    <row r="5673" spans="1:2" x14ac:dyDescent="0.25">
      <c r="A5673" s="25">
        <v>38179</v>
      </c>
      <c r="B5673" s="26">
        <f>[1]PyramidData!K5680</f>
        <v>2061</v>
      </c>
    </row>
    <row r="5674" spans="1:2" x14ac:dyDescent="0.25">
      <c r="A5674" s="25">
        <v>38180</v>
      </c>
      <c r="B5674" s="26">
        <f>[1]PyramidData!K5681</f>
        <v>5013</v>
      </c>
    </row>
    <row r="5675" spans="1:2" x14ac:dyDescent="0.25">
      <c r="A5675" s="25">
        <v>38181</v>
      </c>
      <c r="B5675" s="26">
        <f>[1]PyramidData!K5682</f>
        <v>6028</v>
      </c>
    </row>
    <row r="5676" spans="1:2" x14ac:dyDescent="0.25">
      <c r="A5676" s="25">
        <v>38182</v>
      </c>
      <c r="B5676" s="26">
        <f>[1]PyramidData!K5683</f>
        <v>5353</v>
      </c>
    </row>
    <row r="5677" spans="1:2" x14ac:dyDescent="0.25">
      <c r="A5677" s="25">
        <v>38183</v>
      </c>
      <c r="B5677" s="26">
        <f>[1]PyramidData!K5684</f>
        <v>4748</v>
      </c>
    </row>
    <row r="5678" spans="1:2" x14ac:dyDescent="0.25">
      <c r="A5678" s="25">
        <v>38184</v>
      </c>
      <c r="B5678" s="26">
        <f>[1]PyramidData!K5685</f>
        <v>5454</v>
      </c>
    </row>
    <row r="5679" spans="1:2" x14ac:dyDescent="0.25">
      <c r="A5679" s="25">
        <v>38185</v>
      </c>
      <c r="B5679" s="26">
        <f>[1]PyramidData!K5686</f>
        <v>1317</v>
      </c>
    </row>
    <row r="5680" spans="1:2" x14ac:dyDescent="0.25">
      <c r="A5680" s="25">
        <v>38186</v>
      </c>
      <c r="B5680" s="26">
        <f>[1]PyramidData!K5687</f>
        <v>2011</v>
      </c>
    </row>
    <row r="5681" spans="1:2" x14ac:dyDescent="0.25">
      <c r="A5681" s="25">
        <v>38187</v>
      </c>
      <c r="B5681" s="26">
        <f>[1]PyramidData!K5688</f>
        <v>6689</v>
      </c>
    </row>
    <row r="5682" spans="1:2" x14ac:dyDescent="0.25">
      <c r="A5682" s="25">
        <v>38188</v>
      </c>
      <c r="B5682" s="26">
        <f>[1]PyramidData!K5689</f>
        <v>5765</v>
      </c>
    </row>
    <row r="5683" spans="1:2" x14ac:dyDescent="0.25">
      <c r="A5683" s="25">
        <v>38189</v>
      </c>
      <c r="B5683" s="26">
        <f>[1]PyramidData!K5690</f>
        <v>2477</v>
      </c>
    </row>
    <row r="5684" spans="1:2" x14ac:dyDescent="0.25">
      <c r="A5684" s="25">
        <v>38190</v>
      </c>
      <c r="B5684" s="26">
        <f>[1]PyramidData!K5691</f>
        <v>7068</v>
      </c>
    </row>
    <row r="5685" spans="1:2" x14ac:dyDescent="0.25">
      <c r="A5685" s="25">
        <v>38191</v>
      </c>
      <c r="B5685" s="26">
        <f>[1]PyramidData!K5692</f>
        <v>2803</v>
      </c>
    </row>
    <row r="5686" spans="1:2" x14ac:dyDescent="0.25">
      <c r="A5686" s="25">
        <v>38192</v>
      </c>
      <c r="B5686" s="26">
        <f>[1]PyramidData!K5693</f>
        <v>3892</v>
      </c>
    </row>
    <row r="5687" spans="1:2" x14ac:dyDescent="0.25">
      <c r="A5687" s="25">
        <v>38193</v>
      </c>
      <c r="B5687" s="26">
        <f>[1]PyramidData!K5694</f>
        <v>1247</v>
      </c>
    </row>
    <row r="5688" spans="1:2" x14ac:dyDescent="0.25">
      <c r="A5688" s="25">
        <v>38194</v>
      </c>
      <c r="B5688" s="26">
        <f>[1]PyramidData!K5695</f>
        <v>4272</v>
      </c>
    </row>
    <row r="5689" spans="1:2" x14ac:dyDescent="0.25">
      <c r="A5689" s="25">
        <v>38195</v>
      </c>
      <c r="B5689" s="26">
        <f>[1]PyramidData!K5696</f>
        <v>5890</v>
      </c>
    </row>
    <row r="5690" spans="1:2" x14ac:dyDescent="0.25">
      <c r="A5690" s="25">
        <v>38196</v>
      </c>
      <c r="B5690" s="26">
        <f>[1]PyramidData!K5697</f>
        <v>5807</v>
      </c>
    </row>
    <row r="5691" spans="1:2" x14ac:dyDescent="0.25">
      <c r="A5691" s="25">
        <v>38197</v>
      </c>
      <c r="B5691" s="26">
        <f>[1]PyramidData!K5698</f>
        <v>6379</v>
      </c>
    </row>
    <row r="5692" spans="1:2" x14ac:dyDescent="0.25">
      <c r="A5692" s="25">
        <v>38198</v>
      </c>
      <c r="B5692" s="26">
        <f>[1]PyramidData!K5699</f>
        <v>5917</v>
      </c>
    </row>
    <row r="5693" spans="1:2" x14ac:dyDescent="0.25">
      <c r="A5693" s="25">
        <v>38199</v>
      </c>
      <c r="B5693" s="26">
        <f>[1]PyramidData!K5700</f>
        <v>3587</v>
      </c>
    </row>
    <row r="5694" spans="1:2" x14ac:dyDescent="0.25">
      <c r="A5694" s="25">
        <v>38200</v>
      </c>
      <c r="B5694" s="26">
        <f>[1]PyramidData!K5701</f>
        <v>2717</v>
      </c>
    </row>
    <row r="5695" spans="1:2" x14ac:dyDescent="0.25">
      <c r="A5695" s="25">
        <v>38201</v>
      </c>
      <c r="B5695" s="26">
        <f>[1]PyramidData!K5702</f>
        <v>5504</v>
      </c>
    </row>
    <row r="5696" spans="1:2" x14ac:dyDescent="0.25">
      <c r="A5696" s="25">
        <v>38202</v>
      </c>
      <c r="B5696" s="26">
        <f>[1]PyramidData!K5703</f>
        <v>6242</v>
      </c>
    </row>
    <row r="5697" spans="1:2" x14ac:dyDescent="0.25">
      <c r="A5697" s="25">
        <v>38203</v>
      </c>
      <c r="B5697" s="26">
        <f>[1]PyramidData!K5704</f>
        <v>5042</v>
      </c>
    </row>
    <row r="5698" spans="1:2" x14ac:dyDescent="0.25">
      <c r="A5698" s="25">
        <v>38204</v>
      </c>
      <c r="B5698" s="26">
        <f>[1]PyramidData!K5705</f>
        <v>5646</v>
      </c>
    </row>
    <row r="5699" spans="1:2" x14ac:dyDescent="0.25">
      <c r="A5699" s="25">
        <v>38205</v>
      </c>
      <c r="B5699" s="26">
        <f>[1]PyramidData!K5706</f>
        <v>6940</v>
      </c>
    </row>
    <row r="5700" spans="1:2" x14ac:dyDescent="0.25">
      <c r="A5700" s="25">
        <v>38206</v>
      </c>
      <c r="B5700" s="26">
        <f>[1]PyramidData!K5707</f>
        <v>2788</v>
      </c>
    </row>
    <row r="5701" spans="1:2" x14ac:dyDescent="0.25">
      <c r="A5701" s="25">
        <v>38207</v>
      </c>
      <c r="B5701" s="26">
        <f>[1]PyramidData!K5708</f>
        <v>2359</v>
      </c>
    </row>
    <row r="5702" spans="1:2" x14ac:dyDescent="0.25">
      <c r="A5702" s="25">
        <v>38208</v>
      </c>
      <c r="B5702" s="26">
        <f>[1]PyramidData!K5709</f>
        <v>5511</v>
      </c>
    </row>
    <row r="5703" spans="1:2" x14ac:dyDescent="0.25">
      <c r="A5703" s="25">
        <v>38209</v>
      </c>
      <c r="B5703" s="26">
        <f>[1]PyramidData!K5710</f>
        <v>5313</v>
      </c>
    </row>
    <row r="5704" spans="1:2" x14ac:dyDescent="0.25">
      <c r="A5704" s="25">
        <v>38210</v>
      </c>
      <c r="B5704" s="26">
        <f>[1]PyramidData!K5711</f>
        <v>3901</v>
      </c>
    </row>
    <row r="5705" spans="1:2" x14ac:dyDescent="0.25">
      <c r="A5705" s="25">
        <v>38211</v>
      </c>
      <c r="B5705" s="26">
        <f>[1]PyramidData!K5712</f>
        <v>3956</v>
      </c>
    </row>
    <row r="5706" spans="1:2" x14ac:dyDescent="0.25">
      <c r="A5706" s="25">
        <v>38212</v>
      </c>
      <c r="B5706" s="26">
        <f>[1]PyramidData!K5713</f>
        <v>4973</v>
      </c>
    </row>
    <row r="5707" spans="1:2" x14ac:dyDescent="0.25">
      <c r="A5707" s="25">
        <v>38213</v>
      </c>
      <c r="B5707" s="26">
        <f>[1]PyramidData!K5714</f>
        <v>2369</v>
      </c>
    </row>
    <row r="5708" spans="1:2" x14ac:dyDescent="0.25">
      <c r="A5708" s="25">
        <v>38214</v>
      </c>
      <c r="B5708" s="26">
        <f>[1]PyramidData!K5715</f>
        <v>3594</v>
      </c>
    </row>
    <row r="5709" spans="1:2" x14ac:dyDescent="0.25">
      <c r="A5709" s="25">
        <v>38215</v>
      </c>
      <c r="B5709" s="26">
        <f>[1]PyramidData!K5716</f>
        <v>5837</v>
      </c>
    </row>
    <row r="5710" spans="1:2" x14ac:dyDescent="0.25">
      <c r="A5710" s="25">
        <v>38216</v>
      </c>
      <c r="B5710" s="26">
        <f>[1]PyramidData!K5717</f>
        <v>6057</v>
      </c>
    </row>
    <row r="5711" spans="1:2" x14ac:dyDescent="0.25">
      <c r="A5711" s="25">
        <v>38217</v>
      </c>
      <c r="B5711" s="26">
        <f>[1]PyramidData!K5718</f>
        <v>6939</v>
      </c>
    </row>
    <row r="5712" spans="1:2" x14ac:dyDescent="0.25">
      <c r="A5712" s="25">
        <v>38218</v>
      </c>
      <c r="B5712" s="26">
        <f>[1]PyramidData!K5719</f>
        <v>7111</v>
      </c>
    </row>
    <row r="5713" spans="1:2" x14ac:dyDescent="0.25">
      <c r="A5713" s="25">
        <v>38219</v>
      </c>
      <c r="B5713" s="26">
        <f>[1]PyramidData!K5720</f>
        <v>8838</v>
      </c>
    </row>
    <row r="5714" spans="1:2" x14ac:dyDescent="0.25">
      <c r="A5714" s="25">
        <v>38220</v>
      </c>
      <c r="B5714" s="26">
        <f>[1]PyramidData!K5721</f>
        <v>3543</v>
      </c>
    </row>
    <row r="5715" spans="1:2" x14ac:dyDescent="0.25">
      <c r="A5715" s="25">
        <v>38221</v>
      </c>
      <c r="B5715" s="26">
        <f>[1]PyramidData!K5722</f>
        <v>3046</v>
      </c>
    </row>
    <row r="5716" spans="1:2" x14ac:dyDescent="0.25">
      <c r="A5716" s="25">
        <v>38222</v>
      </c>
      <c r="B5716" s="26">
        <f>[1]PyramidData!K5723</f>
        <v>7016</v>
      </c>
    </row>
    <row r="5717" spans="1:2" x14ac:dyDescent="0.25">
      <c r="A5717" s="25">
        <v>38223</v>
      </c>
      <c r="B5717" s="26">
        <f>[1]PyramidData!K5724</f>
        <v>6820</v>
      </c>
    </row>
    <row r="5718" spans="1:2" x14ac:dyDescent="0.25">
      <c r="A5718" s="25">
        <v>38224</v>
      </c>
      <c r="B5718" s="26">
        <f>[1]PyramidData!K5725</f>
        <v>9197</v>
      </c>
    </row>
    <row r="5719" spans="1:2" x14ac:dyDescent="0.25">
      <c r="A5719" s="25">
        <v>38225</v>
      </c>
      <c r="B5719" s="26">
        <f>[1]PyramidData!K5726</f>
        <v>6863</v>
      </c>
    </row>
    <row r="5720" spans="1:2" x14ac:dyDescent="0.25">
      <c r="A5720" s="25">
        <v>38226</v>
      </c>
      <c r="B5720" s="26">
        <f>[1]PyramidData!K5727</f>
        <v>9691</v>
      </c>
    </row>
    <row r="5721" spans="1:2" x14ac:dyDescent="0.25">
      <c r="A5721" s="25">
        <v>38227</v>
      </c>
      <c r="B5721" s="26">
        <f>[1]PyramidData!K5728</f>
        <v>271</v>
      </c>
    </row>
    <row r="5722" spans="1:2" x14ac:dyDescent="0.25">
      <c r="A5722" s="25">
        <v>38228</v>
      </c>
      <c r="B5722" s="26">
        <f>[1]PyramidData!K5729</f>
        <v>1701</v>
      </c>
    </row>
    <row r="5723" spans="1:2" x14ac:dyDescent="0.25">
      <c r="A5723" s="25">
        <v>38229</v>
      </c>
      <c r="B5723" s="26">
        <f>[1]PyramidData!K5730</f>
        <v>5700</v>
      </c>
    </row>
    <row r="5724" spans="1:2" x14ac:dyDescent="0.25">
      <c r="A5724" s="25">
        <v>38230</v>
      </c>
      <c r="B5724" s="26">
        <f>[1]PyramidData!K5731</f>
        <v>5778</v>
      </c>
    </row>
    <row r="5725" spans="1:2" x14ac:dyDescent="0.25">
      <c r="A5725" s="25">
        <v>38231</v>
      </c>
      <c r="B5725" s="26">
        <f>[1]PyramidData!K5732</f>
        <v>9105</v>
      </c>
    </row>
    <row r="5726" spans="1:2" x14ac:dyDescent="0.25">
      <c r="A5726" s="25">
        <v>38232</v>
      </c>
      <c r="B5726" s="26">
        <f>[1]PyramidData!K5733</f>
        <v>7493</v>
      </c>
    </row>
    <row r="5727" spans="1:2" x14ac:dyDescent="0.25">
      <c r="A5727" s="25">
        <v>38233</v>
      </c>
      <c r="B5727" s="26">
        <f>[1]PyramidData!K5734</f>
        <v>9060</v>
      </c>
    </row>
    <row r="5728" spans="1:2" x14ac:dyDescent="0.25">
      <c r="A5728" s="25">
        <v>38234</v>
      </c>
      <c r="B5728" s="26">
        <f>[1]PyramidData!K5735</f>
        <v>4226</v>
      </c>
    </row>
    <row r="5729" spans="1:2" x14ac:dyDescent="0.25">
      <c r="A5729" s="25">
        <v>38235</v>
      </c>
      <c r="B5729" s="26">
        <f>[1]PyramidData!K5736</f>
        <v>2540</v>
      </c>
    </row>
    <row r="5730" spans="1:2" x14ac:dyDescent="0.25">
      <c r="A5730" s="25">
        <v>38236</v>
      </c>
      <c r="B5730" s="26">
        <f>[1]PyramidData!K5737</f>
        <v>5093</v>
      </c>
    </row>
    <row r="5731" spans="1:2" x14ac:dyDescent="0.25">
      <c r="A5731" s="25">
        <v>38237</v>
      </c>
      <c r="B5731" s="26">
        <f>[1]PyramidData!K5738</f>
        <v>7048</v>
      </c>
    </row>
    <row r="5732" spans="1:2" x14ac:dyDescent="0.25">
      <c r="A5732" s="25">
        <v>38238</v>
      </c>
      <c r="B5732" s="26">
        <f>[1]PyramidData!K5739</f>
        <v>6752</v>
      </c>
    </row>
    <row r="5733" spans="1:2" x14ac:dyDescent="0.25">
      <c r="A5733" s="25">
        <v>38239</v>
      </c>
      <c r="B5733" s="26">
        <f>[1]PyramidData!K5740</f>
        <v>6876</v>
      </c>
    </row>
    <row r="5734" spans="1:2" x14ac:dyDescent="0.25">
      <c r="A5734" s="25">
        <v>38240</v>
      </c>
      <c r="B5734" s="26">
        <f>[1]PyramidData!K5741</f>
        <v>7438</v>
      </c>
    </row>
    <row r="5735" spans="1:2" x14ac:dyDescent="0.25">
      <c r="A5735" s="25">
        <v>38241</v>
      </c>
      <c r="B5735" s="26">
        <f>[1]PyramidData!K5742</f>
        <v>2699</v>
      </c>
    </row>
    <row r="5736" spans="1:2" x14ac:dyDescent="0.25">
      <c r="A5736" s="25">
        <v>38242</v>
      </c>
      <c r="B5736" s="26">
        <f>[1]PyramidData!K5743</f>
        <v>2443</v>
      </c>
    </row>
    <row r="5737" spans="1:2" x14ac:dyDescent="0.25">
      <c r="A5737" s="25">
        <v>38243</v>
      </c>
      <c r="B5737" s="26">
        <f>[1]PyramidData!K5744</f>
        <v>5652</v>
      </c>
    </row>
    <row r="5738" spans="1:2" x14ac:dyDescent="0.25">
      <c r="A5738" s="25">
        <v>38244</v>
      </c>
      <c r="B5738" s="26">
        <f>[1]PyramidData!K5745</f>
        <v>5704</v>
      </c>
    </row>
    <row r="5739" spans="1:2" x14ac:dyDescent="0.25">
      <c r="A5739" s="25">
        <v>38245</v>
      </c>
      <c r="B5739" s="26">
        <f>[1]PyramidData!K5746</f>
        <v>6359</v>
      </c>
    </row>
    <row r="5740" spans="1:2" x14ac:dyDescent="0.25">
      <c r="A5740" s="25">
        <v>38246</v>
      </c>
      <c r="B5740" s="26">
        <f>[1]PyramidData!K5747</f>
        <v>6019</v>
      </c>
    </row>
    <row r="5741" spans="1:2" x14ac:dyDescent="0.25">
      <c r="A5741" s="25">
        <v>38247</v>
      </c>
      <c r="B5741" s="26">
        <f>[1]PyramidData!K5748</f>
        <v>8085</v>
      </c>
    </row>
    <row r="5742" spans="1:2" x14ac:dyDescent="0.25">
      <c r="A5742" s="25">
        <v>38248</v>
      </c>
      <c r="B5742" s="26">
        <f>[1]PyramidData!K5749</f>
        <v>2430</v>
      </c>
    </row>
    <row r="5743" spans="1:2" x14ac:dyDescent="0.25">
      <c r="A5743" s="25">
        <v>38249</v>
      </c>
      <c r="B5743" s="26">
        <f>[1]PyramidData!K5750</f>
        <v>1373</v>
      </c>
    </row>
    <row r="5744" spans="1:2" x14ac:dyDescent="0.25">
      <c r="A5744" s="25">
        <v>38250</v>
      </c>
      <c r="B5744" s="26">
        <f>[1]PyramidData!K5751</f>
        <v>4800</v>
      </c>
    </row>
    <row r="5745" spans="1:2" x14ac:dyDescent="0.25">
      <c r="A5745" s="25">
        <v>38251</v>
      </c>
      <c r="B5745" s="26">
        <f>[1]PyramidData!K5752</f>
        <v>7245</v>
      </c>
    </row>
    <row r="5746" spans="1:2" x14ac:dyDescent="0.25">
      <c r="A5746" s="25">
        <v>38252</v>
      </c>
      <c r="B5746" s="26">
        <f>[1]PyramidData!K5753</f>
        <v>7457</v>
      </c>
    </row>
    <row r="5747" spans="1:2" x14ac:dyDescent="0.25">
      <c r="A5747" s="25">
        <v>38253</v>
      </c>
      <c r="B5747" s="26">
        <f>[1]PyramidData!K5754</f>
        <v>8710</v>
      </c>
    </row>
    <row r="5748" spans="1:2" x14ac:dyDescent="0.25">
      <c r="A5748" s="25">
        <v>38254</v>
      </c>
      <c r="B5748" s="26">
        <f>[1]PyramidData!K5755</f>
        <v>8957</v>
      </c>
    </row>
    <row r="5749" spans="1:2" x14ac:dyDescent="0.25">
      <c r="A5749" s="25">
        <v>38255</v>
      </c>
      <c r="B5749" s="26">
        <f>[1]PyramidData!K5756</f>
        <v>1850</v>
      </c>
    </row>
    <row r="5750" spans="1:2" x14ac:dyDescent="0.25">
      <c r="A5750" s="25">
        <v>38256</v>
      </c>
      <c r="B5750" s="26">
        <f>[1]PyramidData!K5757</f>
        <v>1605</v>
      </c>
    </row>
    <row r="5751" spans="1:2" x14ac:dyDescent="0.25">
      <c r="A5751" s="25">
        <v>38257</v>
      </c>
      <c r="B5751" s="26">
        <f>[1]PyramidData!K5758</f>
        <v>6100</v>
      </c>
    </row>
    <row r="5752" spans="1:2" x14ac:dyDescent="0.25">
      <c r="A5752" s="25">
        <v>38258</v>
      </c>
      <c r="B5752" s="26">
        <f>[1]PyramidData!K5759</f>
        <v>6417</v>
      </c>
    </row>
    <row r="5753" spans="1:2" x14ac:dyDescent="0.25">
      <c r="A5753" s="25">
        <v>38259</v>
      </c>
      <c r="B5753" s="26">
        <f>[1]PyramidData!K5760</f>
        <v>6760</v>
      </c>
    </row>
    <row r="5754" spans="1:2" x14ac:dyDescent="0.25">
      <c r="A5754" s="25">
        <v>38260</v>
      </c>
      <c r="B5754" s="26">
        <f>[1]PyramidData!K5761</f>
        <v>6319</v>
      </c>
    </row>
    <row r="5755" spans="1:2" x14ac:dyDescent="0.25">
      <c r="A5755" s="25">
        <v>38261</v>
      </c>
      <c r="B5755" s="26">
        <f>[1]PyramidData!K5762</f>
        <v>4338</v>
      </c>
    </row>
    <row r="5756" spans="1:2" x14ac:dyDescent="0.25">
      <c r="A5756" s="25">
        <v>38262</v>
      </c>
      <c r="B5756" s="26">
        <f>[1]PyramidData!K5763</f>
        <v>561</v>
      </c>
    </row>
    <row r="5757" spans="1:2" x14ac:dyDescent="0.25">
      <c r="A5757" s="25">
        <v>38263</v>
      </c>
      <c r="B5757" s="26">
        <f>[1]PyramidData!K5764</f>
        <v>3954</v>
      </c>
    </row>
    <row r="5758" spans="1:2" x14ac:dyDescent="0.25">
      <c r="A5758" s="25">
        <v>38264</v>
      </c>
      <c r="B5758" s="26">
        <f>[1]PyramidData!K5765</f>
        <v>4613</v>
      </c>
    </row>
    <row r="5759" spans="1:2" x14ac:dyDescent="0.25">
      <c r="A5759" s="25">
        <v>38265</v>
      </c>
      <c r="B5759" s="26">
        <f>[1]PyramidData!K5766</f>
        <v>3223</v>
      </c>
    </row>
    <row r="5760" spans="1:2" x14ac:dyDescent="0.25">
      <c r="A5760" s="25">
        <v>38266</v>
      </c>
      <c r="B5760" s="26">
        <f>[1]PyramidData!K5767</f>
        <v>5281</v>
      </c>
    </row>
    <row r="5761" spans="1:2" x14ac:dyDescent="0.25">
      <c r="A5761" s="25">
        <v>38267</v>
      </c>
      <c r="B5761" s="26">
        <f>[1]PyramidData!K5768</f>
        <v>5965</v>
      </c>
    </row>
    <row r="5762" spans="1:2" x14ac:dyDescent="0.25">
      <c r="A5762" s="25">
        <v>38268</v>
      </c>
      <c r="B5762" s="26">
        <f>[1]PyramidData!K5769</f>
        <v>7102</v>
      </c>
    </row>
    <row r="5763" spans="1:2" x14ac:dyDescent="0.25">
      <c r="A5763" s="25">
        <v>38269</v>
      </c>
      <c r="B5763" s="26">
        <f>[1]PyramidData!K5770</f>
        <v>1513</v>
      </c>
    </row>
    <row r="5764" spans="1:2" x14ac:dyDescent="0.25">
      <c r="A5764" s="25">
        <v>38270</v>
      </c>
      <c r="B5764" s="26">
        <f>[1]PyramidData!K5771</f>
        <v>1226</v>
      </c>
    </row>
    <row r="5765" spans="1:2" x14ac:dyDescent="0.25">
      <c r="A5765" s="25">
        <v>38271</v>
      </c>
      <c r="B5765" s="26">
        <f>[1]PyramidData!K5772</f>
        <v>4749</v>
      </c>
    </row>
    <row r="5766" spans="1:2" x14ac:dyDescent="0.25">
      <c r="A5766" s="25">
        <v>38272</v>
      </c>
      <c r="B5766" s="26">
        <f>[1]PyramidData!K5773</f>
        <v>7043</v>
      </c>
    </row>
    <row r="5767" spans="1:2" x14ac:dyDescent="0.25">
      <c r="A5767" s="25">
        <v>38273</v>
      </c>
      <c r="B5767" s="26">
        <f>[1]PyramidData!K5774</f>
        <v>4758</v>
      </c>
    </row>
    <row r="5768" spans="1:2" x14ac:dyDescent="0.25">
      <c r="A5768" s="25">
        <v>38274</v>
      </c>
      <c r="B5768" s="26">
        <f>[1]PyramidData!K5775</f>
        <v>3378</v>
      </c>
    </row>
    <row r="5769" spans="1:2" x14ac:dyDescent="0.25">
      <c r="A5769" s="25">
        <v>38275</v>
      </c>
      <c r="B5769" s="26">
        <f>[1]PyramidData!K5776</f>
        <v>4360</v>
      </c>
    </row>
    <row r="5770" spans="1:2" x14ac:dyDescent="0.25">
      <c r="A5770" s="25">
        <v>38276</v>
      </c>
      <c r="B5770" s="26">
        <f>[1]PyramidData!K5777</f>
        <v>1893</v>
      </c>
    </row>
    <row r="5771" spans="1:2" x14ac:dyDescent="0.25">
      <c r="A5771" s="25">
        <v>38277</v>
      </c>
      <c r="B5771" s="26">
        <f>[1]PyramidData!K5778</f>
        <v>3435</v>
      </c>
    </row>
    <row r="5772" spans="1:2" x14ac:dyDescent="0.25">
      <c r="A5772" s="25">
        <v>38278</v>
      </c>
      <c r="B5772" s="26">
        <f>[1]PyramidData!K5779</f>
        <v>4288</v>
      </c>
    </row>
    <row r="5773" spans="1:2" x14ac:dyDescent="0.25">
      <c r="A5773" s="25">
        <v>38279</v>
      </c>
      <c r="B5773" s="26">
        <f>[1]PyramidData!K5780</f>
        <v>4475</v>
      </c>
    </row>
    <row r="5774" spans="1:2" x14ac:dyDescent="0.25">
      <c r="A5774" s="25">
        <v>38280</v>
      </c>
      <c r="B5774" s="26">
        <f>[1]PyramidData!K5781</f>
        <v>6181</v>
      </c>
    </row>
    <row r="5775" spans="1:2" x14ac:dyDescent="0.25">
      <c r="A5775" s="25">
        <v>38281</v>
      </c>
      <c r="B5775" s="26">
        <f>[1]PyramidData!K5782</f>
        <v>6288</v>
      </c>
    </row>
    <row r="5776" spans="1:2" x14ac:dyDescent="0.25">
      <c r="A5776" s="25">
        <v>38282</v>
      </c>
      <c r="B5776" s="26">
        <f>[1]PyramidData!K5783</f>
        <v>1831</v>
      </c>
    </row>
    <row r="5777" spans="1:2" x14ac:dyDescent="0.25">
      <c r="A5777" s="25">
        <v>38283</v>
      </c>
      <c r="B5777" s="26">
        <f>[1]PyramidData!K5784</f>
        <v>204</v>
      </c>
    </row>
    <row r="5778" spans="1:2" x14ac:dyDescent="0.25">
      <c r="A5778" s="25">
        <v>38284</v>
      </c>
      <c r="B5778" s="26">
        <f>[1]PyramidData!K5785</f>
        <v>2277</v>
      </c>
    </row>
    <row r="5779" spans="1:2" x14ac:dyDescent="0.25">
      <c r="A5779" s="25">
        <v>38285</v>
      </c>
      <c r="B5779" s="26">
        <f>[1]PyramidData!K5786</f>
        <v>4106</v>
      </c>
    </row>
    <row r="5780" spans="1:2" x14ac:dyDescent="0.25">
      <c r="A5780" s="25">
        <v>38286</v>
      </c>
      <c r="B5780" s="26">
        <f>[1]PyramidData!K5787</f>
        <v>3065</v>
      </c>
    </row>
    <row r="5781" spans="1:2" x14ac:dyDescent="0.25">
      <c r="A5781" s="25">
        <v>38287</v>
      </c>
      <c r="B5781" s="26">
        <f>[1]PyramidData!K5788</f>
        <v>2831</v>
      </c>
    </row>
    <row r="5782" spans="1:2" x14ac:dyDescent="0.25">
      <c r="A5782" s="25">
        <v>38288</v>
      </c>
      <c r="B5782" s="26">
        <f>[1]PyramidData!K5789</f>
        <v>3564</v>
      </c>
    </row>
    <row r="5783" spans="1:2" x14ac:dyDescent="0.25">
      <c r="A5783" s="25">
        <v>38289</v>
      </c>
      <c r="B5783" s="26">
        <f>[1]PyramidData!K5790</f>
        <v>4039</v>
      </c>
    </row>
    <row r="5784" spans="1:2" x14ac:dyDescent="0.25">
      <c r="A5784" s="25">
        <v>38290</v>
      </c>
      <c r="B5784" s="26">
        <f>[1]PyramidData!K5791</f>
        <v>250</v>
      </c>
    </row>
    <row r="5785" spans="1:2" x14ac:dyDescent="0.25">
      <c r="A5785" s="25">
        <v>38291</v>
      </c>
      <c r="B5785" s="26">
        <f>[1]PyramidData!K5792</f>
        <v>2784</v>
      </c>
    </row>
    <row r="5786" spans="1:2" x14ac:dyDescent="0.25">
      <c r="A5786" s="25">
        <v>38292</v>
      </c>
      <c r="B5786" s="26">
        <f>[1]PyramidData!K5793</f>
        <v>2659</v>
      </c>
    </row>
    <row r="5787" spans="1:2" x14ac:dyDescent="0.25">
      <c r="A5787" s="25">
        <v>38293</v>
      </c>
      <c r="B5787" s="26">
        <f>[1]PyramidData!K5794</f>
        <v>1749</v>
      </c>
    </row>
    <row r="5788" spans="1:2" x14ac:dyDescent="0.25">
      <c r="A5788" s="25">
        <v>38294</v>
      </c>
      <c r="B5788" s="26">
        <f>[1]PyramidData!K5795</f>
        <v>2134</v>
      </c>
    </row>
    <row r="5789" spans="1:2" x14ac:dyDescent="0.25">
      <c r="A5789" s="25">
        <v>38295</v>
      </c>
      <c r="B5789" s="26">
        <f>[1]PyramidData!K5796</f>
        <v>2228</v>
      </c>
    </row>
    <row r="5790" spans="1:2" x14ac:dyDescent="0.25">
      <c r="A5790" s="25">
        <v>38296</v>
      </c>
      <c r="B5790" s="26">
        <f>[1]PyramidData!K5797</f>
        <v>1507</v>
      </c>
    </row>
    <row r="5791" spans="1:2" x14ac:dyDescent="0.25">
      <c r="A5791" s="25">
        <v>38297</v>
      </c>
      <c r="B5791" s="26">
        <f>[1]PyramidData!K5798</f>
        <v>139</v>
      </c>
    </row>
    <row r="5792" spans="1:2" x14ac:dyDescent="0.25">
      <c r="A5792" s="25">
        <v>38298</v>
      </c>
      <c r="B5792" s="26">
        <f>[1]PyramidData!K5799</f>
        <v>1773</v>
      </c>
    </row>
    <row r="5793" spans="1:2" x14ac:dyDescent="0.25">
      <c r="A5793" s="25">
        <v>38299</v>
      </c>
      <c r="B5793" s="26">
        <f>[1]PyramidData!K5800</f>
        <v>2895</v>
      </c>
    </row>
    <row r="5794" spans="1:2" x14ac:dyDescent="0.25">
      <c r="A5794" s="25">
        <v>38300</v>
      </c>
      <c r="B5794" s="26">
        <f>[1]PyramidData!K5801</f>
        <v>2698</v>
      </c>
    </row>
    <row r="5795" spans="1:2" x14ac:dyDescent="0.25">
      <c r="A5795" s="25">
        <v>38301</v>
      </c>
      <c r="B5795" s="26">
        <f>[1]PyramidData!K5802</f>
        <v>2614</v>
      </c>
    </row>
    <row r="5796" spans="1:2" x14ac:dyDescent="0.25">
      <c r="A5796" s="25">
        <v>38302</v>
      </c>
      <c r="B5796" s="26">
        <f>[1]PyramidData!K5803</f>
        <v>2428</v>
      </c>
    </row>
    <row r="5797" spans="1:2" x14ac:dyDescent="0.25">
      <c r="A5797" s="25">
        <v>38303</v>
      </c>
      <c r="B5797" s="26">
        <f>[1]PyramidData!K5804</f>
        <v>2261</v>
      </c>
    </row>
    <row r="5798" spans="1:2" x14ac:dyDescent="0.25">
      <c r="A5798" s="25">
        <v>38304</v>
      </c>
      <c r="B5798" s="26">
        <f>[1]PyramidData!K5805</f>
        <v>1442</v>
      </c>
    </row>
    <row r="5799" spans="1:2" x14ac:dyDescent="0.25">
      <c r="A5799" s="25">
        <v>38305</v>
      </c>
      <c r="B5799" s="26">
        <f>[1]PyramidData!K5806</f>
        <v>195</v>
      </c>
    </row>
    <row r="5800" spans="1:2" x14ac:dyDescent="0.25">
      <c r="A5800" s="25">
        <v>38306</v>
      </c>
      <c r="B5800" s="26">
        <f>[1]PyramidData!K5807</f>
        <v>0</v>
      </c>
    </row>
    <row r="5801" spans="1:2" x14ac:dyDescent="0.25">
      <c r="A5801" s="25">
        <v>38307</v>
      </c>
      <c r="B5801" s="26">
        <f>[1]PyramidData!K5808</f>
        <v>0</v>
      </c>
    </row>
    <row r="5802" spans="1:2" x14ac:dyDescent="0.25">
      <c r="A5802" s="25">
        <v>38308</v>
      </c>
      <c r="B5802" s="26">
        <f>[1]PyramidData!K5809</f>
        <v>0</v>
      </c>
    </row>
    <row r="5803" spans="1:2" x14ac:dyDescent="0.25">
      <c r="A5803" s="25">
        <v>38309</v>
      </c>
      <c r="B5803" s="26">
        <f>[1]PyramidData!K5810</f>
        <v>0</v>
      </c>
    </row>
    <row r="5804" spans="1:2" x14ac:dyDescent="0.25">
      <c r="A5804" s="25">
        <v>38310</v>
      </c>
      <c r="B5804" s="26">
        <f>[1]PyramidData!K5811</f>
        <v>0</v>
      </c>
    </row>
    <row r="5805" spans="1:2" x14ac:dyDescent="0.25">
      <c r="A5805" s="25">
        <v>38311</v>
      </c>
      <c r="B5805" s="26">
        <f>[1]PyramidData!K5812</f>
        <v>0</v>
      </c>
    </row>
    <row r="5806" spans="1:2" x14ac:dyDescent="0.25">
      <c r="A5806" s="25">
        <v>38312</v>
      </c>
      <c r="B5806" s="26">
        <f>[1]PyramidData!K5813</f>
        <v>0</v>
      </c>
    </row>
    <row r="5807" spans="1:2" x14ac:dyDescent="0.25">
      <c r="A5807" s="25">
        <v>38313</v>
      </c>
      <c r="B5807" s="26">
        <f>[1]PyramidData!K5814</f>
        <v>4355</v>
      </c>
    </row>
    <row r="5808" spans="1:2" x14ac:dyDescent="0.25">
      <c r="A5808" s="25">
        <v>38314</v>
      </c>
      <c r="B5808" s="26">
        <f>[1]PyramidData!K5815</f>
        <v>5580</v>
      </c>
    </row>
    <row r="5809" spans="1:2" x14ac:dyDescent="0.25">
      <c r="A5809" s="25">
        <v>38315</v>
      </c>
      <c r="B5809" s="26">
        <f>[1]PyramidData!K5816</f>
        <v>8275</v>
      </c>
    </row>
    <row r="5810" spans="1:2" x14ac:dyDescent="0.25">
      <c r="A5810" s="25">
        <v>38316</v>
      </c>
      <c r="B5810" s="26">
        <f>[1]PyramidData!K5817</f>
        <v>780</v>
      </c>
    </row>
    <row r="5811" spans="1:2" x14ac:dyDescent="0.25">
      <c r="A5811" s="25">
        <v>38317</v>
      </c>
      <c r="B5811" s="26">
        <f>[1]PyramidData!K5818</f>
        <v>4097</v>
      </c>
    </row>
    <row r="5812" spans="1:2" x14ac:dyDescent="0.25">
      <c r="A5812" s="25">
        <v>38318</v>
      </c>
      <c r="B5812" s="26">
        <f>[1]PyramidData!K5819</f>
        <v>4378</v>
      </c>
    </row>
    <row r="5813" spans="1:2" x14ac:dyDescent="0.25">
      <c r="A5813" s="25">
        <v>38319</v>
      </c>
      <c r="B5813" s="26">
        <f>[1]PyramidData!K5820</f>
        <v>3281</v>
      </c>
    </row>
    <row r="5814" spans="1:2" x14ac:dyDescent="0.25">
      <c r="A5814" s="25">
        <v>38320</v>
      </c>
      <c r="B5814" s="26">
        <f>[1]PyramidData!K5821</f>
        <v>4419</v>
      </c>
    </row>
    <row r="5815" spans="1:2" x14ac:dyDescent="0.25">
      <c r="A5815" s="25">
        <v>38321</v>
      </c>
      <c r="B5815" s="26">
        <f>[1]PyramidData!K5822</f>
        <v>3448</v>
      </c>
    </row>
    <row r="5816" spans="1:2" x14ac:dyDescent="0.25">
      <c r="A5816" s="25">
        <v>38322</v>
      </c>
      <c r="B5816" s="26">
        <f>[1]PyramidData!K5823</f>
        <v>2322</v>
      </c>
    </row>
    <row r="5817" spans="1:2" x14ac:dyDescent="0.25">
      <c r="A5817" s="25">
        <v>38323</v>
      </c>
      <c r="B5817" s="26">
        <f>[1]PyramidData!K5824</f>
        <v>2395</v>
      </c>
    </row>
    <row r="5818" spans="1:2" x14ac:dyDescent="0.25">
      <c r="A5818" s="25">
        <v>38324</v>
      </c>
      <c r="B5818" s="26">
        <f>[1]PyramidData!K5825</f>
        <v>2871</v>
      </c>
    </row>
    <row r="5819" spans="1:2" x14ac:dyDescent="0.25">
      <c r="A5819" s="25">
        <v>38325</v>
      </c>
      <c r="B5819" s="26">
        <f>[1]PyramidData!K5826</f>
        <v>1939</v>
      </c>
    </row>
    <row r="5820" spans="1:2" x14ac:dyDescent="0.25">
      <c r="A5820" s="25">
        <v>38326</v>
      </c>
      <c r="B5820" s="26">
        <f>[1]PyramidData!K5827</f>
        <v>498</v>
      </c>
    </row>
    <row r="5821" spans="1:2" x14ac:dyDescent="0.25">
      <c r="A5821" s="25">
        <v>38327</v>
      </c>
      <c r="B5821" s="26">
        <f>[1]PyramidData!K5828</f>
        <v>3523</v>
      </c>
    </row>
    <row r="5822" spans="1:2" x14ac:dyDescent="0.25">
      <c r="A5822" s="25">
        <v>38328</v>
      </c>
      <c r="B5822" s="26">
        <f>[1]PyramidData!K5829</f>
        <v>4048</v>
      </c>
    </row>
    <row r="5823" spans="1:2" x14ac:dyDescent="0.25">
      <c r="A5823" s="25">
        <v>38329</v>
      </c>
      <c r="B5823" s="26">
        <f>[1]PyramidData!K5830</f>
        <v>4198</v>
      </c>
    </row>
    <row r="5824" spans="1:2" x14ac:dyDescent="0.25">
      <c r="A5824" s="25">
        <v>38330</v>
      </c>
      <c r="B5824" s="26">
        <f>[1]PyramidData!K5831</f>
        <v>1858</v>
      </c>
    </row>
    <row r="5825" spans="1:2" x14ac:dyDescent="0.25">
      <c r="A5825" s="25">
        <v>38331</v>
      </c>
      <c r="B5825" s="26">
        <f>[1]PyramidData!K5832</f>
        <v>6353</v>
      </c>
    </row>
    <row r="5826" spans="1:2" x14ac:dyDescent="0.25">
      <c r="A5826" s="25">
        <v>38332</v>
      </c>
      <c r="B5826" s="26">
        <f>[1]PyramidData!K5833</f>
        <v>3236</v>
      </c>
    </row>
    <row r="5827" spans="1:2" x14ac:dyDescent="0.25">
      <c r="A5827" s="25">
        <v>38333</v>
      </c>
      <c r="B5827" s="26">
        <f>[1]PyramidData!K5834</f>
        <v>2863</v>
      </c>
    </row>
    <row r="5828" spans="1:2" x14ac:dyDescent="0.25">
      <c r="A5828" s="25">
        <v>38334</v>
      </c>
      <c r="B5828" s="26">
        <f>[1]PyramidData!K5835</f>
        <v>4204</v>
      </c>
    </row>
    <row r="5829" spans="1:2" x14ac:dyDescent="0.25">
      <c r="A5829" s="25">
        <v>38335</v>
      </c>
      <c r="B5829" s="26">
        <f>[1]PyramidData!K5836</f>
        <v>3729</v>
      </c>
    </row>
    <row r="5830" spans="1:2" x14ac:dyDescent="0.25">
      <c r="A5830" s="25">
        <v>38336</v>
      </c>
      <c r="B5830" s="26">
        <f>[1]PyramidData!K5837</f>
        <v>4068</v>
      </c>
    </row>
    <row r="5831" spans="1:2" x14ac:dyDescent="0.25">
      <c r="A5831" s="25">
        <v>38337</v>
      </c>
      <c r="B5831" s="26">
        <f>[1]PyramidData!K5838</f>
        <v>4456</v>
      </c>
    </row>
    <row r="5832" spans="1:2" x14ac:dyDescent="0.25">
      <c r="A5832" s="25">
        <v>38338</v>
      </c>
      <c r="B5832" s="26">
        <f>[1]PyramidData!K5839</f>
        <v>5033</v>
      </c>
    </row>
    <row r="5833" spans="1:2" x14ac:dyDescent="0.25">
      <c r="A5833" s="25">
        <v>38339</v>
      </c>
      <c r="B5833" s="26">
        <f>[1]PyramidData!K5840</f>
        <v>1279</v>
      </c>
    </row>
    <row r="5834" spans="1:2" x14ac:dyDescent="0.25">
      <c r="A5834" s="25">
        <v>38340</v>
      </c>
      <c r="B5834" s="26">
        <f>[1]PyramidData!K5841</f>
        <v>1132</v>
      </c>
    </row>
    <row r="5835" spans="1:2" x14ac:dyDescent="0.25">
      <c r="A5835" s="25">
        <v>38341</v>
      </c>
      <c r="B5835" s="26">
        <f>[1]PyramidData!K5842</f>
        <v>5883</v>
      </c>
    </row>
    <row r="5836" spans="1:2" x14ac:dyDescent="0.25">
      <c r="A5836" s="25">
        <v>38342</v>
      </c>
      <c r="B5836" s="26">
        <f>[1]PyramidData!K5843</f>
        <v>6478</v>
      </c>
    </row>
    <row r="5837" spans="1:2" x14ac:dyDescent="0.25">
      <c r="A5837" s="25">
        <v>38343</v>
      </c>
      <c r="B5837" s="26">
        <f>[1]PyramidData!K5844</f>
        <v>4986</v>
      </c>
    </row>
    <row r="5838" spans="1:2" x14ac:dyDescent="0.25">
      <c r="A5838" s="25">
        <v>38344</v>
      </c>
      <c r="B5838" s="26">
        <f>[1]PyramidData!K5845</f>
        <v>2983</v>
      </c>
    </row>
    <row r="5839" spans="1:2" x14ac:dyDescent="0.25">
      <c r="A5839" s="25">
        <v>38345</v>
      </c>
      <c r="B5839" s="26">
        <f>[1]PyramidData!K5846</f>
        <v>4116</v>
      </c>
    </row>
    <row r="5840" spans="1:2" x14ac:dyDescent="0.25">
      <c r="A5840" s="25">
        <v>38346</v>
      </c>
      <c r="B5840" s="26">
        <f>[1]PyramidData!K5847</f>
        <v>0</v>
      </c>
    </row>
    <row r="5841" spans="1:2" x14ac:dyDescent="0.25">
      <c r="A5841" s="25">
        <v>38347</v>
      </c>
      <c r="B5841" s="26">
        <f>[1]PyramidData!K5848</f>
        <v>296</v>
      </c>
    </row>
    <row r="5842" spans="1:2" x14ac:dyDescent="0.25">
      <c r="A5842" s="25">
        <v>38348</v>
      </c>
      <c r="B5842" s="26">
        <f>[1]PyramidData!K5849</f>
        <v>3835</v>
      </c>
    </row>
    <row r="5843" spans="1:2" x14ac:dyDescent="0.25">
      <c r="A5843" s="25">
        <v>38349</v>
      </c>
      <c r="B5843" s="26">
        <f>[1]PyramidData!K5850</f>
        <v>3453</v>
      </c>
    </row>
    <row r="5844" spans="1:2" x14ac:dyDescent="0.25">
      <c r="A5844" s="25">
        <v>38350</v>
      </c>
      <c r="B5844" s="26">
        <f>[1]PyramidData!K5851</f>
        <v>6571</v>
      </c>
    </row>
    <row r="5845" spans="1:2" x14ac:dyDescent="0.25">
      <c r="A5845" s="25">
        <v>38351</v>
      </c>
      <c r="B5845" s="26">
        <f>[1]PyramidData!K5852</f>
        <v>6068</v>
      </c>
    </row>
    <row r="5846" spans="1:2" x14ac:dyDescent="0.25">
      <c r="A5846" s="25">
        <v>38352</v>
      </c>
      <c r="B5846" s="26">
        <f>[1]PyramidData!K5853</f>
        <v>4686</v>
      </c>
    </row>
    <row r="5847" spans="1:2" x14ac:dyDescent="0.25">
      <c r="A5847" s="25">
        <v>38353</v>
      </c>
      <c r="B5847" s="26">
        <f>[1]PyramidData!K5854</f>
        <v>2152</v>
      </c>
    </row>
    <row r="5848" spans="1:2" x14ac:dyDescent="0.25">
      <c r="A5848" s="25">
        <v>38354</v>
      </c>
      <c r="B5848" s="26">
        <f>[1]PyramidData!K5855</f>
        <v>256</v>
      </c>
    </row>
    <row r="5849" spans="1:2" x14ac:dyDescent="0.25">
      <c r="A5849" s="25">
        <v>38355</v>
      </c>
      <c r="B5849" s="26">
        <f>[1]PyramidData!K5856</f>
        <v>1754</v>
      </c>
    </row>
    <row r="5850" spans="1:2" x14ac:dyDescent="0.25">
      <c r="A5850" s="25">
        <v>38356</v>
      </c>
      <c r="B5850" s="26">
        <f>[1]PyramidData!K5857</f>
        <v>1972</v>
      </c>
    </row>
    <row r="5851" spans="1:2" x14ac:dyDescent="0.25">
      <c r="A5851" s="25">
        <v>38357</v>
      </c>
      <c r="B5851" s="26">
        <f>[1]PyramidData!K5858</f>
        <v>1332</v>
      </c>
    </row>
    <row r="5852" spans="1:2" x14ac:dyDescent="0.25">
      <c r="A5852" s="25">
        <v>38358</v>
      </c>
      <c r="B5852" s="26">
        <f>[1]PyramidData!K5859</f>
        <v>2084</v>
      </c>
    </row>
    <row r="5853" spans="1:2" x14ac:dyDescent="0.25">
      <c r="A5853" s="25">
        <v>38359</v>
      </c>
      <c r="B5853" s="26">
        <f>[1]PyramidData!K5860</f>
        <v>1525</v>
      </c>
    </row>
    <row r="5854" spans="1:2" x14ac:dyDescent="0.25">
      <c r="A5854" s="25">
        <v>38360</v>
      </c>
      <c r="B5854" s="26">
        <f>[1]PyramidData!K5861</f>
        <v>901</v>
      </c>
    </row>
    <row r="5855" spans="1:2" x14ac:dyDescent="0.25">
      <c r="A5855" s="25">
        <v>38361</v>
      </c>
      <c r="B5855" s="26">
        <f>[1]PyramidData!K5862</f>
        <v>2159</v>
      </c>
    </row>
    <row r="5856" spans="1:2" x14ac:dyDescent="0.25">
      <c r="A5856" s="25">
        <v>38362</v>
      </c>
      <c r="B5856" s="26">
        <f>[1]PyramidData!K5863</f>
        <v>512</v>
      </c>
    </row>
    <row r="5857" spans="1:2" x14ac:dyDescent="0.25">
      <c r="A5857" s="25">
        <v>38363</v>
      </c>
      <c r="B5857" s="26">
        <f>[1]PyramidData!K5864</f>
        <v>541</v>
      </c>
    </row>
    <row r="5858" spans="1:2" x14ac:dyDescent="0.25">
      <c r="A5858" s="25">
        <v>38364</v>
      </c>
      <c r="B5858" s="26">
        <f>[1]PyramidData!K5865</f>
        <v>3364</v>
      </c>
    </row>
    <row r="5859" spans="1:2" x14ac:dyDescent="0.25">
      <c r="A5859" s="25">
        <v>38365</v>
      </c>
      <c r="B5859" s="26">
        <f>[1]PyramidData!K5866</f>
        <v>4127</v>
      </c>
    </row>
    <row r="5860" spans="1:2" x14ac:dyDescent="0.25">
      <c r="A5860" s="25">
        <v>38366</v>
      </c>
      <c r="B5860" s="26">
        <f>[1]PyramidData!K5867</f>
        <v>3384</v>
      </c>
    </row>
    <row r="5861" spans="1:2" x14ac:dyDescent="0.25">
      <c r="A5861" s="25">
        <v>38367</v>
      </c>
      <c r="B5861" s="26">
        <f>[1]PyramidData!K5868</f>
        <v>397</v>
      </c>
    </row>
    <row r="5862" spans="1:2" x14ac:dyDescent="0.25">
      <c r="A5862" s="25">
        <v>38368</v>
      </c>
      <c r="B5862" s="26">
        <f>[1]PyramidData!K5869</f>
        <v>358</v>
      </c>
    </row>
    <row r="5863" spans="1:2" x14ac:dyDescent="0.25">
      <c r="A5863" s="25">
        <v>38369</v>
      </c>
      <c r="B5863" s="26">
        <f>[1]PyramidData!K5870</f>
        <v>322</v>
      </c>
    </row>
    <row r="5864" spans="1:2" x14ac:dyDescent="0.25">
      <c r="A5864" s="25">
        <v>38370</v>
      </c>
      <c r="B5864" s="26">
        <f>[1]PyramidData!K5871</f>
        <v>473</v>
      </c>
    </row>
    <row r="5865" spans="1:2" x14ac:dyDescent="0.25">
      <c r="A5865" s="25">
        <v>38371</v>
      </c>
      <c r="B5865" s="26">
        <f>[1]PyramidData!K5872</f>
        <v>403</v>
      </c>
    </row>
    <row r="5866" spans="1:2" x14ac:dyDescent="0.25">
      <c r="A5866" s="25">
        <v>38372</v>
      </c>
      <c r="B5866" s="26">
        <f>[1]PyramidData!K5873</f>
        <v>4</v>
      </c>
    </row>
    <row r="5867" spans="1:2" x14ac:dyDescent="0.25">
      <c r="A5867" s="25">
        <v>38373</v>
      </c>
      <c r="B5867" s="26">
        <f>[1]PyramidData!K5874</f>
        <v>44</v>
      </c>
    </row>
    <row r="5868" spans="1:2" x14ac:dyDescent="0.25">
      <c r="A5868" s="25">
        <v>38374</v>
      </c>
      <c r="B5868" s="26">
        <f>[1]PyramidData!K5875</f>
        <v>0</v>
      </c>
    </row>
    <row r="5869" spans="1:2" x14ac:dyDescent="0.25">
      <c r="A5869" s="25">
        <v>38375</v>
      </c>
      <c r="B5869" s="26">
        <f>[1]PyramidData!K5876</f>
        <v>0</v>
      </c>
    </row>
    <row r="5870" spans="1:2" x14ac:dyDescent="0.25">
      <c r="A5870" s="25">
        <v>38376</v>
      </c>
      <c r="B5870" s="26">
        <f>[1]PyramidData!K5877</f>
        <v>54</v>
      </c>
    </row>
    <row r="5871" spans="1:2" x14ac:dyDescent="0.25">
      <c r="A5871" s="25">
        <v>38377</v>
      </c>
      <c r="B5871" s="26">
        <f>[1]PyramidData!K5878</f>
        <v>4</v>
      </c>
    </row>
    <row r="5872" spans="1:2" x14ac:dyDescent="0.25">
      <c r="A5872" s="25">
        <v>38378</v>
      </c>
      <c r="B5872" s="26">
        <f>[1]PyramidData!K5879</f>
        <v>0</v>
      </c>
    </row>
    <row r="5873" spans="1:2" x14ac:dyDescent="0.25">
      <c r="A5873" s="25">
        <v>38379</v>
      </c>
      <c r="B5873" s="26">
        <f>[1]PyramidData!K5880</f>
        <v>0</v>
      </c>
    </row>
    <row r="5874" spans="1:2" x14ac:dyDescent="0.25">
      <c r="A5874" s="25">
        <v>38380</v>
      </c>
      <c r="B5874" s="26">
        <f>[1]PyramidData!K5881</f>
        <v>0</v>
      </c>
    </row>
    <row r="5875" spans="1:2" x14ac:dyDescent="0.25">
      <c r="A5875" s="25">
        <v>38381</v>
      </c>
      <c r="B5875" s="26">
        <f>[1]PyramidData!K5882</f>
        <v>0</v>
      </c>
    </row>
    <row r="5876" spans="1:2" x14ac:dyDescent="0.25">
      <c r="A5876" s="25">
        <v>38382</v>
      </c>
      <c r="B5876" s="26">
        <f>[1]PyramidData!K5883</f>
        <v>0</v>
      </c>
    </row>
    <row r="5877" spans="1:2" x14ac:dyDescent="0.25">
      <c r="A5877" s="25">
        <v>38383</v>
      </c>
      <c r="B5877" s="26">
        <f>[1]PyramidData!K5884</f>
        <v>63</v>
      </c>
    </row>
    <row r="5878" spans="1:2" x14ac:dyDescent="0.25">
      <c r="A5878" s="25">
        <v>38384</v>
      </c>
      <c r="B5878" s="26">
        <f>[1]PyramidData!K5885</f>
        <v>0</v>
      </c>
    </row>
    <row r="5879" spans="1:2" x14ac:dyDescent="0.25">
      <c r="A5879" s="25">
        <v>38385</v>
      </c>
      <c r="B5879" s="26">
        <f>[1]PyramidData!K5886</f>
        <v>332</v>
      </c>
    </row>
    <row r="5880" spans="1:2" x14ac:dyDescent="0.25">
      <c r="A5880" s="25">
        <v>38386</v>
      </c>
      <c r="B5880" s="26">
        <f>[1]PyramidData!K5887</f>
        <v>1320</v>
      </c>
    </row>
    <row r="5881" spans="1:2" x14ac:dyDescent="0.25">
      <c r="A5881" s="25">
        <v>38387</v>
      </c>
      <c r="B5881" s="26">
        <f>[1]PyramidData!K5888</f>
        <v>3361</v>
      </c>
    </row>
    <row r="5882" spans="1:2" x14ac:dyDescent="0.25">
      <c r="A5882" s="25">
        <v>38388</v>
      </c>
      <c r="B5882" s="26">
        <f>[1]PyramidData!K5889</f>
        <v>292</v>
      </c>
    </row>
    <row r="5883" spans="1:2" x14ac:dyDescent="0.25">
      <c r="A5883" s="25">
        <v>38389</v>
      </c>
      <c r="B5883" s="26">
        <f>[1]PyramidData!K5890</f>
        <v>241</v>
      </c>
    </row>
    <row r="5884" spans="1:2" x14ac:dyDescent="0.25">
      <c r="A5884" s="25">
        <v>38390</v>
      </c>
      <c r="B5884" s="26">
        <f>[1]PyramidData!K5891</f>
        <v>1688</v>
      </c>
    </row>
    <row r="5885" spans="1:2" x14ac:dyDescent="0.25">
      <c r="A5885" s="25">
        <v>38391</v>
      </c>
      <c r="B5885" s="26">
        <f>[1]PyramidData!K5892</f>
        <v>1442</v>
      </c>
    </row>
    <row r="5886" spans="1:2" x14ac:dyDescent="0.25">
      <c r="A5886" s="25">
        <v>38392</v>
      </c>
      <c r="B5886" s="26">
        <f>[1]PyramidData!K5893</f>
        <v>2307</v>
      </c>
    </row>
    <row r="5887" spans="1:2" x14ac:dyDescent="0.25">
      <c r="A5887" s="25">
        <v>38393</v>
      </c>
      <c r="B5887" s="26">
        <f>[1]PyramidData!K5894</f>
        <v>2245</v>
      </c>
    </row>
    <row r="5888" spans="1:2" x14ac:dyDescent="0.25">
      <c r="A5888" s="25">
        <v>38394</v>
      </c>
      <c r="B5888" s="26">
        <f>[1]PyramidData!K5895</f>
        <v>2252</v>
      </c>
    </row>
    <row r="5889" spans="1:2" x14ac:dyDescent="0.25">
      <c r="A5889" s="25">
        <v>38395</v>
      </c>
      <c r="B5889" s="26">
        <f>[1]PyramidData!K5896</f>
        <v>5</v>
      </c>
    </row>
    <row r="5890" spans="1:2" x14ac:dyDescent="0.25">
      <c r="A5890" s="25">
        <v>38396</v>
      </c>
      <c r="B5890" s="26">
        <f>[1]PyramidData!K5897</f>
        <v>2053</v>
      </c>
    </row>
    <row r="5891" spans="1:2" x14ac:dyDescent="0.25">
      <c r="A5891" s="25">
        <v>38397</v>
      </c>
      <c r="B5891" s="26">
        <f>[1]PyramidData!K5898</f>
        <v>3537</v>
      </c>
    </row>
    <row r="5892" spans="1:2" x14ac:dyDescent="0.25">
      <c r="A5892" s="25">
        <v>38398</v>
      </c>
      <c r="B5892" s="26">
        <f>[1]PyramidData!K5899</f>
        <v>3363</v>
      </c>
    </row>
    <row r="5893" spans="1:2" x14ac:dyDescent="0.25">
      <c r="A5893" s="25">
        <v>38399</v>
      </c>
      <c r="B5893" s="26">
        <f>[1]PyramidData!K5900</f>
        <v>2534</v>
      </c>
    </row>
    <row r="5894" spans="1:2" x14ac:dyDescent="0.25">
      <c r="A5894" s="25">
        <v>38400</v>
      </c>
      <c r="B5894" s="26">
        <f>[1]PyramidData!K5901</f>
        <v>2385</v>
      </c>
    </row>
    <row r="5895" spans="1:2" x14ac:dyDescent="0.25">
      <c r="A5895" s="25">
        <v>38401</v>
      </c>
      <c r="B5895" s="26">
        <f>[1]PyramidData!K5902</f>
        <v>2872</v>
      </c>
    </row>
    <row r="5896" spans="1:2" x14ac:dyDescent="0.25">
      <c r="A5896" s="25">
        <v>38402</v>
      </c>
      <c r="B5896" s="26">
        <f>[1]PyramidData!K5903</f>
        <v>5795</v>
      </c>
    </row>
    <row r="5897" spans="1:2" x14ac:dyDescent="0.25">
      <c r="A5897" s="25">
        <v>38403</v>
      </c>
      <c r="B5897" s="26">
        <f>[1]PyramidData!K5904</f>
        <v>7681</v>
      </c>
    </row>
    <row r="5898" spans="1:2" x14ac:dyDescent="0.25">
      <c r="A5898" s="25">
        <v>38404</v>
      </c>
      <c r="B5898" s="26">
        <f>[1]PyramidData!K5905</f>
        <v>3360</v>
      </c>
    </row>
    <row r="5899" spans="1:2" x14ac:dyDescent="0.25">
      <c r="A5899" s="25">
        <v>38405</v>
      </c>
      <c r="B5899" s="26">
        <f>[1]PyramidData!K5906</f>
        <v>404</v>
      </c>
    </row>
    <row r="5900" spans="1:2" x14ac:dyDescent="0.25">
      <c r="A5900" s="25">
        <v>38406</v>
      </c>
      <c r="B5900" s="26">
        <f>[1]PyramidData!K5907</f>
        <v>391</v>
      </c>
    </row>
    <row r="5901" spans="1:2" x14ac:dyDescent="0.25">
      <c r="A5901" s="25">
        <v>38407</v>
      </c>
      <c r="B5901" s="26">
        <f>[1]PyramidData!K5908</f>
        <v>160</v>
      </c>
    </row>
    <row r="5902" spans="1:2" x14ac:dyDescent="0.25">
      <c r="A5902" s="25">
        <v>38408</v>
      </c>
      <c r="B5902" s="26">
        <f>[1]PyramidData!K5909</f>
        <v>425</v>
      </c>
    </row>
    <row r="5903" spans="1:2" x14ac:dyDescent="0.25">
      <c r="A5903" s="25">
        <v>38409</v>
      </c>
      <c r="B5903" s="26">
        <f>[1]PyramidData!K5910</f>
        <v>412</v>
      </c>
    </row>
    <row r="5904" spans="1:2" x14ac:dyDescent="0.25">
      <c r="A5904" s="25">
        <v>38410</v>
      </c>
      <c r="B5904" s="26">
        <f>[1]PyramidData!K5911</f>
        <v>967</v>
      </c>
    </row>
    <row r="5905" spans="1:2" x14ac:dyDescent="0.25">
      <c r="A5905" s="25">
        <v>38411</v>
      </c>
      <c r="B5905" s="26">
        <f>[1]PyramidData!K5912</f>
        <v>537</v>
      </c>
    </row>
    <row r="5906" spans="1:2" x14ac:dyDescent="0.25">
      <c r="A5906" s="25">
        <v>38412</v>
      </c>
      <c r="B5906" s="26">
        <f>[1]PyramidData!K5913</f>
        <v>491</v>
      </c>
    </row>
    <row r="5907" spans="1:2" x14ac:dyDescent="0.25">
      <c r="A5907" s="25">
        <v>38413</v>
      </c>
      <c r="B5907" s="26">
        <f>[1]PyramidData!K5914</f>
        <v>660</v>
      </c>
    </row>
    <row r="5908" spans="1:2" x14ac:dyDescent="0.25">
      <c r="A5908" s="25">
        <v>38414</v>
      </c>
      <c r="B5908" s="26">
        <f>[1]PyramidData!K5915</f>
        <v>464</v>
      </c>
    </row>
    <row r="5909" spans="1:2" x14ac:dyDescent="0.25">
      <c r="A5909" s="25">
        <v>38415</v>
      </c>
      <c r="B5909" s="26">
        <f>[1]PyramidData!K5916</f>
        <v>356</v>
      </c>
    </row>
    <row r="5910" spans="1:2" x14ac:dyDescent="0.25">
      <c r="A5910" s="25">
        <v>38416</v>
      </c>
      <c r="B5910" s="26">
        <f>[1]PyramidData!K5917</f>
        <v>718</v>
      </c>
    </row>
    <row r="5911" spans="1:2" x14ac:dyDescent="0.25">
      <c r="A5911" s="25">
        <v>38417</v>
      </c>
      <c r="B5911" s="26">
        <f>[1]PyramidData!K5918</f>
        <v>621</v>
      </c>
    </row>
    <row r="5912" spans="1:2" x14ac:dyDescent="0.25">
      <c r="A5912" s="25">
        <v>38418</v>
      </c>
      <c r="B5912" s="26">
        <f>[1]PyramidData!K5919</f>
        <v>359</v>
      </c>
    </row>
    <row r="5913" spans="1:2" x14ac:dyDescent="0.25">
      <c r="A5913" s="25">
        <v>38419</v>
      </c>
      <c r="B5913" s="26">
        <f>[1]PyramidData!K5920</f>
        <v>505</v>
      </c>
    </row>
    <row r="5914" spans="1:2" x14ac:dyDescent="0.25">
      <c r="A5914" s="25">
        <v>38420</v>
      </c>
      <c r="B5914" s="26">
        <f>[1]PyramidData!K5921</f>
        <v>795</v>
      </c>
    </row>
    <row r="5915" spans="1:2" x14ac:dyDescent="0.25">
      <c r="A5915" s="25">
        <v>38421</v>
      </c>
      <c r="B5915" s="26">
        <f>[1]PyramidData!K5922</f>
        <v>142</v>
      </c>
    </row>
    <row r="5916" spans="1:2" x14ac:dyDescent="0.25">
      <c r="A5916" s="25">
        <v>38422</v>
      </c>
      <c r="B5916" s="26">
        <f>[1]PyramidData!K5923</f>
        <v>0</v>
      </c>
    </row>
    <row r="5917" spans="1:2" x14ac:dyDescent="0.25">
      <c r="A5917" s="25">
        <v>38423</v>
      </c>
      <c r="B5917" s="26">
        <f>[1]PyramidData!K5924</f>
        <v>0</v>
      </c>
    </row>
    <row r="5918" spans="1:2" x14ac:dyDescent="0.25">
      <c r="A5918" s="25">
        <v>38424</v>
      </c>
      <c r="B5918" s="26">
        <f>[1]PyramidData!K5925</f>
        <v>0</v>
      </c>
    </row>
    <row r="5919" spans="1:2" x14ac:dyDescent="0.25">
      <c r="A5919" s="25">
        <v>38425</v>
      </c>
      <c r="B5919" s="26">
        <f>[1]PyramidData!K5926</f>
        <v>0</v>
      </c>
    </row>
    <row r="5920" spans="1:2" x14ac:dyDescent="0.25">
      <c r="A5920" s="25">
        <v>38426</v>
      </c>
      <c r="B5920" s="26">
        <f>[1]PyramidData!K5927</f>
        <v>0</v>
      </c>
    </row>
    <row r="5921" spans="1:2" x14ac:dyDescent="0.25">
      <c r="A5921" s="25">
        <v>38427</v>
      </c>
      <c r="B5921" s="26">
        <f>[1]PyramidData!K5928</f>
        <v>0</v>
      </c>
    </row>
    <row r="5922" spans="1:2" x14ac:dyDescent="0.25">
      <c r="A5922" s="25">
        <v>38428</v>
      </c>
      <c r="B5922" s="26">
        <f>[1]PyramidData!K5929</f>
        <v>0</v>
      </c>
    </row>
    <row r="5923" spans="1:2" x14ac:dyDescent="0.25">
      <c r="A5923" s="25">
        <v>38429</v>
      </c>
      <c r="B5923" s="26">
        <f>[1]PyramidData!K5930</f>
        <v>0</v>
      </c>
    </row>
    <row r="5924" spans="1:2" x14ac:dyDescent="0.25">
      <c r="A5924" s="25">
        <v>38430</v>
      </c>
      <c r="B5924" s="26">
        <f>[1]PyramidData!K5931</f>
        <v>0</v>
      </c>
    </row>
    <row r="5925" spans="1:2" x14ac:dyDescent="0.25">
      <c r="A5925" s="25">
        <v>38431</v>
      </c>
      <c r="B5925" s="26">
        <f>[1]PyramidData!K5932</f>
        <v>0</v>
      </c>
    </row>
    <row r="5926" spans="1:2" x14ac:dyDescent="0.25">
      <c r="A5926" s="25">
        <v>38432</v>
      </c>
      <c r="B5926" s="26">
        <f>[1]PyramidData!K5933</f>
        <v>0</v>
      </c>
    </row>
    <row r="5927" spans="1:2" x14ac:dyDescent="0.25">
      <c r="A5927" s="25">
        <v>38433</v>
      </c>
      <c r="B5927" s="26">
        <f>[1]PyramidData!K5934</f>
        <v>0</v>
      </c>
    </row>
    <row r="5928" spans="1:2" x14ac:dyDescent="0.25">
      <c r="A5928" s="25">
        <v>38434</v>
      </c>
      <c r="B5928" s="26">
        <f>[1]PyramidData!K5935</f>
        <v>0</v>
      </c>
    </row>
    <row r="5929" spans="1:2" x14ac:dyDescent="0.25">
      <c r="A5929" s="25">
        <v>38435</v>
      </c>
      <c r="B5929" s="26">
        <f>[1]PyramidData!K5936</f>
        <v>0</v>
      </c>
    </row>
    <row r="5930" spans="1:2" x14ac:dyDescent="0.25">
      <c r="A5930" s="25">
        <v>38436</v>
      </c>
      <c r="B5930" s="26">
        <f>[1]PyramidData!K5937</f>
        <v>0</v>
      </c>
    </row>
    <row r="5931" spans="1:2" x14ac:dyDescent="0.25">
      <c r="A5931" s="25">
        <v>38437</v>
      </c>
      <c r="B5931" s="26">
        <f>[1]PyramidData!K5938</f>
        <v>0</v>
      </c>
    </row>
    <row r="5932" spans="1:2" x14ac:dyDescent="0.25">
      <c r="A5932" s="25">
        <v>38438</v>
      </c>
      <c r="B5932" s="26">
        <f>[1]PyramidData!K5939</f>
        <v>0</v>
      </c>
    </row>
    <row r="5933" spans="1:2" x14ac:dyDescent="0.25">
      <c r="A5933" s="25">
        <v>38439</v>
      </c>
      <c r="B5933" s="26">
        <f>[1]PyramidData!K5940</f>
        <v>0</v>
      </c>
    </row>
    <row r="5934" spans="1:2" x14ac:dyDescent="0.25">
      <c r="A5934" s="25">
        <v>38440</v>
      </c>
      <c r="B5934" s="26">
        <f>[1]PyramidData!K5941</f>
        <v>0</v>
      </c>
    </row>
    <row r="5935" spans="1:2" x14ac:dyDescent="0.25">
      <c r="A5935" s="25">
        <v>38441</v>
      </c>
      <c r="B5935" s="26">
        <f>[1]PyramidData!K5942</f>
        <v>0</v>
      </c>
    </row>
    <row r="5936" spans="1:2" x14ac:dyDescent="0.25">
      <c r="A5936" s="25">
        <v>38442</v>
      </c>
      <c r="B5936" s="26">
        <f>[1]PyramidData!K5943</f>
        <v>0</v>
      </c>
    </row>
    <row r="5937" spans="1:2" x14ac:dyDescent="0.25">
      <c r="A5937" s="25">
        <v>38443</v>
      </c>
      <c r="B5937" s="26">
        <f>[1]PyramidData!K5944</f>
        <v>0</v>
      </c>
    </row>
    <row r="5938" spans="1:2" x14ac:dyDescent="0.25">
      <c r="A5938" s="25">
        <v>38444</v>
      </c>
      <c r="B5938" s="26">
        <f>[1]PyramidData!K5945</f>
        <v>0</v>
      </c>
    </row>
    <row r="5939" spans="1:2" x14ac:dyDescent="0.25">
      <c r="A5939" s="25">
        <v>38445</v>
      </c>
      <c r="B5939" s="26">
        <f>[1]PyramidData!K5946</f>
        <v>0</v>
      </c>
    </row>
    <row r="5940" spans="1:2" x14ac:dyDescent="0.25">
      <c r="A5940" s="25">
        <v>38446</v>
      </c>
      <c r="B5940" s="26">
        <f>[1]PyramidData!K5947</f>
        <v>2354</v>
      </c>
    </row>
    <row r="5941" spans="1:2" x14ac:dyDescent="0.25">
      <c r="A5941" s="25">
        <v>38447</v>
      </c>
      <c r="B5941" s="26">
        <f>[1]PyramidData!K5948</f>
        <v>2866</v>
      </c>
    </row>
    <row r="5942" spans="1:2" x14ac:dyDescent="0.25">
      <c r="A5942" s="25">
        <v>38448</v>
      </c>
      <c r="B5942" s="26">
        <f>[1]PyramidData!K5949</f>
        <v>3005</v>
      </c>
    </row>
    <row r="5943" spans="1:2" x14ac:dyDescent="0.25">
      <c r="A5943" s="25">
        <v>38449</v>
      </c>
      <c r="B5943" s="26">
        <f>[1]PyramidData!K5950</f>
        <v>2819</v>
      </c>
    </row>
    <row r="5944" spans="1:2" x14ac:dyDescent="0.25">
      <c r="A5944" s="25">
        <v>38450</v>
      </c>
      <c r="B5944" s="26">
        <f>[1]PyramidData!K5951</f>
        <v>6706</v>
      </c>
    </row>
    <row r="5945" spans="1:2" x14ac:dyDescent="0.25">
      <c r="A5945" s="25">
        <v>38451</v>
      </c>
      <c r="B5945" s="26">
        <f>[1]PyramidData!K5952</f>
        <v>2216</v>
      </c>
    </row>
    <row r="5946" spans="1:2" x14ac:dyDescent="0.25">
      <c r="A5946" s="25">
        <v>38452</v>
      </c>
      <c r="B5946" s="26">
        <f>[1]PyramidData!K5953</f>
        <v>0</v>
      </c>
    </row>
    <row r="5947" spans="1:2" x14ac:dyDescent="0.25">
      <c r="A5947" s="25">
        <v>38453</v>
      </c>
      <c r="B5947" s="26">
        <f>[1]PyramidData!K5954</f>
        <v>5153</v>
      </c>
    </row>
    <row r="5948" spans="1:2" x14ac:dyDescent="0.25">
      <c r="A5948" s="25">
        <v>38454</v>
      </c>
      <c r="B5948" s="26">
        <f>[1]PyramidData!K5955</f>
        <v>4202</v>
      </c>
    </row>
    <row r="5949" spans="1:2" x14ac:dyDescent="0.25">
      <c r="A5949" s="25">
        <v>38455</v>
      </c>
      <c r="B5949" s="26">
        <f>[1]PyramidData!K5956</f>
        <v>4624</v>
      </c>
    </row>
    <row r="5950" spans="1:2" x14ac:dyDescent="0.25">
      <c r="A5950" s="25">
        <v>38456</v>
      </c>
      <c r="B5950" s="26">
        <f>[1]PyramidData!K5957</f>
        <v>2783</v>
      </c>
    </row>
    <row r="5951" spans="1:2" x14ac:dyDescent="0.25">
      <c r="A5951" s="25">
        <v>38457</v>
      </c>
      <c r="B5951" s="26">
        <f>[1]PyramidData!K5958</f>
        <v>1458</v>
      </c>
    </row>
    <row r="5952" spans="1:2" x14ac:dyDescent="0.25">
      <c r="A5952" s="25">
        <v>38458</v>
      </c>
      <c r="B5952" s="26">
        <f>[1]PyramidData!K5959</f>
        <v>1386</v>
      </c>
    </row>
    <row r="5953" spans="1:2" x14ac:dyDescent="0.25">
      <c r="A5953" s="25">
        <v>38459</v>
      </c>
      <c r="B5953" s="26">
        <f>[1]PyramidData!K5960</f>
        <v>2352</v>
      </c>
    </row>
    <row r="5954" spans="1:2" x14ac:dyDescent="0.25">
      <c r="A5954" s="25">
        <v>38460</v>
      </c>
      <c r="B5954" s="26">
        <f>[1]PyramidData!K5961</f>
        <v>9186</v>
      </c>
    </row>
    <row r="5955" spans="1:2" x14ac:dyDescent="0.25">
      <c r="A5955" s="25">
        <v>38461</v>
      </c>
      <c r="B5955" s="26">
        <f>[1]PyramidData!K5962</f>
        <v>2321</v>
      </c>
    </row>
    <row r="5956" spans="1:2" x14ac:dyDescent="0.25">
      <c r="A5956" s="25">
        <v>38462</v>
      </c>
      <c r="B5956" s="26">
        <f>[1]PyramidData!K5963</f>
        <v>2022</v>
      </c>
    </row>
    <row r="5957" spans="1:2" x14ac:dyDescent="0.25">
      <c r="A5957" s="25">
        <v>38463</v>
      </c>
      <c r="B5957" s="26">
        <f>[1]PyramidData!K5964</f>
        <v>4733</v>
      </c>
    </row>
    <row r="5958" spans="1:2" x14ac:dyDescent="0.25">
      <c r="A5958" s="25">
        <v>38464</v>
      </c>
      <c r="B5958" s="26">
        <f>[1]PyramidData!K5965</f>
        <v>1904</v>
      </c>
    </row>
    <row r="5959" spans="1:2" x14ac:dyDescent="0.25">
      <c r="A5959" s="25">
        <v>38465</v>
      </c>
      <c r="B5959" s="26">
        <f>[1]PyramidData!K5966</f>
        <v>3662</v>
      </c>
    </row>
    <row r="5960" spans="1:2" x14ac:dyDescent="0.25">
      <c r="A5960" s="25">
        <v>38466</v>
      </c>
      <c r="B5960" s="26">
        <f>[1]PyramidData!K5967</f>
        <v>3817</v>
      </c>
    </row>
    <row r="5961" spans="1:2" x14ac:dyDescent="0.25">
      <c r="A5961" s="25">
        <v>38467</v>
      </c>
      <c r="B5961" s="26">
        <f>[1]PyramidData!K5968</f>
        <v>3196</v>
      </c>
    </row>
    <row r="5962" spans="1:2" x14ac:dyDescent="0.25">
      <c r="A5962" s="25">
        <v>38468</v>
      </c>
      <c r="B5962" s="26">
        <f>[1]PyramidData!K5969</f>
        <v>429</v>
      </c>
    </row>
    <row r="5963" spans="1:2" x14ac:dyDescent="0.25">
      <c r="A5963" s="25">
        <v>38469</v>
      </c>
      <c r="B5963" s="26">
        <f>[1]PyramidData!K5970</f>
        <v>1735</v>
      </c>
    </row>
    <row r="5964" spans="1:2" x14ac:dyDescent="0.25">
      <c r="A5964" s="25">
        <v>38470</v>
      </c>
      <c r="B5964" s="26">
        <f>[1]PyramidData!K5971</f>
        <v>2292</v>
      </c>
    </row>
    <row r="5965" spans="1:2" x14ac:dyDescent="0.25">
      <c r="A5965" s="25">
        <v>38471</v>
      </c>
      <c r="B5965" s="26">
        <f>[1]PyramidData!K5972</f>
        <v>321</v>
      </c>
    </row>
    <row r="5966" spans="1:2" x14ac:dyDescent="0.25">
      <c r="A5966" s="25">
        <v>38472</v>
      </c>
      <c r="B5966" s="26">
        <f>[1]PyramidData!K5973</f>
        <v>366</v>
      </c>
    </row>
    <row r="5967" spans="1:2" x14ac:dyDescent="0.25">
      <c r="A5967" s="25">
        <v>38473</v>
      </c>
      <c r="B5967" s="26">
        <f>[1]PyramidData!K5974</f>
        <v>352</v>
      </c>
    </row>
    <row r="5968" spans="1:2" x14ac:dyDescent="0.25">
      <c r="A5968" s="25">
        <v>38474</v>
      </c>
      <c r="B5968" s="26">
        <f>[1]PyramidData!K5975</f>
        <v>2708</v>
      </c>
    </row>
    <row r="5969" spans="1:2" x14ac:dyDescent="0.25">
      <c r="A5969" s="25">
        <v>38475</v>
      </c>
      <c r="B5969" s="26">
        <f>[1]PyramidData!K5976</f>
        <v>293</v>
      </c>
    </row>
    <row r="5970" spans="1:2" x14ac:dyDescent="0.25">
      <c r="A5970" s="25">
        <v>38476</v>
      </c>
      <c r="B5970" s="26">
        <f>[1]PyramidData!K5977</f>
        <v>287</v>
      </c>
    </row>
    <row r="5971" spans="1:2" x14ac:dyDescent="0.25">
      <c r="A5971" s="25">
        <v>38477</v>
      </c>
      <c r="B5971" s="26">
        <f>[1]PyramidData!K5978</f>
        <v>619</v>
      </c>
    </row>
    <row r="5972" spans="1:2" x14ac:dyDescent="0.25">
      <c r="A5972" s="25">
        <v>38478</v>
      </c>
      <c r="B5972" s="26">
        <f>[1]PyramidData!K5979</f>
        <v>760</v>
      </c>
    </row>
    <row r="5973" spans="1:2" x14ac:dyDescent="0.25">
      <c r="A5973" s="25">
        <v>38479</v>
      </c>
      <c r="B5973" s="26">
        <f>[1]PyramidData!K5980</f>
        <v>2727</v>
      </c>
    </row>
    <row r="5974" spans="1:2" x14ac:dyDescent="0.25">
      <c r="A5974" s="25">
        <v>38480</v>
      </c>
      <c r="B5974" s="26">
        <f>[1]PyramidData!K5981</f>
        <v>2207</v>
      </c>
    </row>
    <row r="5975" spans="1:2" x14ac:dyDescent="0.25">
      <c r="A5975" s="25">
        <v>38481</v>
      </c>
      <c r="B5975" s="26">
        <f>[1]PyramidData!K5982</f>
        <v>3629</v>
      </c>
    </row>
    <row r="5976" spans="1:2" x14ac:dyDescent="0.25">
      <c r="A5976" s="25">
        <v>38482</v>
      </c>
      <c r="B5976" s="26">
        <f>[1]PyramidData!K5983</f>
        <v>1717</v>
      </c>
    </row>
    <row r="5977" spans="1:2" x14ac:dyDescent="0.25">
      <c r="A5977" s="25">
        <v>38483</v>
      </c>
      <c r="B5977" s="26">
        <f>[1]PyramidData!K5984</f>
        <v>2173</v>
      </c>
    </row>
    <row r="5978" spans="1:2" x14ac:dyDescent="0.25">
      <c r="A5978" s="25">
        <v>38484</v>
      </c>
      <c r="B5978" s="26">
        <f>[1]PyramidData!K5985</f>
        <v>3909</v>
      </c>
    </row>
    <row r="5979" spans="1:2" x14ac:dyDescent="0.25">
      <c r="A5979" s="25">
        <v>38485</v>
      </c>
      <c r="B5979" s="26">
        <f>[1]PyramidData!K5986</f>
        <v>3202</v>
      </c>
    </row>
    <row r="5980" spans="1:2" x14ac:dyDescent="0.25">
      <c r="A5980" s="25">
        <v>38486</v>
      </c>
      <c r="B5980" s="26">
        <f>[1]PyramidData!K5987</f>
        <v>2784</v>
      </c>
    </row>
    <row r="5981" spans="1:2" x14ac:dyDescent="0.25">
      <c r="A5981" s="25">
        <v>38487</v>
      </c>
      <c r="B5981" s="26">
        <f>[1]PyramidData!K5988</f>
        <v>2873</v>
      </c>
    </row>
    <row r="5982" spans="1:2" x14ac:dyDescent="0.25">
      <c r="A5982" s="25">
        <v>38488</v>
      </c>
      <c r="B5982" s="26">
        <f>[1]PyramidData!K5989</f>
        <v>3395</v>
      </c>
    </row>
    <row r="5983" spans="1:2" x14ac:dyDescent="0.25">
      <c r="A5983" s="25">
        <v>38489</v>
      </c>
      <c r="B5983" s="26">
        <f>[1]PyramidData!K5990</f>
        <v>3829</v>
      </c>
    </row>
    <row r="5984" spans="1:2" x14ac:dyDescent="0.25">
      <c r="A5984" s="25">
        <v>38490</v>
      </c>
      <c r="B5984" s="26">
        <f>[1]PyramidData!K5991</f>
        <v>3140</v>
      </c>
    </row>
    <row r="5985" spans="1:2" x14ac:dyDescent="0.25">
      <c r="A5985" s="25">
        <v>38491</v>
      </c>
      <c r="B5985" s="26">
        <f>[1]PyramidData!K5992</f>
        <v>6249</v>
      </c>
    </row>
    <row r="5986" spans="1:2" x14ac:dyDescent="0.25">
      <c r="A5986" s="25">
        <v>38492</v>
      </c>
      <c r="B5986" s="26">
        <f>[1]PyramidData!K5993</f>
        <v>3993</v>
      </c>
    </row>
    <row r="5987" spans="1:2" x14ac:dyDescent="0.25">
      <c r="A5987" s="25">
        <v>38493</v>
      </c>
      <c r="B5987" s="26">
        <f>[1]PyramidData!K5994</f>
        <v>2889</v>
      </c>
    </row>
    <row r="5988" spans="1:2" x14ac:dyDescent="0.25">
      <c r="A5988" s="25">
        <v>38494</v>
      </c>
      <c r="B5988" s="26">
        <f>[1]PyramidData!K5995</f>
        <v>4775</v>
      </c>
    </row>
    <row r="5989" spans="1:2" x14ac:dyDescent="0.25">
      <c r="A5989" s="25">
        <v>38495</v>
      </c>
      <c r="B5989" s="26">
        <f>[1]PyramidData!K5996</f>
        <v>4723</v>
      </c>
    </row>
    <row r="5990" spans="1:2" x14ac:dyDescent="0.25">
      <c r="A5990" s="25">
        <v>38496</v>
      </c>
      <c r="B5990" s="26">
        <f>[1]PyramidData!K5997</f>
        <v>6430</v>
      </c>
    </row>
    <row r="5991" spans="1:2" x14ac:dyDescent="0.25">
      <c r="A5991" s="25">
        <v>38497</v>
      </c>
      <c r="B5991" s="26">
        <f>[1]PyramidData!K5998</f>
        <v>2405</v>
      </c>
    </row>
    <row r="5992" spans="1:2" x14ac:dyDescent="0.25">
      <c r="A5992" s="25">
        <v>38498</v>
      </c>
      <c r="B5992" s="26">
        <f>[1]PyramidData!K5999</f>
        <v>5607</v>
      </c>
    </row>
    <row r="5993" spans="1:2" x14ac:dyDescent="0.25">
      <c r="A5993" s="25">
        <v>38499</v>
      </c>
      <c r="B5993" s="26">
        <f>[1]PyramidData!K6000</f>
        <v>4643</v>
      </c>
    </row>
    <row r="5994" spans="1:2" x14ac:dyDescent="0.25">
      <c r="A5994" s="25">
        <v>38500</v>
      </c>
      <c r="B5994" s="26">
        <f>[1]PyramidData!K6001</f>
        <v>160</v>
      </c>
    </row>
    <row r="5995" spans="1:2" x14ac:dyDescent="0.25">
      <c r="A5995" s="25">
        <v>38501</v>
      </c>
      <c r="B5995" s="26">
        <f>[1]PyramidData!K6002</f>
        <v>2611</v>
      </c>
    </row>
    <row r="5996" spans="1:2" x14ac:dyDescent="0.25">
      <c r="A5996" s="25">
        <v>38502</v>
      </c>
      <c r="B5996" s="26">
        <f>[1]PyramidData!K6003</f>
        <v>2858</v>
      </c>
    </row>
    <row r="5997" spans="1:2" x14ac:dyDescent="0.25">
      <c r="A5997" s="25">
        <v>38503</v>
      </c>
      <c r="B5997" s="26">
        <f>[1]PyramidData!K6004</f>
        <v>2102</v>
      </c>
    </row>
    <row r="5998" spans="1:2" x14ac:dyDescent="0.25">
      <c r="A5998" s="25">
        <v>38504</v>
      </c>
      <c r="B5998" s="26">
        <f>[1]PyramidData!K6005</f>
        <v>6125</v>
      </c>
    </row>
    <row r="5999" spans="1:2" x14ac:dyDescent="0.25">
      <c r="A5999" s="25">
        <v>38505</v>
      </c>
      <c r="B5999" s="26">
        <f>[1]PyramidData!K6006</f>
        <v>4777</v>
      </c>
    </row>
    <row r="6000" spans="1:2" x14ac:dyDescent="0.25">
      <c r="A6000" s="25">
        <v>38506</v>
      </c>
      <c r="B6000" s="26">
        <f>[1]PyramidData!K6007</f>
        <v>7644</v>
      </c>
    </row>
    <row r="6001" spans="1:2" x14ac:dyDescent="0.25">
      <c r="A6001" s="25">
        <v>38507</v>
      </c>
      <c r="B6001" s="26">
        <f>[1]PyramidData!K6008</f>
        <v>2233</v>
      </c>
    </row>
    <row r="6002" spans="1:2" x14ac:dyDescent="0.25">
      <c r="A6002" s="25">
        <v>38508</v>
      </c>
      <c r="B6002" s="26">
        <f>[1]PyramidData!K6009</f>
        <v>1023</v>
      </c>
    </row>
    <row r="6003" spans="1:2" x14ac:dyDescent="0.25">
      <c r="A6003" s="25">
        <v>38509</v>
      </c>
      <c r="B6003" s="26">
        <f>[1]PyramidData!K6010</f>
        <v>4817</v>
      </c>
    </row>
    <row r="6004" spans="1:2" x14ac:dyDescent="0.25">
      <c r="A6004" s="25">
        <v>38510</v>
      </c>
      <c r="B6004" s="26">
        <f>[1]PyramidData!K6011</f>
        <v>4996</v>
      </c>
    </row>
    <row r="6005" spans="1:2" x14ac:dyDescent="0.25">
      <c r="A6005" s="25">
        <v>38511</v>
      </c>
      <c r="B6005" s="26">
        <f>[1]PyramidData!K6012</f>
        <v>4055</v>
      </c>
    </row>
    <row r="6006" spans="1:2" x14ac:dyDescent="0.25">
      <c r="A6006" s="25">
        <v>38512</v>
      </c>
      <c r="B6006" s="26">
        <f>[1]PyramidData!K6013</f>
        <v>5160</v>
      </c>
    </row>
    <row r="6007" spans="1:2" x14ac:dyDescent="0.25">
      <c r="A6007" s="25">
        <v>38513</v>
      </c>
      <c r="B6007" s="26">
        <f>[1]PyramidData!K6014</f>
        <v>4856</v>
      </c>
    </row>
    <row r="6008" spans="1:2" x14ac:dyDescent="0.25">
      <c r="A6008" s="25">
        <v>38514</v>
      </c>
      <c r="B6008" s="26">
        <f>[1]PyramidData!K6015</f>
        <v>3210</v>
      </c>
    </row>
    <row r="6009" spans="1:2" x14ac:dyDescent="0.25">
      <c r="A6009" s="25">
        <v>38515</v>
      </c>
      <c r="B6009" s="26">
        <f>[1]PyramidData!K6016</f>
        <v>1902</v>
      </c>
    </row>
    <row r="6010" spans="1:2" x14ac:dyDescent="0.25">
      <c r="A6010" s="25">
        <v>38516</v>
      </c>
      <c r="B6010" s="26">
        <f>[1]PyramidData!K6017</f>
        <v>5960</v>
      </c>
    </row>
    <row r="6011" spans="1:2" x14ac:dyDescent="0.25">
      <c r="A6011" s="25">
        <v>38517</v>
      </c>
      <c r="B6011" s="26">
        <f>[1]PyramidData!K6018</f>
        <v>4535</v>
      </c>
    </row>
    <row r="6012" spans="1:2" x14ac:dyDescent="0.25">
      <c r="A6012" s="25">
        <v>38518</v>
      </c>
      <c r="B6012" s="26">
        <f>[1]PyramidData!K6019</f>
        <v>5528</v>
      </c>
    </row>
    <row r="6013" spans="1:2" x14ac:dyDescent="0.25">
      <c r="A6013" s="25">
        <v>38519</v>
      </c>
      <c r="B6013" s="26">
        <f>[1]PyramidData!K6020</f>
        <v>5073</v>
      </c>
    </row>
    <row r="6014" spans="1:2" x14ac:dyDescent="0.25">
      <c r="A6014" s="25">
        <v>38520</v>
      </c>
      <c r="B6014" s="26">
        <f>[1]PyramidData!K6021</f>
        <v>3914</v>
      </c>
    </row>
    <row r="6015" spans="1:2" x14ac:dyDescent="0.25">
      <c r="A6015" s="25">
        <v>38521</v>
      </c>
      <c r="B6015" s="26">
        <f>[1]PyramidData!K6022</f>
        <v>834</v>
      </c>
    </row>
    <row r="6016" spans="1:2" x14ac:dyDescent="0.25">
      <c r="A6016" s="25">
        <v>38522</v>
      </c>
      <c r="B6016" s="26">
        <f>[1]PyramidData!K6023</f>
        <v>896</v>
      </c>
    </row>
    <row r="6017" spans="1:2" x14ac:dyDescent="0.25">
      <c r="A6017" s="25">
        <v>38523</v>
      </c>
      <c r="B6017" s="26">
        <f>[1]PyramidData!K6024</f>
        <v>4535</v>
      </c>
    </row>
    <row r="6018" spans="1:2" x14ac:dyDescent="0.25">
      <c r="A6018" s="25">
        <v>38524</v>
      </c>
      <c r="B6018" s="26">
        <f>[1]PyramidData!K6025</f>
        <v>3732</v>
      </c>
    </row>
    <row r="6019" spans="1:2" x14ac:dyDescent="0.25">
      <c r="A6019" s="25">
        <v>38525</v>
      </c>
      <c r="B6019" s="26">
        <f>[1]PyramidData!K6026</f>
        <v>3090</v>
      </c>
    </row>
    <row r="6020" spans="1:2" x14ac:dyDescent="0.25">
      <c r="A6020" s="25">
        <v>38526</v>
      </c>
      <c r="B6020" s="26">
        <f>[1]PyramidData!K6027</f>
        <v>4030</v>
      </c>
    </row>
    <row r="6021" spans="1:2" x14ac:dyDescent="0.25">
      <c r="A6021" s="25">
        <v>38527</v>
      </c>
      <c r="B6021" s="26">
        <f>[1]PyramidData!K6028</f>
        <v>2431</v>
      </c>
    </row>
    <row r="6022" spans="1:2" x14ac:dyDescent="0.25">
      <c r="A6022" s="25">
        <v>38528</v>
      </c>
      <c r="B6022" s="26">
        <f>[1]PyramidData!K6029</f>
        <v>62</v>
      </c>
    </row>
    <row r="6023" spans="1:2" x14ac:dyDescent="0.25">
      <c r="A6023" s="25">
        <v>38529</v>
      </c>
      <c r="B6023" s="26">
        <f>[1]PyramidData!K6030</f>
        <v>98</v>
      </c>
    </row>
    <row r="6024" spans="1:2" x14ac:dyDescent="0.25">
      <c r="A6024" s="25">
        <v>38530</v>
      </c>
      <c r="B6024" s="26">
        <f>[1]PyramidData!K6031</f>
        <v>4751</v>
      </c>
    </row>
    <row r="6025" spans="1:2" x14ac:dyDescent="0.25">
      <c r="A6025" s="25">
        <v>38531</v>
      </c>
      <c r="B6025" s="26">
        <f>[1]PyramidData!K6032</f>
        <v>432</v>
      </c>
    </row>
    <row r="6026" spans="1:2" x14ac:dyDescent="0.25">
      <c r="A6026" s="25">
        <v>38532</v>
      </c>
      <c r="B6026" s="26">
        <f>[1]PyramidData!K6033</f>
        <v>4832</v>
      </c>
    </row>
    <row r="6027" spans="1:2" x14ac:dyDescent="0.25">
      <c r="A6027" s="25">
        <v>38533</v>
      </c>
      <c r="B6027" s="26">
        <f>[1]PyramidData!K6034</f>
        <v>5688</v>
      </c>
    </row>
    <row r="6028" spans="1:2" x14ac:dyDescent="0.25">
      <c r="A6028" s="25">
        <v>38534</v>
      </c>
      <c r="B6028" s="26">
        <f>[1]PyramidData!K6035</f>
        <v>5010</v>
      </c>
    </row>
    <row r="6029" spans="1:2" x14ac:dyDescent="0.25">
      <c r="A6029" s="25">
        <v>38535</v>
      </c>
      <c r="B6029" s="26">
        <f>[1]PyramidData!K6036</f>
        <v>1920</v>
      </c>
    </row>
    <row r="6030" spans="1:2" x14ac:dyDescent="0.25">
      <c r="A6030" s="25">
        <v>38536</v>
      </c>
      <c r="B6030" s="26">
        <f>[1]PyramidData!K6037</f>
        <v>2019</v>
      </c>
    </row>
    <row r="6031" spans="1:2" x14ac:dyDescent="0.25">
      <c r="A6031" s="25">
        <v>38537</v>
      </c>
      <c r="B6031" s="26">
        <f>[1]PyramidData!K6038</f>
        <v>2572</v>
      </c>
    </row>
    <row r="6032" spans="1:2" x14ac:dyDescent="0.25">
      <c r="A6032" s="25">
        <v>38538</v>
      </c>
      <c r="B6032" s="26">
        <f>[1]PyramidData!K6039</f>
        <v>4312</v>
      </c>
    </row>
    <row r="6033" spans="1:2" x14ac:dyDescent="0.25">
      <c r="A6033" s="25">
        <v>38539</v>
      </c>
      <c r="B6033" s="26">
        <f>[1]PyramidData!K6040</f>
        <v>4035</v>
      </c>
    </row>
    <row r="6034" spans="1:2" x14ac:dyDescent="0.25">
      <c r="A6034" s="25">
        <v>38540</v>
      </c>
      <c r="B6034" s="26">
        <f>[1]PyramidData!K6041</f>
        <v>4899</v>
      </c>
    </row>
    <row r="6035" spans="1:2" x14ac:dyDescent="0.25">
      <c r="A6035" s="25">
        <v>38541</v>
      </c>
      <c r="B6035" s="26">
        <f>[1]PyramidData!K6042</f>
        <v>6097</v>
      </c>
    </row>
    <row r="6036" spans="1:2" x14ac:dyDescent="0.25">
      <c r="A6036" s="25">
        <v>38542</v>
      </c>
      <c r="B6036" s="26">
        <f>[1]PyramidData!K6043</f>
        <v>470</v>
      </c>
    </row>
    <row r="6037" spans="1:2" x14ac:dyDescent="0.25">
      <c r="A6037" s="25">
        <v>38543</v>
      </c>
      <c r="B6037" s="26">
        <f>[1]PyramidData!K6044</f>
        <v>2594</v>
      </c>
    </row>
    <row r="6038" spans="1:2" x14ac:dyDescent="0.25">
      <c r="A6038" s="25">
        <v>38544</v>
      </c>
      <c r="B6038" s="26">
        <f>[1]PyramidData!K6045</f>
        <v>5891</v>
      </c>
    </row>
    <row r="6039" spans="1:2" x14ac:dyDescent="0.25">
      <c r="A6039" s="25">
        <v>38545</v>
      </c>
      <c r="B6039" s="26">
        <f>[1]PyramidData!K6046</f>
        <v>7093</v>
      </c>
    </row>
    <row r="6040" spans="1:2" x14ac:dyDescent="0.25">
      <c r="A6040" s="25">
        <v>38546</v>
      </c>
      <c r="B6040" s="26">
        <f>[1]PyramidData!K6047</f>
        <v>7392</v>
      </c>
    </row>
    <row r="6041" spans="1:2" x14ac:dyDescent="0.25">
      <c r="A6041" s="25">
        <v>38547</v>
      </c>
      <c r="B6041" s="26">
        <f>[1]PyramidData!K6048</f>
        <v>5700</v>
      </c>
    </row>
    <row r="6042" spans="1:2" x14ac:dyDescent="0.25">
      <c r="A6042" s="25">
        <v>38548</v>
      </c>
      <c r="B6042" s="26">
        <f>[1]PyramidData!K6049</f>
        <v>6499</v>
      </c>
    </row>
    <row r="6043" spans="1:2" x14ac:dyDescent="0.25">
      <c r="A6043" s="25">
        <v>38549</v>
      </c>
      <c r="B6043" s="26">
        <f>[1]PyramidData!K6050</f>
        <v>2305</v>
      </c>
    </row>
    <row r="6044" spans="1:2" x14ac:dyDescent="0.25">
      <c r="A6044" s="25">
        <v>38550</v>
      </c>
      <c r="B6044" s="26">
        <f>[1]PyramidData!K6051</f>
        <v>1000</v>
      </c>
    </row>
    <row r="6045" spans="1:2" x14ac:dyDescent="0.25">
      <c r="A6045" s="25">
        <v>38551</v>
      </c>
      <c r="B6045" s="26">
        <f>[1]PyramidData!K6052</f>
        <v>5092</v>
      </c>
    </row>
    <row r="6046" spans="1:2" x14ac:dyDescent="0.25">
      <c r="A6046" s="25">
        <v>38552</v>
      </c>
      <c r="B6046" s="26">
        <f>[1]PyramidData!K6053</f>
        <v>6622</v>
      </c>
    </row>
    <row r="6047" spans="1:2" x14ac:dyDescent="0.25">
      <c r="A6047" s="25">
        <v>38553</v>
      </c>
      <c r="B6047" s="26">
        <f>[1]PyramidData!K6054</f>
        <v>4820</v>
      </c>
    </row>
    <row r="6048" spans="1:2" x14ac:dyDescent="0.25">
      <c r="A6048" s="25">
        <v>38554</v>
      </c>
      <c r="B6048" s="26">
        <f>[1]PyramidData!K6055</f>
        <v>6527</v>
      </c>
    </row>
    <row r="6049" spans="1:2" x14ac:dyDescent="0.25">
      <c r="A6049" s="25">
        <v>38555</v>
      </c>
      <c r="B6049" s="26">
        <f>[1]PyramidData!K6056</f>
        <v>3206</v>
      </c>
    </row>
    <row r="6050" spans="1:2" x14ac:dyDescent="0.25">
      <c r="A6050" s="25">
        <v>38556</v>
      </c>
      <c r="B6050" s="26">
        <f>[1]PyramidData!K6057</f>
        <v>396</v>
      </c>
    </row>
    <row r="6051" spans="1:2" x14ac:dyDescent="0.25">
      <c r="A6051" s="25">
        <v>38557</v>
      </c>
      <c r="B6051" s="26">
        <f>[1]PyramidData!K6058</f>
        <v>185</v>
      </c>
    </row>
    <row r="6052" spans="1:2" x14ac:dyDescent="0.25">
      <c r="A6052" s="25">
        <v>38558</v>
      </c>
      <c r="B6052" s="26">
        <f>[1]PyramidData!K6059</f>
        <v>4523</v>
      </c>
    </row>
    <row r="6053" spans="1:2" x14ac:dyDescent="0.25">
      <c r="A6053" s="25">
        <v>38559</v>
      </c>
      <c r="B6053" s="26">
        <f>[1]PyramidData!K6060</f>
        <v>4679</v>
      </c>
    </row>
    <row r="6054" spans="1:2" x14ac:dyDescent="0.25">
      <c r="A6054" s="25">
        <v>38560</v>
      </c>
      <c r="B6054" s="26">
        <f>[1]PyramidData!K6061</f>
        <v>4471</v>
      </c>
    </row>
    <row r="6055" spans="1:2" x14ac:dyDescent="0.25">
      <c r="A6055" s="25">
        <v>38561</v>
      </c>
      <c r="B6055" s="26">
        <f>[1]PyramidData!K6062</f>
        <v>4412</v>
      </c>
    </row>
    <row r="6056" spans="1:2" x14ac:dyDescent="0.25">
      <c r="A6056" s="25">
        <v>38562</v>
      </c>
      <c r="B6056" s="26">
        <f>[1]PyramidData!K6063</f>
        <v>4467</v>
      </c>
    </row>
    <row r="6057" spans="1:2" x14ac:dyDescent="0.25">
      <c r="A6057" s="25">
        <v>38563</v>
      </c>
      <c r="B6057" s="26">
        <f>[1]PyramidData!K6064</f>
        <v>1343</v>
      </c>
    </row>
    <row r="6058" spans="1:2" x14ac:dyDescent="0.25">
      <c r="A6058" s="25">
        <v>38564</v>
      </c>
      <c r="B6058" s="26">
        <f>[1]PyramidData!K6065</f>
        <v>3458</v>
      </c>
    </row>
    <row r="6059" spans="1:2" x14ac:dyDescent="0.25">
      <c r="A6059" s="25">
        <v>38565</v>
      </c>
      <c r="B6059" s="26">
        <f>[1]PyramidData!K6066</f>
        <v>4874</v>
      </c>
    </row>
    <row r="6060" spans="1:2" x14ac:dyDescent="0.25">
      <c r="A6060" s="25">
        <v>38566</v>
      </c>
      <c r="B6060" s="26">
        <f>[1]PyramidData!K6067</f>
        <v>3917</v>
      </c>
    </row>
    <row r="6061" spans="1:2" x14ac:dyDescent="0.25">
      <c r="A6061" s="25">
        <v>38567</v>
      </c>
      <c r="B6061" s="26">
        <f>[1]PyramidData!K6068</f>
        <v>5221</v>
      </c>
    </row>
    <row r="6062" spans="1:2" x14ac:dyDescent="0.25">
      <c r="A6062" s="25">
        <v>38568</v>
      </c>
      <c r="B6062" s="26">
        <f>[1]PyramidData!K6069</f>
        <v>4009</v>
      </c>
    </row>
    <row r="6063" spans="1:2" x14ac:dyDescent="0.25">
      <c r="A6063" s="25">
        <v>38569</v>
      </c>
      <c r="B6063" s="26">
        <f>[1]PyramidData!K6070</f>
        <v>4047</v>
      </c>
    </row>
    <row r="6064" spans="1:2" x14ac:dyDescent="0.25">
      <c r="A6064" s="25">
        <v>38570</v>
      </c>
      <c r="B6064" s="26">
        <f>[1]PyramidData!K6071</f>
        <v>998</v>
      </c>
    </row>
    <row r="6065" spans="1:2" x14ac:dyDescent="0.25">
      <c r="A6065" s="25">
        <v>38571</v>
      </c>
      <c r="B6065" s="26">
        <f>[1]PyramidData!K6072</f>
        <v>532</v>
      </c>
    </row>
    <row r="6066" spans="1:2" x14ac:dyDescent="0.25">
      <c r="A6066" s="25">
        <v>38572</v>
      </c>
      <c r="B6066" s="26">
        <f>[1]PyramidData!K6073</f>
        <v>3705</v>
      </c>
    </row>
    <row r="6067" spans="1:2" x14ac:dyDescent="0.25">
      <c r="A6067" s="25">
        <v>38573</v>
      </c>
      <c r="B6067" s="26">
        <f>[1]PyramidData!K6074</f>
        <v>2683</v>
      </c>
    </row>
    <row r="6068" spans="1:2" x14ac:dyDescent="0.25">
      <c r="A6068" s="25">
        <v>38574</v>
      </c>
      <c r="B6068" s="26">
        <f>[1]PyramidData!K6075</f>
        <v>4494</v>
      </c>
    </row>
    <row r="6069" spans="1:2" x14ac:dyDescent="0.25">
      <c r="A6069" s="25">
        <v>38575</v>
      </c>
      <c r="B6069" s="26">
        <f>[1]PyramidData!K6076</f>
        <v>3750</v>
      </c>
    </row>
    <row r="6070" spans="1:2" x14ac:dyDescent="0.25">
      <c r="A6070" s="25">
        <v>38576</v>
      </c>
      <c r="B6070" s="26">
        <f>[1]PyramidData!K6077</f>
        <v>4189</v>
      </c>
    </row>
    <row r="6071" spans="1:2" x14ac:dyDescent="0.25">
      <c r="A6071" s="25">
        <v>38577</v>
      </c>
      <c r="B6071" s="26">
        <f>[1]PyramidData!K6078</f>
        <v>584</v>
      </c>
    </row>
    <row r="6072" spans="1:2" x14ac:dyDescent="0.25">
      <c r="A6072" s="25">
        <v>38578</v>
      </c>
      <c r="B6072" s="26">
        <f>[1]PyramidData!K6079</f>
        <v>506</v>
      </c>
    </row>
    <row r="6073" spans="1:2" x14ac:dyDescent="0.25">
      <c r="A6073" s="25">
        <v>38579</v>
      </c>
      <c r="B6073" s="26">
        <f>[1]PyramidData!K6080</f>
        <v>5135</v>
      </c>
    </row>
    <row r="6074" spans="1:2" x14ac:dyDescent="0.25">
      <c r="A6074" s="25">
        <v>38580</v>
      </c>
      <c r="B6074" s="26">
        <f>[1]PyramidData!K6081</f>
        <v>4428</v>
      </c>
    </row>
    <row r="6075" spans="1:2" x14ac:dyDescent="0.25">
      <c r="A6075" s="25">
        <v>38581</v>
      </c>
      <c r="B6075" s="26">
        <f>[1]PyramidData!K6082</f>
        <v>4764</v>
      </c>
    </row>
    <row r="6076" spans="1:2" x14ac:dyDescent="0.25">
      <c r="A6076" s="25">
        <v>38582</v>
      </c>
      <c r="B6076" s="26">
        <f>[1]PyramidData!K6083</f>
        <v>3243</v>
      </c>
    </row>
    <row r="6077" spans="1:2" x14ac:dyDescent="0.25">
      <c r="A6077" s="25">
        <v>38583</v>
      </c>
      <c r="B6077" s="26">
        <f>[1]PyramidData!K6084</f>
        <v>4175</v>
      </c>
    </row>
    <row r="6078" spans="1:2" x14ac:dyDescent="0.25">
      <c r="A6078" s="25">
        <v>38584</v>
      </c>
      <c r="B6078" s="26">
        <f>[1]PyramidData!K6085</f>
        <v>1483</v>
      </c>
    </row>
    <row r="6079" spans="1:2" x14ac:dyDescent="0.25">
      <c r="A6079" s="25">
        <v>38585</v>
      </c>
      <c r="B6079" s="26">
        <f>[1]PyramidData!K6086</f>
        <v>1714</v>
      </c>
    </row>
    <row r="6080" spans="1:2" x14ac:dyDescent="0.25">
      <c r="A6080" s="25">
        <v>38586</v>
      </c>
      <c r="B6080" s="26">
        <f>[1]PyramidData!K6087</f>
        <v>4459</v>
      </c>
    </row>
    <row r="6081" spans="1:2" x14ac:dyDescent="0.25">
      <c r="A6081" s="25">
        <v>38587</v>
      </c>
      <c r="B6081" s="26">
        <f>[1]PyramidData!K6088</f>
        <v>3900</v>
      </c>
    </row>
    <row r="6082" spans="1:2" x14ac:dyDescent="0.25">
      <c r="A6082" s="25">
        <v>38588</v>
      </c>
      <c r="B6082" s="26">
        <f>[1]PyramidData!K6089</f>
        <v>5156</v>
      </c>
    </row>
    <row r="6083" spans="1:2" x14ac:dyDescent="0.25">
      <c r="A6083" s="25">
        <v>38589</v>
      </c>
      <c r="B6083" s="26">
        <f>[1]PyramidData!K6090</f>
        <v>5805</v>
      </c>
    </row>
    <row r="6084" spans="1:2" x14ac:dyDescent="0.25">
      <c r="A6084" s="25">
        <v>38590</v>
      </c>
      <c r="B6084" s="26">
        <f>[1]PyramidData!K6091</f>
        <v>5534</v>
      </c>
    </row>
    <row r="6085" spans="1:2" x14ac:dyDescent="0.25">
      <c r="A6085" s="25">
        <v>38591</v>
      </c>
      <c r="B6085" s="26">
        <f>[1]PyramidData!K6092</f>
        <v>952</v>
      </c>
    </row>
    <row r="6086" spans="1:2" x14ac:dyDescent="0.25">
      <c r="A6086" s="25">
        <v>38592</v>
      </c>
      <c r="B6086" s="26">
        <f>[1]PyramidData!K6093</f>
        <v>1608</v>
      </c>
    </row>
    <row r="6087" spans="1:2" x14ac:dyDescent="0.25">
      <c r="A6087" s="25">
        <v>38593</v>
      </c>
      <c r="B6087" s="26">
        <f>[1]PyramidData!K6094</f>
        <v>4102</v>
      </c>
    </row>
    <row r="6088" spans="1:2" x14ac:dyDescent="0.25">
      <c r="A6088" s="25">
        <v>38594</v>
      </c>
      <c r="B6088" s="26">
        <f>[1]PyramidData!K6095</f>
        <v>3799</v>
      </c>
    </row>
    <row r="6089" spans="1:2" x14ac:dyDescent="0.25">
      <c r="A6089" s="25">
        <v>38595</v>
      </c>
      <c r="B6089" s="26">
        <f>[1]PyramidData!K6096</f>
        <v>5019</v>
      </c>
    </row>
    <row r="6090" spans="1:2" x14ac:dyDescent="0.25">
      <c r="A6090" s="25">
        <v>38596</v>
      </c>
      <c r="B6090" s="26">
        <f>[1]PyramidData!K6097</f>
        <v>4347</v>
      </c>
    </row>
    <row r="6091" spans="1:2" x14ac:dyDescent="0.25">
      <c r="A6091" s="25">
        <v>38597</v>
      </c>
      <c r="B6091" s="26">
        <f>[1]PyramidData!K6098</f>
        <v>5463</v>
      </c>
    </row>
    <row r="6092" spans="1:2" x14ac:dyDescent="0.25">
      <c r="A6092" s="25">
        <v>38598</v>
      </c>
      <c r="B6092" s="26">
        <f>[1]PyramidData!K6099</f>
        <v>1012</v>
      </c>
    </row>
    <row r="6093" spans="1:2" x14ac:dyDescent="0.25">
      <c r="A6093" s="25">
        <v>38599</v>
      </c>
      <c r="B6093" s="26">
        <f>[1]PyramidData!K6100</f>
        <v>2487</v>
      </c>
    </row>
    <row r="6094" spans="1:2" x14ac:dyDescent="0.25">
      <c r="A6094" s="25">
        <v>38600</v>
      </c>
      <c r="B6094" s="26">
        <f>[1]PyramidData!K6101</f>
        <v>5004</v>
      </c>
    </row>
    <row r="6095" spans="1:2" x14ac:dyDescent="0.25">
      <c r="A6095" s="25">
        <v>38601</v>
      </c>
      <c r="B6095" s="26">
        <f>[1]PyramidData!K6102</f>
        <v>5774</v>
      </c>
    </row>
    <row r="6096" spans="1:2" x14ac:dyDescent="0.25">
      <c r="A6096" s="25">
        <v>38602</v>
      </c>
      <c r="B6096" s="26">
        <f>[1]PyramidData!K6103</f>
        <v>5536</v>
      </c>
    </row>
    <row r="6097" spans="1:2" x14ac:dyDescent="0.25">
      <c r="A6097" s="25">
        <v>38603</v>
      </c>
      <c r="B6097" s="26">
        <f>[1]PyramidData!K6104</f>
        <v>5956</v>
      </c>
    </row>
    <row r="6098" spans="1:2" x14ac:dyDescent="0.25">
      <c r="A6098" s="25">
        <v>38604</v>
      </c>
      <c r="B6098" s="26">
        <f>[1]PyramidData!K6105</f>
        <v>3562</v>
      </c>
    </row>
    <row r="6099" spans="1:2" x14ac:dyDescent="0.25">
      <c r="A6099" s="25">
        <v>38605</v>
      </c>
      <c r="B6099" s="26">
        <f>[1]PyramidData!K6106</f>
        <v>2667</v>
      </c>
    </row>
    <row r="6100" spans="1:2" x14ac:dyDescent="0.25">
      <c r="A6100" s="25">
        <v>38606</v>
      </c>
      <c r="B6100" s="26">
        <f>[1]PyramidData!K6107</f>
        <v>463</v>
      </c>
    </row>
    <row r="6101" spans="1:2" x14ac:dyDescent="0.25">
      <c r="A6101" s="25">
        <v>38607</v>
      </c>
      <c r="B6101" s="26">
        <f>[1]PyramidData!K6108</f>
        <v>3037</v>
      </c>
    </row>
    <row r="6102" spans="1:2" x14ac:dyDescent="0.25">
      <c r="A6102" s="25">
        <v>38608</v>
      </c>
      <c r="B6102" s="26">
        <f>[1]PyramidData!K6109</f>
        <v>5150</v>
      </c>
    </row>
    <row r="6103" spans="1:2" x14ac:dyDescent="0.25">
      <c r="A6103" s="25">
        <v>38609</v>
      </c>
      <c r="B6103" s="26">
        <f>[1]PyramidData!K6110</f>
        <v>4910</v>
      </c>
    </row>
    <row r="6104" spans="1:2" x14ac:dyDescent="0.25">
      <c r="A6104" s="25">
        <v>38610</v>
      </c>
      <c r="B6104" s="26">
        <f>[1]PyramidData!K6111</f>
        <v>5056</v>
      </c>
    </row>
    <row r="6105" spans="1:2" x14ac:dyDescent="0.25">
      <c r="A6105" s="25">
        <v>38611</v>
      </c>
      <c r="B6105" s="26">
        <f>[1]PyramidData!K6112</f>
        <v>40</v>
      </c>
    </row>
    <row r="6106" spans="1:2" x14ac:dyDescent="0.25">
      <c r="A6106" s="25">
        <v>38612</v>
      </c>
      <c r="B6106" s="26">
        <f>[1]PyramidData!K6113</f>
        <v>0</v>
      </c>
    </row>
    <row r="6107" spans="1:2" x14ac:dyDescent="0.25">
      <c r="A6107" s="25">
        <v>38613</v>
      </c>
      <c r="B6107" s="26">
        <f>[1]PyramidData!K6114</f>
        <v>880</v>
      </c>
    </row>
    <row r="6108" spans="1:2" x14ac:dyDescent="0.25">
      <c r="A6108" s="25">
        <v>38614</v>
      </c>
      <c r="B6108" s="26">
        <f>[1]PyramidData!K6115</f>
        <v>4272</v>
      </c>
    </row>
    <row r="6109" spans="1:2" x14ac:dyDescent="0.25">
      <c r="A6109" s="25">
        <v>38615</v>
      </c>
      <c r="B6109" s="26">
        <f>[1]PyramidData!K6116</f>
        <v>4784</v>
      </c>
    </row>
    <row r="6110" spans="1:2" x14ac:dyDescent="0.25">
      <c r="A6110" s="25">
        <v>38616</v>
      </c>
      <c r="B6110" s="26">
        <f>[1]PyramidData!K6117</f>
        <v>5457</v>
      </c>
    </row>
    <row r="6111" spans="1:2" x14ac:dyDescent="0.25">
      <c r="A6111" s="25">
        <v>38617</v>
      </c>
      <c r="B6111" s="26">
        <f>[1]PyramidData!K6118</f>
        <v>2216</v>
      </c>
    </row>
    <row r="6112" spans="1:2" x14ac:dyDescent="0.25">
      <c r="A6112" s="25">
        <v>38618</v>
      </c>
      <c r="B6112" s="26">
        <f>[1]PyramidData!K6119</f>
        <v>83</v>
      </c>
    </row>
    <row r="6113" spans="1:2" x14ac:dyDescent="0.25">
      <c r="A6113" s="25">
        <v>38619</v>
      </c>
      <c r="B6113" s="26">
        <f>[1]PyramidData!K6120</f>
        <v>0</v>
      </c>
    </row>
    <row r="6114" spans="1:2" x14ac:dyDescent="0.25">
      <c r="A6114" s="25">
        <v>38620</v>
      </c>
      <c r="B6114" s="26">
        <f>[1]PyramidData!K6121</f>
        <v>0</v>
      </c>
    </row>
    <row r="6115" spans="1:2" x14ac:dyDescent="0.25">
      <c r="A6115" s="25">
        <v>38621</v>
      </c>
      <c r="B6115" s="26">
        <f>[1]PyramidData!K6122</f>
        <v>3828</v>
      </c>
    </row>
    <row r="6116" spans="1:2" x14ac:dyDescent="0.25">
      <c r="A6116" s="25">
        <v>38622</v>
      </c>
      <c r="B6116" s="26">
        <f>[1]PyramidData!K6123</f>
        <v>4166</v>
      </c>
    </row>
    <row r="6117" spans="1:2" x14ac:dyDescent="0.25">
      <c r="A6117" s="25">
        <v>38623</v>
      </c>
      <c r="B6117" s="26">
        <f>[1]PyramidData!K6124</f>
        <v>5240</v>
      </c>
    </row>
    <row r="6118" spans="1:2" x14ac:dyDescent="0.25">
      <c r="A6118" s="25">
        <v>38624</v>
      </c>
      <c r="B6118" s="26">
        <f>[1]PyramidData!K6125</f>
        <v>4217</v>
      </c>
    </row>
    <row r="6119" spans="1:2" x14ac:dyDescent="0.25">
      <c r="A6119" s="25">
        <v>38625</v>
      </c>
      <c r="B6119" s="26">
        <f>[1]PyramidData!K6126</f>
        <v>851</v>
      </c>
    </row>
    <row r="6120" spans="1:2" x14ac:dyDescent="0.25">
      <c r="A6120" s="25">
        <v>38626</v>
      </c>
      <c r="B6120" s="26">
        <f>[1]PyramidData!K6127</f>
        <v>1973</v>
      </c>
    </row>
    <row r="6121" spans="1:2" x14ac:dyDescent="0.25">
      <c r="A6121" s="25">
        <v>38627</v>
      </c>
      <c r="B6121" s="26">
        <f>[1]PyramidData!K6128</f>
        <v>632</v>
      </c>
    </row>
    <row r="6122" spans="1:2" x14ac:dyDescent="0.25">
      <c r="A6122" s="25">
        <v>38628</v>
      </c>
      <c r="B6122" s="26">
        <f>[1]PyramidData!K6129</f>
        <v>5144</v>
      </c>
    </row>
    <row r="6123" spans="1:2" x14ac:dyDescent="0.25">
      <c r="A6123" s="25">
        <v>38629</v>
      </c>
      <c r="B6123" s="26">
        <f>[1]PyramidData!K6130</f>
        <v>2362</v>
      </c>
    </row>
    <row r="6124" spans="1:2" x14ac:dyDescent="0.25">
      <c r="A6124" s="25">
        <v>38630</v>
      </c>
      <c r="B6124" s="26">
        <f>[1]PyramidData!K6131</f>
        <v>3518</v>
      </c>
    </row>
    <row r="6125" spans="1:2" x14ac:dyDescent="0.25">
      <c r="A6125" s="25">
        <v>38631</v>
      </c>
      <c r="B6125" s="26">
        <f>[1]PyramidData!K6132</f>
        <v>5310</v>
      </c>
    </row>
    <row r="6126" spans="1:2" x14ac:dyDescent="0.25">
      <c r="A6126" s="25">
        <v>38632</v>
      </c>
      <c r="B6126" s="26">
        <f>[1]PyramidData!K6133</f>
        <v>5219</v>
      </c>
    </row>
    <row r="6127" spans="1:2" x14ac:dyDescent="0.25">
      <c r="A6127" s="25">
        <v>38633</v>
      </c>
      <c r="B6127" s="26">
        <f>[1]PyramidData!K6134</f>
        <v>2055</v>
      </c>
    </row>
    <row r="6128" spans="1:2" x14ac:dyDescent="0.25">
      <c r="A6128" s="25">
        <v>38634</v>
      </c>
      <c r="B6128" s="26">
        <f>[1]PyramidData!K6135</f>
        <v>1798</v>
      </c>
    </row>
    <row r="6129" spans="1:2" x14ac:dyDescent="0.25">
      <c r="A6129" s="25">
        <v>38635</v>
      </c>
      <c r="B6129" s="26">
        <f>[1]PyramidData!K6136</f>
        <v>2400</v>
      </c>
    </row>
    <row r="6130" spans="1:2" x14ac:dyDescent="0.25">
      <c r="A6130" s="25">
        <v>38636</v>
      </c>
      <c r="B6130" s="26">
        <f>[1]PyramidData!K6137</f>
        <v>2298</v>
      </c>
    </row>
    <row r="6131" spans="1:2" x14ac:dyDescent="0.25">
      <c r="A6131" s="25">
        <v>38637</v>
      </c>
      <c r="B6131" s="26">
        <f>[1]PyramidData!K6138</f>
        <v>3384</v>
      </c>
    </row>
    <row r="6132" spans="1:2" x14ac:dyDescent="0.25">
      <c r="A6132" s="25">
        <v>38638</v>
      </c>
      <c r="B6132" s="26">
        <f>[1]PyramidData!K6139</f>
        <v>2337</v>
      </c>
    </row>
    <row r="6133" spans="1:2" x14ac:dyDescent="0.25">
      <c r="A6133" s="25">
        <v>38639</v>
      </c>
      <c r="B6133" s="26">
        <f>[1]PyramidData!K6140</f>
        <v>2152</v>
      </c>
    </row>
    <row r="6134" spans="1:2" x14ac:dyDescent="0.25">
      <c r="A6134" s="25">
        <v>38640</v>
      </c>
      <c r="B6134" s="26">
        <f>[1]PyramidData!K6141</f>
        <v>1827</v>
      </c>
    </row>
    <row r="6135" spans="1:2" x14ac:dyDescent="0.25">
      <c r="A6135" s="25">
        <v>38641</v>
      </c>
      <c r="B6135" s="26">
        <f>[1]PyramidData!K6142</f>
        <v>590</v>
      </c>
    </row>
    <row r="6136" spans="1:2" x14ac:dyDescent="0.25">
      <c r="A6136" s="25">
        <v>38642</v>
      </c>
      <c r="B6136" s="26">
        <f>[1]PyramidData!K6143</f>
        <v>3131</v>
      </c>
    </row>
    <row r="6137" spans="1:2" x14ac:dyDescent="0.25">
      <c r="A6137" s="25">
        <v>38643</v>
      </c>
      <c r="B6137" s="26">
        <f>[1]PyramidData!K6144</f>
        <v>2929</v>
      </c>
    </row>
    <row r="6138" spans="1:2" x14ac:dyDescent="0.25">
      <c r="A6138" s="25">
        <v>38644</v>
      </c>
      <c r="B6138" s="26">
        <f>[1]PyramidData!K6145</f>
        <v>3506</v>
      </c>
    </row>
    <row r="6139" spans="1:2" x14ac:dyDescent="0.25">
      <c r="A6139" s="25">
        <v>38645</v>
      </c>
      <c r="B6139" s="26">
        <f>[1]PyramidData!K6146</f>
        <v>2791</v>
      </c>
    </row>
    <row r="6140" spans="1:2" x14ac:dyDescent="0.25">
      <c r="A6140" s="25">
        <v>38646</v>
      </c>
      <c r="B6140" s="26">
        <f>[1]PyramidData!K6147</f>
        <v>2447</v>
      </c>
    </row>
    <row r="6141" spans="1:2" x14ac:dyDescent="0.25">
      <c r="A6141" s="25">
        <v>38647</v>
      </c>
      <c r="B6141" s="26">
        <f>[1]PyramidData!K6148</f>
        <v>1322</v>
      </c>
    </row>
    <row r="6142" spans="1:2" x14ac:dyDescent="0.25">
      <c r="A6142" s="25">
        <v>38648</v>
      </c>
      <c r="B6142" s="26">
        <f>[1]PyramidData!K6149</f>
        <v>1634</v>
      </c>
    </row>
    <row r="6143" spans="1:2" x14ac:dyDescent="0.25">
      <c r="A6143" s="25">
        <v>38649</v>
      </c>
      <c r="B6143" s="26">
        <f>[1]PyramidData!K6150</f>
        <v>2062</v>
      </c>
    </row>
    <row r="6144" spans="1:2" x14ac:dyDescent="0.25">
      <c r="A6144" s="25">
        <v>38650</v>
      </c>
      <c r="B6144" s="26">
        <f>[1]PyramidData!K6151</f>
        <v>1443</v>
      </c>
    </row>
    <row r="6145" spans="1:2" x14ac:dyDescent="0.25">
      <c r="A6145" s="25">
        <v>38651</v>
      </c>
      <c r="B6145" s="26">
        <f>[1]PyramidData!K6152</f>
        <v>2388</v>
      </c>
    </row>
    <row r="6146" spans="1:2" x14ac:dyDescent="0.25">
      <c r="A6146" s="25">
        <v>38652</v>
      </c>
      <c r="B6146" s="26">
        <f>[1]PyramidData!K6153</f>
        <v>2862</v>
      </c>
    </row>
    <row r="6147" spans="1:2" x14ac:dyDescent="0.25">
      <c r="A6147" s="25">
        <v>38653</v>
      </c>
      <c r="B6147" s="26">
        <f>[1]PyramidData!K6154</f>
        <v>3747</v>
      </c>
    </row>
    <row r="6148" spans="1:2" x14ac:dyDescent="0.25">
      <c r="A6148" s="25">
        <v>38654</v>
      </c>
      <c r="B6148" s="26">
        <f>[1]PyramidData!K6155</f>
        <v>1016</v>
      </c>
    </row>
    <row r="6149" spans="1:2" x14ac:dyDescent="0.25">
      <c r="A6149" s="25">
        <v>38655</v>
      </c>
      <c r="B6149" s="26">
        <f>[1]PyramidData!K6156</f>
        <v>1753</v>
      </c>
    </row>
    <row r="6150" spans="1:2" x14ac:dyDescent="0.25">
      <c r="A6150" s="25">
        <v>38656</v>
      </c>
      <c r="B6150" s="26">
        <f>[1]PyramidData!K6157</f>
        <v>2336</v>
      </c>
    </row>
    <row r="6151" spans="1:2" x14ac:dyDescent="0.25">
      <c r="A6151" s="25">
        <v>38657</v>
      </c>
      <c r="B6151" s="26">
        <f>[1]PyramidData!K6158</f>
        <v>4293</v>
      </c>
    </row>
    <row r="6152" spans="1:2" x14ac:dyDescent="0.25">
      <c r="A6152" s="25">
        <v>38658</v>
      </c>
      <c r="B6152" s="26">
        <f>[1]PyramidData!K6159</f>
        <v>4410</v>
      </c>
    </row>
    <row r="6153" spans="1:2" x14ac:dyDescent="0.25">
      <c r="A6153" s="25">
        <v>38659</v>
      </c>
      <c r="B6153" s="26">
        <f>[1]PyramidData!K6160</f>
        <v>3323</v>
      </c>
    </row>
    <row r="6154" spans="1:2" x14ac:dyDescent="0.25">
      <c r="A6154" s="25">
        <v>38660</v>
      </c>
      <c r="B6154" s="26">
        <f>[1]PyramidData!K6161</f>
        <v>2450</v>
      </c>
    </row>
    <row r="6155" spans="1:2" x14ac:dyDescent="0.25">
      <c r="A6155" s="25">
        <v>38661</v>
      </c>
      <c r="B6155" s="26">
        <f>[1]PyramidData!K6162</f>
        <v>3467</v>
      </c>
    </row>
    <row r="6156" spans="1:2" x14ac:dyDescent="0.25">
      <c r="A6156" s="25">
        <v>38662</v>
      </c>
      <c r="B6156" s="26">
        <f>[1]PyramidData!K6163</f>
        <v>2548</v>
      </c>
    </row>
    <row r="6157" spans="1:2" x14ac:dyDescent="0.25">
      <c r="A6157" s="25">
        <v>38663</v>
      </c>
      <c r="B6157" s="26">
        <f>[1]PyramidData!K6164</f>
        <v>3033</v>
      </c>
    </row>
    <row r="6158" spans="1:2" x14ac:dyDescent="0.25">
      <c r="A6158" s="25">
        <v>38664</v>
      </c>
      <c r="B6158" s="26">
        <f>[1]PyramidData!K6165</f>
        <v>2271</v>
      </c>
    </row>
    <row r="6159" spans="1:2" x14ac:dyDescent="0.25">
      <c r="A6159" s="25">
        <v>38665</v>
      </c>
      <c r="B6159" s="26">
        <f>[1]PyramidData!K6166</f>
        <v>1597</v>
      </c>
    </row>
    <row r="6160" spans="1:2" x14ac:dyDescent="0.25">
      <c r="A6160" s="25">
        <v>38666</v>
      </c>
      <c r="B6160" s="26">
        <f>[1]PyramidData!K6167</f>
        <v>2290</v>
      </c>
    </row>
    <row r="6161" spans="1:2" x14ac:dyDescent="0.25">
      <c r="A6161" s="25">
        <v>38667</v>
      </c>
      <c r="B6161" s="26">
        <f>[1]PyramidData!K6168</f>
        <v>3031</v>
      </c>
    </row>
    <row r="6162" spans="1:2" x14ac:dyDescent="0.25">
      <c r="A6162" s="25">
        <v>38668</v>
      </c>
      <c r="B6162" s="26">
        <f>[1]PyramidData!K6169</f>
        <v>878</v>
      </c>
    </row>
    <row r="6163" spans="1:2" x14ac:dyDescent="0.25">
      <c r="A6163" s="25">
        <v>38669</v>
      </c>
      <c r="B6163" s="26">
        <f>[1]PyramidData!K6170</f>
        <v>1786</v>
      </c>
    </row>
    <row r="6164" spans="1:2" x14ac:dyDescent="0.25">
      <c r="A6164" s="25">
        <v>38670</v>
      </c>
      <c r="B6164" s="26">
        <f>[1]PyramidData!K6171</f>
        <v>3574</v>
      </c>
    </row>
    <row r="6165" spans="1:2" x14ac:dyDescent="0.25">
      <c r="A6165" s="25">
        <v>38671</v>
      </c>
      <c r="B6165" s="26">
        <f>[1]PyramidData!K6172</f>
        <v>2098</v>
      </c>
    </row>
    <row r="6166" spans="1:2" x14ac:dyDescent="0.25">
      <c r="A6166" s="25">
        <v>38672</v>
      </c>
      <c r="B6166" s="26">
        <f>[1]PyramidData!K6173</f>
        <v>2485</v>
      </c>
    </row>
    <row r="6167" spans="1:2" x14ac:dyDescent="0.25">
      <c r="A6167" s="25">
        <v>38673</v>
      </c>
      <c r="B6167" s="26">
        <f>[1]PyramidData!K6174</f>
        <v>2116</v>
      </c>
    </row>
    <row r="6168" spans="1:2" x14ac:dyDescent="0.25">
      <c r="A6168" s="25">
        <v>38674</v>
      </c>
      <c r="B6168" s="26">
        <f>[1]PyramidData!K6175</f>
        <v>2398</v>
      </c>
    </row>
    <row r="6169" spans="1:2" x14ac:dyDescent="0.25">
      <c r="A6169" s="25">
        <v>38675</v>
      </c>
      <c r="B6169" s="26">
        <f>[1]PyramidData!K6176</f>
        <v>1261</v>
      </c>
    </row>
    <row r="6170" spans="1:2" x14ac:dyDescent="0.25">
      <c r="A6170" s="25">
        <v>38676</v>
      </c>
      <c r="B6170" s="26">
        <f>[1]PyramidData!K6177</f>
        <v>2404</v>
      </c>
    </row>
    <row r="6171" spans="1:2" x14ac:dyDescent="0.25">
      <c r="A6171" s="25">
        <v>38677</v>
      </c>
      <c r="B6171" s="26">
        <f>[1]PyramidData!K6178</f>
        <v>1983</v>
      </c>
    </row>
    <row r="6172" spans="1:2" x14ac:dyDescent="0.25">
      <c r="A6172" s="25">
        <v>38678</v>
      </c>
      <c r="B6172" s="26">
        <f>[1]PyramidData!K6179</f>
        <v>2065</v>
      </c>
    </row>
    <row r="6173" spans="1:2" x14ac:dyDescent="0.25">
      <c r="A6173" s="25">
        <v>38679</v>
      </c>
      <c r="B6173" s="26">
        <f>[1]PyramidData!K6180</f>
        <v>1754</v>
      </c>
    </row>
    <row r="6174" spans="1:2" x14ac:dyDescent="0.25">
      <c r="A6174" s="25">
        <v>38680</v>
      </c>
      <c r="B6174" s="26">
        <f>[1]PyramidData!K6181</f>
        <v>1467</v>
      </c>
    </row>
    <row r="6175" spans="1:2" x14ac:dyDescent="0.25">
      <c r="A6175" s="25">
        <v>38681</v>
      </c>
      <c r="B6175" s="26">
        <f>[1]PyramidData!K6182</f>
        <v>3991</v>
      </c>
    </row>
    <row r="6176" spans="1:2" x14ac:dyDescent="0.25">
      <c r="A6176" s="25">
        <v>38682</v>
      </c>
      <c r="B6176" s="26">
        <f>[1]PyramidData!K6183</f>
        <v>2241</v>
      </c>
    </row>
    <row r="6177" spans="1:2" x14ac:dyDescent="0.25">
      <c r="A6177" s="25">
        <v>38683</v>
      </c>
      <c r="B6177" s="26">
        <f>[1]PyramidData!K6184</f>
        <v>1371</v>
      </c>
    </row>
    <row r="6178" spans="1:2" x14ac:dyDescent="0.25">
      <c r="A6178" s="25">
        <v>38684</v>
      </c>
      <c r="B6178" s="26">
        <f>[1]PyramidData!K6185</f>
        <v>2241</v>
      </c>
    </row>
    <row r="6179" spans="1:2" x14ac:dyDescent="0.25">
      <c r="A6179" s="25">
        <v>38685</v>
      </c>
      <c r="B6179" s="26">
        <f>[1]PyramidData!K6186</f>
        <v>1970</v>
      </c>
    </row>
    <row r="6180" spans="1:2" x14ac:dyDescent="0.25">
      <c r="A6180" s="25">
        <v>38686</v>
      </c>
      <c r="B6180" s="26">
        <f>[1]PyramidData!K6187</f>
        <v>1251</v>
      </c>
    </row>
    <row r="6181" spans="1:2" x14ac:dyDescent="0.25">
      <c r="A6181" s="25">
        <v>38687</v>
      </c>
      <c r="B6181" s="26">
        <f>[1]PyramidData!K6188</f>
        <v>2099</v>
      </c>
    </row>
    <row r="6182" spans="1:2" x14ac:dyDescent="0.25">
      <c r="A6182" s="25">
        <v>38688</v>
      </c>
      <c r="B6182" s="26">
        <f>[1]PyramidData!K6189</f>
        <v>2638</v>
      </c>
    </row>
    <row r="6183" spans="1:2" x14ac:dyDescent="0.25">
      <c r="A6183" s="25">
        <v>38689</v>
      </c>
      <c r="B6183" s="26">
        <f>[1]PyramidData!K6190</f>
        <v>2059</v>
      </c>
    </row>
    <row r="6184" spans="1:2" x14ac:dyDescent="0.25">
      <c r="A6184" s="25">
        <v>38690</v>
      </c>
      <c r="B6184" s="26">
        <f>[1]PyramidData!K6191</f>
        <v>743</v>
      </c>
    </row>
    <row r="6185" spans="1:2" x14ac:dyDescent="0.25">
      <c r="A6185" s="25">
        <v>38691</v>
      </c>
      <c r="B6185" s="26">
        <f>[1]PyramidData!K6192</f>
        <v>1829</v>
      </c>
    </row>
    <row r="6186" spans="1:2" x14ac:dyDescent="0.25">
      <c r="A6186" s="25">
        <v>38692</v>
      </c>
      <c r="B6186" s="26">
        <f>[1]PyramidData!K6193</f>
        <v>1571</v>
      </c>
    </row>
    <row r="6187" spans="1:2" x14ac:dyDescent="0.25">
      <c r="A6187" s="25">
        <v>38693</v>
      </c>
      <c r="B6187" s="26">
        <f>[1]PyramidData!K6194</f>
        <v>1881</v>
      </c>
    </row>
    <row r="6188" spans="1:2" x14ac:dyDescent="0.25">
      <c r="A6188" s="25">
        <v>38694</v>
      </c>
      <c r="B6188" s="26">
        <f>[1]PyramidData!K6195</f>
        <v>1820</v>
      </c>
    </row>
    <row r="6189" spans="1:2" x14ac:dyDescent="0.25">
      <c r="A6189" s="25">
        <v>38695</v>
      </c>
      <c r="B6189" s="26">
        <f>[1]PyramidData!K6196</f>
        <v>2185</v>
      </c>
    </row>
    <row r="6190" spans="1:2" x14ac:dyDescent="0.25">
      <c r="A6190" s="25">
        <v>38696</v>
      </c>
      <c r="B6190" s="26">
        <f>[1]PyramidData!K6197</f>
        <v>408</v>
      </c>
    </row>
    <row r="6191" spans="1:2" x14ac:dyDescent="0.25">
      <c r="A6191" s="25">
        <v>38697</v>
      </c>
      <c r="B6191" s="26">
        <f>[1]PyramidData!K6198</f>
        <v>1039</v>
      </c>
    </row>
    <row r="6192" spans="1:2" x14ac:dyDescent="0.25">
      <c r="A6192" s="25">
        <v>38698</v>
      </c>
      <c r="B6192" s="26">
        <f>[1]PyramidData!K6199</f>
        <v>2191</v>
      </c>
    </row>
    <row r="6193" spans="1:2" x14ac:dyDescent="0.25">
      <c r="A6193" s="25">
        <v>38699</v>
      </c>
      <c r="B6193" s="26">
        <f>[1]PyramidData!K6200</f>
        <v>2462</v>
      </c>
    </row>
    <row r="6194" spans="1:2" x14ac:dyDescent="0.25">
      <c r="A6194" s="25">
        <v>38700</v>
      </c>
      <c r="B6194" s="26">
        <f>[1]PyramidData!K6201</f>
        <v>1495</v>
      </c>
    </row>
    <row r="6195" spans="1:2" x14ac:dyDescent="0.25">
      <c r="A6195" s="25">
        <v>38701</v>
      </c>
      <c r="B6195" s="26">
        <f>[1]PyramidData!K6202</f>
        <v>1548</v>
      </c>
    </row>
    <row r="6196" spans="1:2" x14ac:dyDescent="0.25">
      <c r="A6196" s="25">
        <v>38702</v>
      </c>
      <c r="B6196" s="26">
        <f>[1]PyramidData!K6203</f>
        <v>3068</v>
      </c>
    </row>
    <row r="6197" spans="1:2" x14ac:dyDescent="0.25">
      <c r="A6197" s="25">
        <v>38703</v>
      </c>
      <c r="B6197" s="26">
        <f>[1]PyramidData!K6204</f>
        <v>736</v>
      </c>
    </row>
    <row r="6198" spans="1:2" x14ac:dyDescent="0.25">
      <c r="A6198" s="25">
        <v>38704</v>
      </c>
      <c r="B6198" s="26">
        <f>[1]PyramidData!K6205</f>
        <v>518</v>
      </c>
    </row>
    <row r="6199" spans="1:2" x14ac:dyDescent="0.25">
      <c r="A6199" s="25">
        <v>38705</v>
      </c>
      <c r="B6199" s="26">
        <f>[1]PyramidData!K6206</f>
        <v>843</v>
      </c>
    </row>
    <row r="6200" spans="1:2" x14ac:dyDescent="0.25">
      <c r="A6200" s="25">
        <v>38706</v>
      </c>
      <c r="B6200" s="26">
        <f>[1]PyramidData!K6207</f>
        <v>446</v>
      </c>
    </row>
    <row r="6201" spans="1:2" x14ac:dyDescent="0.25">
      <c r="A6201" s="25">
        <v>38707</v>
      </c>
      <c r="B6201" s="26">
        <f>[1]PyramidData!K6208</f>
        <v>1150</v>
      </c>
    </row>
    <row r="6202" spans="1:2" x14ac:dyDescent="0.25">
      <c r="A6202" s="25">
        <v>38708</v>
      </c>
      <c r="B6202" s="26">
        <f>[1]PyramidData!K6209</f>
        <v>2710</v>
      </c>
    </row>
    <row r="6203" spans="1:2" x14ac:dyDescent="0.25">
      <c r="A6203" s="25">
        <v>38709</v>
      </c>
      <c r="B6203" s="26">
        <f>[1]PyramidData!K6210</f>
        <v>2493</v>
      </c>
    </row>
    <row r="6204" spans="1:2" x14ac:dyDescent="0.25">
      <c r="A6204" s="25">
        <v>38710</v>
      </c>
      <c r="B6204" s="26">
        <f>[1]PyramidData!K6211</f>
        <v>2227</v>
      </c>
    </row>
    <row r="6205" spans="1:2" x14ac:dyDescent="0.25">
      <c r="A6205" s="25">
        <v>38711</v>
      </c>
      <c r="B6205" s="26">
        <f>[1]PyramidData!K6212</f>
        <v>290</v>
      </c>
    </row>
    <row r="6206" spans="1:2" x14ac:dyDescent="0.25">
      <c r="A6206" s="25">
        <v>38712</v>
      </c>
      <c r="B6206" s="26">
        <f>[1]PyramidData!K6213</f>
        <v>2215</v>
      </c>
    </row>
    <row r="6207" spans="1:2" x14ac:dyDescent="0.25">
      <c r="A6207" s="25">
        <v>38713</v>
      </c>
      <c r="B6207" s="26">
        <f>[1]PyramidData!K6214</f>
        <v>3254</v>
      </c>
    </row>
    <row r="6208" spans="1:2" x14ac:dyDescent="0.25">
      <c r="A6208" s="25">
        <v>38714</v>
      </c>
      <c r="B6208" s="26">
        <f>[1]PyramidData!K6215</f>
        <v>933</v>
      </c>
    </row>
    <row r="6209" spans="1:2" x14ac:dyDescent="0.25">
      <c r="A6209" s="25">
        <v>38715</v>
      </c>
      <c r="B6209" s="26">
        <f>[1]PyramidData!K6216</f>
        <v>2529</v>
      </c>
    </row>
    <row r="6210" spans="1:2" x14ac:dyDescent="0.25">
      <c r="A6210" s="25">
        <v>38716</v>
      </c>
      <c r="B6210" s="26">
        <f>[1]PyramidData!K6217</f>
        <v>1408</v>
      </c>
    </row>
    <row r="6211" spans="1:2" x14ac:dyDescent="0.25">
      <c r="A6211" s="25">
        <v>38717</v>
      </c>
      <c r="B6211" s="26">
        <f>[1]PyramidData!K6218</f>
        <v>1310</v>
      </c>
    </row>
    <row r="6212" spans="1:2" x14ac:dyDescent="0.25">
      <c r="A6212" s="25">
        <v>38718</v>
      </c>
      <c r="B6212" s="26">
        <f>[1]PyramidData!K6219</f>
        <v>1605</v>
      </c>
    </row>
    <row r="6213" spans="1:2" x14ac:dyDescent="0.25">
      <c r="A6213" s="25">
        <v>38719</v>
      </c>
      <c r="B6213" s="26">
        <f>[1]PyramidData!K6220</f>
        <v>4378</v>
      </c>
    </row>
    <row r="6214" spans="1:2" x14ac:dyDescent="0.25">
      <c r="A6214" s="25">
        <v>38720</v>
      </c>
      <c r="B6214" s="26">
        <f>[1]PyramidData!K6221</f>
        <v>2125</v>
      </c>
    </row>
    <row r="6215" spans="1:2" x14ac:dyDescent="0.25">
      <c r="A6215" s="25">
        <v>38721</v>
      </c>
      <c r="B6215" s="26">
        <f>[1]PyramidData!K6222</f>
        <v>2310</v>
      </c>
    </row>
    <row r="6216" spans="1:2" x14ac:dyDescent="0.25">
      <c r="A6216" s="25">
        <v>38722</v>
      </c>
      <c r="B6216" s="26">
        <f>[1]PyramidData!K6223</f>
        <v>3162</v>
      </c>
    </row>
    <row r="6217" spans="1:2" x14ac:dyDescent="0.25">
      <c r="A6217" s="25">
        <v>38723</v>
      </c>
      <c r="B6217" s="26">
        <f>[1]PyramidData!K6224</f>
        <v>2970</v>
      </c>
    </row>
    <row r="6218" spans="1:2" x14ac:dyDescent="0.25">
      <c r="A6218" s="25">
        <v>38724</v>
      </c>
      <c r="B6218" s="26">
        <f>[1]PyramidData!K6225</f>
        <v>1396</v>
      </c>
    </row>
    <row r="6219" spans="1:2" x14ac:dyDescent="0.25">
      <c r="A6219" s="25">
        <v>38725</v>
      </c>
      <c r="B6219" s="26">
        <f>[1]PyramidData!K6226</f>
        <v>1358</v>
      </c>
    </row>
    <row r="6220" spans="1:2" x14ac:dyDescent="0.25">
      <c r="A6220" s="25">
        <v>38726</v>
      </c>
      <c r="B6220" s="26">
        <f>[1]PyramidData!K6227</f>
        <v>3090</v>
      </c>
    </row>
    <row r="6221" spans="1:2" x14ac:dyDescent="0.25">
      <c r="A6221" s="25">
        <v>38727</v>
      </c>
      <c r="B6221" s="26">
        <f>[1]PyramidData!K6228</f>
        <v>5227</v>
      </c>
    </row>
    <row r="6222" spans="1:2" x14ac:dyDescent="0.25">
      <c r="A6222" s="25">
        <v>38728</v>
      </c>
      <c r="B6222" s="26">
        <f>[1]PyramidData!K6229</f>
        <v>3436</v>
      </c>
    </row>
    <row r="6223" spans="1:2" x14ac:dyDescent="0.25">
      <c r="A6223" s="25">
        <v>38729</v>
      </c>
      <c r="B6223" s="26">
        <f>[1]PyramidData!K6230</f>
        <v>4557</v>
      </c>
    </row>
    <row r="6224" spans="1:2" x14ac:dyDescent="0.25">
      <c r="A6224" s="25">
        <v>38730</v>
      </c>
      <c r="B6224" s="26">
        <f>[1]PyramidData!K6231</f>
        <v>3747</v>
      </c>
    </row>
    <row r="6225" spans="1:2" x14ac:dyDescent="0.25">
      <c r="A6225" s="25">
        <v>38731</v>
      </c>
      <c r="B6225" s="26">
        <f>[1]PyramidData!K6232</f>
        <v>2841</v>
      </c>
    </row>
    <row r="6226" spans="1:2" x14ac:dyDescent="0.25">
      <c r="A6226" s="25">
        <v>38732</v>
      </c>
      <c r="B6226" s="26">
        <f>[1]PyramidData!K6233</f>
        <v>1168</v>
      </c>
    </row>
    <row r="6227" spans="1:2" x14ac:dyDescent="0.25">
      <c r="A6227" s="25">
        <v>38733</v>
      </c>
      <c r="B6227" s="26">
        <f>[1]PyramidData!K6234</f>
        <v>4388</v>
      </c>
    </row>
    <row r="6228" spans="1:2" x14ac:dyDescent="0.25">
      <c r="A6228" s="25">
        <v>38734</v>
      </c>
      <c r="B6228" s="26">
        <f>[1]PyramidData!K6235</f>
        <v>3139</v>
      </c>
    </row>
    <row r="6229" spans="1:2" x14ac:dyDescent="0.25">
      <c r="A6229" s="25">
        <v>38735</v>
      </c>
      <c r="B6229" s="26">
        <f>[1]PyramidData!K6236</f>
        <v>2762</v>
      </c>
    </row>
    <row r="6230" spans="1:2" x14ac:dyDescent="0.25">
      <c r="A6230" s="25">
        <v>38736</v>
      </c>
      <c r="B6230" s="26">
        <f>[1]PyramidData!K6237</f>
        <v>5084</v>
      </c>
    </row>
    <row r="6231" spans="1:2" x14ac:dyDescent="0.25">
      <c r="A6231" s="25">
        <v>38737</v>
      </c>
      <c r="B6231" s="26">
        <f>[1]PyramidData!K6238</f>
        <v>4224</v>
      </c>
    </row>
    <row r="6232" spans="1:2" x14ac:dyDescent="0.25">
      <c r="A6232" s="25">
        <v>38738</v>
      </c>
      <c r="B6232" s="26">
        <f>[1]PyramidData!K6239</f>
        <v>2723</v>
      </c>
    </row>
    <row r="6233" spans="1:2" x14ac:dyDescent="0.25">
      <c r="A6233" s="25">
        <v>38739</v>
      </c>
      <c r="B6233" s="26">
        <f>[1]PyramidData!K6240</f>
        <v>1473</v>
      </c>
    </row>
    <row r="6234" spans="1:2" x14ac:dyDescent="0.25">
      <c r="A6234" s="25">
        <v>38740</v>
      </c>
      <c r="B6234" s="26">
        <f>[1]PyramidData!K6241</f>
        <v>6628</v>
      </c>
    </row>
    <row r="6235" spans="1:2" x14ac:dyDescent="0.25">
      <c r="A6235" s="25">
        <v>38741</v>
      </c>
      <c r="B6235" s="26">
        <f>[1]PyramidData!K6242</f>
        <v>3179</v>
      </c>
    </row>
    <row r="6236" spans="1:2" x14ac:dyDescent="0.25">
      <c r="A6236" s="25">
        <v>38742</v>
      </c>
      <c r="B6236" s="26">
        <f>[1]PyramidData!K6243</f>
        <v>3822</v>
      </c>
    </row>
    <row r="6237" spans="1:2" x14ac:dyDescent="0.25">
      <c r="A6237" s="25">
        <v>38743</v>
      </c>
      <c r="B6237" s="26">
        <f>[1]PyramidData!K6244</f>
        <v>3854</v>
      </c>
    </row>
    <row r="6238" spans="1:2" x14ac:dyDescent="0.25">
      <c r="A6238" s="25">
        <v>38744</v>
      </c>
      <c r="B6238" s="26">
        <f>[1]PyramidData!K6245</f>
        <v>3596</v>
      </c>
    </row>
    <row r="6239" spans="1:2" x14ac:dyDescent="0.25">
      <c r="A6239" s="25">
        <v>38745</v>
      </c>
      <c r="B6239" s="26">
        <f>[1]PyramidData!K6246</f>
        <v>2043</v>
      </c>
    </row>
    <row r="6240" spans="1:2" x14ac:dyDescent="0.25">
      <c r="A6240" s="25">
        <v>38746</v>
      </c>
      <c r="B6240" s="26">
        <f>[1]PyramidData!K6247</f>
        <v>1406</v>
      </c>
    </row>
    <row r="6241" spans="1:2" x14ac:dyDescent="0.25">
      <c r="A6241" s="25">
        <v>38747</v>
      </c>
      <c r="B6241" s="26">
        <f>[1]PyramidData!K6248</f>
        <v>2914</v>
      </c>
    </row>
    <row r="6242" spans="1:2" x14ac:dyDescent="0.25">
      <c r="A6242" s="25">
        <v>38748</v>
      </c>
      <c r="B6242" s="26">
        <f>[1]PyramidData!K6249</f>
        <v>3405</v>
      </c>
    </row>
    <row r="6243" spans="1:2" x14ac:dyDescent="0.25">
      <c r="A6243" s="25">
        <v>38749</v>
      </c>
      <c r="B6243" s="26">
        <f>[1]PyramidData!K6250</f>
        <v>3234</v>
      </c>
    </row>
    <row r="6244" spans="1:2" x14ac:dyDescent="0.25">
      <c r="A6244" s="25">
        <v>38750</v>
      </c>
      <c r="B6244" s="26">
        <f>[1]PyramidData!K6251</f>
        <v>2945</v>
      </c>
    </row>
    <row r="6245" spans="1:2" x14ac:dyDescent="0.25">
      <c r="A6245" s="25">
        <v>38751</v>
      </c>
      <c r="B6245" s="26">
        <f>[1]PyramidData!K6252</f>
        <v>2867</v>
      </c>
    </row>
    <row r="6246" spans="1:2" x14ac:dyDescent="0.25">
      <c r="A6246" s="25">
        <v>38752</v>
      </c>
      <c r="B6246" s="26">
        <f>[1]PyramidData!K6253</f>
        <v>1978</v>
      </c>
    </row>
    <row r="6247" spans="1:2" x14ac:dyDescent="0.25">
      <c r="A6247" s="25">
        <v>38753</v>
      </c>
      <c r="B6247" s="26">
        <f>[1]PyramidData!K6254</f>
        <v>1360</v>
      </c>
    </row>
    <row r="6248" spans="1:2" x14ac:dyDescent="0.25">
      <c r="A6248" s="25">
        <v>38754</v>
      </c>
      <c r="B6248" s="26">
        <f>[1]PyramidData!K6255</f>
        <v>2463</v>
      </c>
    </row>
    <row r="6249" spans="1:2" x14ac:dyDescent="0.25">
      <c r="A6249" s="25">
        <v>38755</v>
      </c>
      <c r="B6249" s="26">
        <f>[1]PyramidData!K6256</f>
        <v>2396</v>
      </c>
    </row>
    <row r="6250" spans="1:2" x14ac:dyDescent="0.25">
      <c r="A6250" s="25">
        <v>38756</v>
      </c>
      <c r="B6250" s="26">
        <f>[1]PyramidData!K6257</f>
        <v>674</v>
      </c>
    </row>
    <row r="6251" spans="1:2" x14ac:dyDescent="0.25">
      <c r="A6251" s="25">
        <v>38757</v>
      </c>
      <c r="B6251" s="26">
        <f>[1]PyramidData!K6258</f>
        <v>2654</v>
      </c>
    </row>
    <row r="6252" spans="1:2" x14ac:dyDescent="0.25">
      <c r="A6252" s="25">
        <v>38758</v>
      </c>
      <c r="B6252" s="26">
        <f>[1]PyramidData!K6259</f>
        <v>2116</v>
      </c>
    </row>
    <row r="6253" spans="1:2" x14ac:dyDescent="0.25">
      <c r="A6253" s="25">
        <v>38759</v>
      </c>
      <c r="B6253" s="26">
        <f>[1]PyramidData!K6260</f>
        <v>462</v>
      </c>
    </row>
    <row r="6254" spans="1:2" x14ac:dyDescent="0.25">
      <c r="A6254" s="25">
        <v>38760</v>
      </c>
      <c r="B6254" s="26">
        <f>[1]PyramidData!K6261</f>
        <v>1824</v>
      </c>
    </row>
    <row r="6255" spans="1:2" x14ac:dyDescent="0.25">
      <c r="A6255" s="25">
        <v>38761</v>
      </c>
      <c r="B6255" s="26">
        <f>[1]PyramidData!K6262</f>
        <v>2491</v>
      </c>
    </row>
    <row r="6256" spans="1:2" x14ac:dyDescent="0.25">
      <c r="A6256" s="25">
        <v>38762</v>
      </c>
      <c r="B6256" s="26">
        <f>[1]PyramidData!K6263</f>
        <v>2343</v>
      </c>
    </row>
    <row r="6257" spans="1:2" x14ac:dyDescent="0.25">
      <c r="A6257" s="25">
        <v>38763</v>
      </c>
      <c r="B6257" s="26">
        <f>[1]PyramidData!K6264</f>
        <v>1813</v>
      </c>
    </row>
    <row r="6258" spans="1:2" x14ac:dyDescent="0.25">
      <c r="A6258" s="25">
        <v>38764</v>
      </c>
      <c r="B6258" s="26">
        <f>[1]PyramidData!K6265</f>
        <v>2567</v>
      </c>
    </row>
    <row r="6259" spans="1:2" x14ac:dyDescent="0.25">
      <c r="A6259" s="25">
        <v>38765</v>
      </c>
      <c r="B6259" s="26">
        <f>[1]PyramidData!K6266</f>
        <v>2462</v>
      </c>
    </row>
    <row r="6260" spans="1:2" x14ac:dyDescent="0.25">
      <c r="A6260" s="25">
        <v>38766</v>
      </c>
      <c r="B6260" s="26">
        <f>[1]PyramidData!K6267</f>
        <v>1079</v>
      </c>
    </row>
    <row r="6261" spans="1:2" x14ac:dyDescent="0.25">
      <c r="A6261" s="25">
        <v>38767</v>
      </c>
      <c r="B6261" s="26">
        <f>[1]PyramidData!K6268</f>
        <v>563</v>
      </c>
    </row>
    <row r="6262" spans="1:2" x14ac:dyDescent="0.25">
      <c r="A6262" s="25">
        <v>38768</v>
      </c>
      <c r="B6262" s="26">
        <f>[1]PyramidData!K6269</f>
        <v>2307</v>
      </c>
    </row>
    <row r="6263" spans="1:2" x14ac:dyDescent="0.25">
      <c r="A6263" s="25">
        <v>38769</v>
      </c>
      <c r="B6263" s="26">
        <f>[1]PyramidData!K6270</f>
        <v>1513</v>
      </c>
    </row>
    <row r="6264" spans="1:2" x14ac:dyDescent="0.25">
      <c r="A6264" s="25">
        <v>38770</v>
      </c>
      <c r="B6264" s="26">
        <f>[1]PyramidData!K6271</f>
        <v>584</v>
      </c>
    </row>
    <row r="6265" spans="1:2" x14ac:dyDescent="0.25">
      <c r="A6265" s="25">
        <v>38771</v>
      </c>
      <c r="B6265" s="26">
        <f>[1]PyramidData!K6272</f>
        <v>1235</v>
      </c>
    </row>
    <row r="6266" spans="1:2" x14ac:dyDescent="0.25">
      <c r="A6266" s="25">
        <v>38772</v>
      </c>
      <c r="B6266" s="26">
        <f>[1]PyramidData!K6273</f>
        <v>1047</v>
      </c>
    </row>
    <row r="6267" spans="1:2" x14ac:dyDescent="0.25">
      <c r="A6267" s="25">
        <v>38773</v>
      </c>
      <c r="B6267" s="26">
        <f>[1]PyramidData!K6274</f>
        <v>687</v>
      </c>
    </row>
    <row r="6268" spans="1:2" x14ac:dyDescent="0.25">
      <c r="A6268" s="25">
        <v>38774</v>
      </c>
      <c r="B6268" s="26">
        <f>[1]PyramidData!K6275</f>
        <v>628</v>
      </c>
    </row>
    <row r="6269" spans="1:2" x14ac:dyDescent="0.25">
      <c r="A6269" s="25">
        <v>38775</v>
      </c>
      <c r="B6269" s="26">
        <f>[1]PyramidData!K6276</f>
        <v>3597</v>
      </c>
    </row>
    <row r="6270" spans="1:2" x14ac:dyDescent="0.25">
      <c r="A6270" s="25">
        <v>38776</v>
      </c>
      <c r="B6270" s="26">
        <f>[1]PyramidData!K6277</f>
        <v>980</v>
      </c>
    </row>
    <row r="6271" spans="1:2" x14ac:dyDescent="0.25">
      <c r="A6271" s="25">
        <v>38777</v>
      </c>
      <c r="B6271" s="26">
        <f>[1]PyramidData!K6278</f>
        <v>1760</v>
      </c>
    </row>
    <row r="6272" spans="1:2" x14ac:dyDescent="0.25">
      <c r="A6272" s="25">
        <v>38778</v>
      </c>
      <c r="B6272" s="26">
        <f>[1]PyramidData!K6279</f>
        <v>3052</v>
      </c>
    </row>
    <row r="6273" spans="1:2" x14ac:dyDescent="0.25">
      <c r="A6273" s="25">
        <v>38779</v>
      </c>
      <c r="B6273" s="26">
        <f>[1]PyramidData!K6280</f>
        <v>2745</v>
      </c>
    </row>
    <row r="6274" spans="1:2" x14ac:dyDescent="0.25">
      <c r="A6274" s="25">
        <v>38780</v>
      </c>
      <c r="B6274" s="26">
        <f>[1]PyramidData!K6281</f>
        <v>1415</v>
      </c>
    </row>
    <row r="6275" spans="1:2" x14ac:dyDescent="0.25">
      <c r="A6275" s="25">
        <v>38781</v>
      </c>
      <c r="B6275" s="26">
        <f>[1]PyramidData!K6282</f>
        <v>1504</v>
      </c>
    </row>
    <row r="6276" spans="1:2" x14ac:dyDescent="0.25">
      <c r="A6276" s="25">
        <v>38782</v>
      </c>
      <c r="B6276" s="26">
        <f>[1]PyramidData!K6283</f>
        <v>3454</v>
      </c>
    </row>
    <row r="6277" spans="1:2" x14ac:dyDescent="0.25">
      <c r="A6277" s="25">
        <v>38783</v>
      </c>
      <c r="B6277" s="26">
        <f>[1]PyramidData!K6284</f>
        <v>2265</v>
      </c>
    </row>
    <row r="6278" spans="1:2" x14ac:dyDescent="0.25">
      <c r="A6278" s="25">
        <v>38784</v>
      </c>
      <c r="B6278" s="26">
        <f>[1]PyramidData!K6285</f>
        <v>3213</v>
      </c>
    </row>
    <row r="6279" spans="1:2" x14ac:dyDescent="0.25">
      <c r="A6279" s="25">
        <v>38785</v>
      </c>
      <c r="B6279" s="26">
        <f>[1]PyramidData!K6286</f>
        <v>3212</v>
      </c>
    </row>
    <row r="6280" spans="1:2" x14ac:dyDescent="0.25">
      <c r="A6280" s="25">
        <v>38786</v>
      </c>
      <c r="B6280" s="26">
        <f>[1]PyramidData!K6287</f>
        <v>3426</v>
      </c>
    </row>
    <row r="6281" spans="1:2" x14ac:dyDescent="0.25">
      <c r="A6281" s="25">
        <v>38787</v>
      </c>
      <c r="B6281" s="26">
        <f>[1]PyramidData!K6288</f>
        <v>1849</v>
      </c>
    </row>
    <row r="6282" spans="1:2" x14ac:dyDescent="0.25">
      <c r="A6282" s="25">
        <v>38788</v>
      </c>
      <c r="B6282" s="26">
        <f>[1]PyramidData!K6289</f>
        <v>2099</v>
      </c>
    </row>
    <row r="6283" spans="1:2" x14ac:dyDescent="0.25">
      <c r="A6283" s="25">
        <v>38789</v>
      </c>
      <c r="B6283" s="26">
        <f>[1]PyramidData!K6290</f>
        <v>2735</v>
      </c>
    </row>
    <row r="6284" spans="1:2" x14ac:dyDescent="0.25">
      <c r="A6284" s="25">
        <v>38790</v>
      </c>
      <c r="B6284" s="26">
        <f>[1]PyramidData!K6291</f>
        <v>3830</v>
      </c>
    </row>
    <row r="6285" spans="1:2" x14ac:dyDescent="0.25">
      <c r="A6285" s="25">
        <v>38791</v>
      </c>
      <c r="B6285" s="26">
        <f>[1]PyramidData!K6292</f>
        <v>875</v>
      </c>
    </row>
    <row r="6286" spans="1:2" x14ac:dyDescent="0.25">
      <c r="A6286" s="25">
        <v>38792</v>
      </c>
      <c r="B6286" s="26">
        <f>[1]PyramidData!K6293</f>
        <v>3947</v>
      </c>
    </row>
    <row r="6287" spans="1:2" x14ac:dyDescent="0.25">
      <c r="A6287" s="25">
        <v>38793</v>
      </c>
      <c r="B6287" s="26">
        <f>[1]PyramidData!K6294</f>
        <v>4317</v>
      </c>
    </row>
    <row r="6288" spans="1:2" x14ac:dyDescent="0.25">
      <c r="A6288" s="25">
        <v>38794</v>
      </c>
      <c r="B6288" s="26">
        <f>[1]PyramidData!K6295</f>
        <v>1168</v>
      </c>
    </row>
    <row r="6289" spans="1:2" x14ac:dyDescent="0.25">
      <c r="A6289" s="25">
        <v>38795</v>
      </c>
      <c r="B6289" s="26">
        <f>[1]PyramidData!K6296</f>
        <v>3224</v>
      </c>
    </row>
    <row r="6290" spans="1:2" x14ac:dyDescent="0.25">
      <c r="A6290" s="25">
        <v>38796</v>
      </c>
      <c r="B6290" s="26">
        <f>[1]PyramidData!K6297</f>
        <v>3178</v>
      </c>
    </row>
    <row r="6291" spans="1:2" x14ac:dyDescent="0.25">
      <c r="A6291" s="25">
        <v>38797</v>
      </c>
      <c r="B6291" s="26">
        <f>[1]PyramidData!K6298</f>
        <v>3149</v>
      </c>
    </row>
    <row r="6292" spans="1:2" x14ac:dyDescent="0.25">
      <c r="A6292" s="25">
        <v>38798</v>
      </c>
      <c r="B6292" s="26">
        <f>[1]PyramidData!K6299</f>
        <v>2725</v>
      </c>
    </row>
    <row r="6293" spans="1:2" x14ac:dyDescent="0.25">
      <c r="A6293" s="25">
        <v>38799</v>
      </c>
      <c r="B6293" s="26">
        <f>[1]PyramidData!K6300</f>
        <v>2231</v>
      </c>
    </row>
    <row r="6294" spans="1:2" x14ac:dyDescent="0.25">
      <c r="A6294" s="25">
        <v>38800</v>
      </c>
      <c r="B6294" s="26">
        <f>[1]PyramidData!K6301</f>
        <v>1732</v>
      </c>
    </row>
    <row r="6295" spans="1:2" x14ac:dyDescent="0.25">
      <c r="A6295" s="25">
        <v>38801</v>
      </c>
      <c r="B6295" s="26">
        <f>[1]PyramidData!K6302</f>
        <v>1312</v>
      </c>
    </row>
    <row r="6296" spans="1:2" x14ac:dyDescent="0.25">
      <c r="A6296" s="25">
        <v>38802</v>
      </c>
      <c r="B6296" s="26">
        <f>[1]PyramidData!K6303</f>
        <v>1139</v>
      </c>
    </row>
    <row r="6297" spans="1:2" x14ac:dyDescent="0.25">
      <c r="A6297" s="25">
        <v>38803</v>
      </c>
      <c r="B6297" s="26">
        <f>[1]PyramidData!K6304</f>
        <v>2514</v>
      </c>
    </row>
    <row r="6298" spans="1:2" x14ac:dyDescent="0.25">
      <c r="A6298" s="25">
        <v>38804</v>
      </c>
      <c r="B6298" s="26">
        <f>[1]PyramidData!K6305</f>
        <v>1979</v>
      </c>
    </row>
    <row r="6299" spans="1:2" x14ac:dyDescent="0.25">
      <c r="A6299" s="25">
        <v>38805</v>
      </c>
      <c r="B6299" s="26">
        <f>[1]PyramidData!K6306</f>
        <v>645</v>
      </c>
    </row>
    <row r="6300" spans="1:2" x14ac:dyDescent="0.25">
      <c r="A6300" s="25">
        <v>38806</v>
      </c>
      <c r="B6300" s="26">
        <f>[1]PyramidData!K6307</f>
        <v>1992</v>
      </c>
    </row>
    <row r="6301" spans="1:2" x14ac:dyDescent="0.25">
      <c r="A6301" s="25">
        <v>38807</v>
      </c>
      <c r="B6301" s="26">
        <f>[1]PyramidData!K6308</f>
        <v>1739</v>
      </c>
    </row>
    <row r="6302" spans="1:2" x14ac:dyDescent="0.25">
      <c r="A6302" s="25">
        <v>38808</v>
      </c>
      <c r="B6302" s="26">
        <f>[1]PyramidData!K6309</f>
        <v>1685</v>
      </c>
    </row>
    <row r="6303" spans="1:2" x14ac:dyDescent="0.25">
      <c r="A6303" s="25">
        <v>38809</v>
      </c>
      <c r="B6303" s="26">
        <f>[1]PyramidData!K6310</f>
        <v>2162</v>
      </c>
    </row>
    <row r="6304" spans="1:2" x14ac:dyDescent="0.25">
      <c r="A6304" s="25">
        <v>38810</v>
      </c>
      <c r="B6304" s="26">
        <f>[1]PyramidData!K6311</f>
        <v>650</v>
      </c>
    </row>
    <row r="6305" spans="1:2" x14ac:dyDescent="0.25">
      <c r="A6305" s="25">
        <v>38811</v>
      </c>
      <c r="B6305" s="26">
        <f>[1]PyramidData!K6312</f>
        <v>555</v>
      </c>
    </row>
    <row r="6306" spans="1:2" x14ac:dyDescent="0.25">
      <c r="A6306" s="25">
        <v>38812</v>
      </c>
      <c r="B6306" s="26">
        <f>[1]PyramidData!K6313</f>
        <v>416</v>
      </c>
    </row>
    <row r="6307" spans="1:2" x14ac:dyDescent="0.25">
      <c r="A6307" s="25">
        <v>38813</v>
      </c>
      <c r="B6307" s="26">
        <f>[1]PyramidData!K6314</f>
        <v>1818</v>
      </c>
    </row>
    <row r="6308" spans="1:2" x14ac:dyDescent="0.25">
      <c r="A6308" s="25">
        <v>38814</v>
      </c>
      <c r="B6308" s="26">
        <f>[1]PyramidData!K6315</f>
        <v>1958</v>
      </c>
    </row>
    <row r="6309" spans="1:2" x14ac:dyDescent="0.25">
      <c r="A6309" s="25">
        <v>38815</v>
      </c>
      <c r="B6309" s="26">
        <f>[1]PyramidData!K6316</f>
        <v>2210</v>
      </c>
    </row>
    <row r="6310" spans="1:2" x14ac:dyDescent="0.25">
      <c r="A6310" s="25">
        <v>38816</v>
      </c>
      <c r="B6310" s="26">
        <f>[1]PyramidData!K6317</f>
        <v>2680</v>
      </c>
    </row>
    <row r="6311" spans="1:2" x14ac:dyDescent="0.25">
      <c r="A6311" s="25">
        <v>38817</v>
      </c>
      <c r="B6311" s="26">
        <f>[1]PyramidData!K6318</f>
        <v>2941</v>
      </c>
    </row>
    <row r="6312" spans="1:2" x14ac:dyDescent="0.25">
      <c r="A6312" s="25">
        <v>38818</v>
      </c>
      <c r="B6312" s="26">
        <f>[1]PyramidData!K6319</f>
        <v>3986</v>
      </c>
    </row>
    <row r="6313" spans="1:2" x14ac:dyDescent="0.25">
      <c r="A6313" s="25">
        <v>38819</v>
      </c>
      <c r="B6313" s="26">
        <f>[1]PyramidData!K6320</f>
        <v>2824</v>
      </c>
    </row>
    <row r="6314" spans="1:2" x14ac:dyDescent="0.25">
      <c r="A6314" s="25">
        <v>38820</v>
      </c>
      <c r="B6314" s="26">
        <f>[1]PyramidData!K6321</f>
        <v>3987</v>
      </c>
    </row>
    <row r="6315" spans="1:2" x14ac:dyDescent="0.25">
      <c r="A6315" s="25">
        <v>38821</v>
      </c>
      <c r="B6315" s="26">
        <f>[1]PyramidData!K6322</f>
        <v>4503</v>
      </c>
    </row>
    <row r="6316" spans="1:2" x14ac:dyDescent="0.25">
      <c r="A6316" s="25">
        <v>38822</v>
      </c>
      <c r="B6316" s="26">
        <f>[1]PyramidData!K6323</f>
        <v>355</v>
      </c>
    </row>
    <row r="6317" spans="1:2" x14ac:dyDescent="0.25">
      <c r="A6317" s="25">
        <v>38823</v>
      </c>
      <c r="B6317" s="26">
        <f>[1]PyramidData!K6324</f>
        <v>258</v>
      </c>
    </row>
    <row r="6318" spans="1:2" x14ac:dyDescent="0.25">
      <c r="A6318" s="25">
        <v>38824</v>
      </c>
      <c r="B6318" s="26">
        <f>[1]PyramidData!K6325</f>
        <v>5263</v>
      </c>
    </row>
    <row r="6319" spans="1:2" x14ac:dyDescent="0.25">
      <c r="A6319" s="25">
        <v>38825</v>
      </c>
      <c r="B6319" s="26">
        <f>[1]PyramidData!K6326</f>
        <v>3002</v>
      </c>
    </row>
    <row r="6320" spans="1:2" x14ac:dyDescent="0.25">
      <c r="A6320" s="25">
        <v>38826</v>
      </c>
      <c r="B6320" s="26">
        <f>[1]PyramidData!K6327</f>
        <v>2354</v>
      </c>
    </row>
    <row r="6321" spans="1:2" x14ac:dyDescent="0.25">
      <c r="A6321" s="25">
        <v>38827</v>
      </c>
      <c r="B6321" s="26">
        <f>[1]PyramidData!K6328</f>
        <v>2941</v>
      </c>
    </row>
    <row r="6322" spans="1:2" x14ac:dyDescent="0.25">
      <c r="A6322" s="25">
        <v>38828</v>
      </c>
      <c r="B6322" s="26">
        <f>[1]PyramidData!K6329</f>
        <v>3095</v>
      </c>
    </row>
    <row r="6323" spans="1:2" x14ac:dyDescent="0.25">
      <c r="A6323" s="25">
        <v>38829</v>
      </c>
      <c r="B6323" s="26">
        <f>[1]PyramidData!K6330</f>
        <v>2044</v>
      </c>
    </row>
    <row r="6324" spans="1:2" x14ac:dyDescent="0.25">
      <c r="A6324" s="25">
        <v>38830</v>
      </c>
      <c r="B6324" s="26">
        <f>[1]PyramidData!K6331</f>
        <v>2505</v>
      </c>
    </row>
    <row r="6325" spans="1:2" x14ac:dyDescent="0.25">
      <c r="A6325" s="25">
        <v>38831</v>
      </c>
      <c r="B6325" s="26">
        <f>[1]PyramidData!K6332</f>
        <v>3429</v>
      </c>
    </row>
    <row r="6326" spans="1:2" x14ac:dyDescent="0.25">
      <c r="A6326" s="25">
        <v>38832</v>
      </c>
      <c r="B6326" s="26">
        <f>[1]PyramidData!K6333</f>
        <v>3066</v>
      </c>
    </row>
    <row r="6327" spans="1:2" x14ac:dyDescent="0.25">
      <c r="A6327" s="25">
        <v>38833</v>
      </c>
      <c r="B6327" s="26">
        <f>[1]PyramidData!K6334</f>
        <v>2007</v>
      </c>
    </row>
    <row r="6328" spans="1:2" x14ac:dyDescent="0.25">
      <c r="A6328" s="25">
        <v>38834</v>
      </c>
      <c r="B6328" s="26">
        <f>[1]PyramidData!K6335</f>
        <v>2840</v>
      </c>
    </row>
    <row r="6329" spans="1:2" x14ac:dyDescent="0.25">
      <c r="A6329" s="25">
        <v>38835</v>
      </c>
      <c r="B6329" s="26">
        <f>[1]PyramidData!K6336</f>
        <v>3921</v>
      </c>
    </row>
    <row r="6330" spans="1:2" x14ac:dyDescent="0.25">
      <c r="A6330" s="25">
        <v>38836</v>
      </c>
      <c r="B6330" s="26">
        <f>[1]PyramidData!K6337</f>
        <v>700</v>
      </c>
    </row>
    <row r="6331" spans="1:2" x14ac:dyDescent="0.25">
      <c r="A6331" s="25">
        <v>38837</v>
      </c>
      <c r="B6331" s="26">
        <f>[1]PyramidData!K6338</f>
        <v>1715</v>
      </c>
    </row>
    <row r="6332" spans="1:2" x14ac:dyDescent="0.25">
      <c r="A6332" s="25">
        <v>38838</v>
      </c>
      <c r="B6332" s="26">
        <f>[1]PyramidData!K6339</f>
        <v>3277</v>
      </c>
    </row>
    <row r="6333" spans="1:2" x14ac:dyDescent="0.25">
      <c r="A6333" s="25">
        <v>38839</v>
      </c>
      <c r="B6333" s="26">
        <f>[1]PyramidData!K6340</f>
        <v>5245</v>
      </c>
    </row>
    <row r="6334" spans="1:2" x14ac:dyDescent="0.25">
      <c r="A6334" s="25">
        <v>38840</v>
      </c>
      <c r="B6334" s="26">
        <f>[1]PyramidData!K6341</f>
        <v>2974</v>
      </c>
    </row>
    <row r="6335" spans="1:2" x14ac:dyDescent="0.25">
      <c r="A6335" s="25">
        <v>38841</v>
      </c>
      <c r="B6335" s="26">
        <f>[1]PyramidData!K6342</f>
        <v>3628</v>
      </c>
    </row>
    <row r="6336" spans="1:2" x14ac:dyDescent="0.25">
      <c r="A6336" s="25">
        <v>38842</v>
      </c>
      <c r="B6336" s="26">
        <f>[1]PyramidData!K6343</f>
        <v>3560</v>
      </c>
    </row>
    <row r="6337" spans="1:2" x14ac:dyDescent="0.25">
      <c r="A6337" s="25">
        <v>38843</v>
      </c>
      <c r="B6337" s="26">
        <f>[1]PyramidData!K6344</f>
        <v>1059</v>
      </c>
    </row>
    <row r="6338" spans="1:2" x14ac:dyDescent="0.25">
      <c r="A6338" s="25">
        <v>38844</v>
      </c>
      <c r="B6338" s="26">
        <f>[1]PyramidData!K6345</f>
        <v>1797</v>
      </c>
    </row>
    <row r="6339" spans="1:2" x14ac:dyDescent="0.25">
      <c r="A6339" s="25">
        <v>38845</v>
      </c>
      <c r="B6339" s="26">
        <f>[1]PyramidData!K6346</f>
        <v>5732</v>
      </c>
    </row>
    <row r="6340" spans="1:2" x14ac:dyDescent="0.25">
      <c r="A6340" s="25">
        <v>38846</v>
      </c>
      <c r="B6340" s="26">
        <f>[1]PyramidData!K6347</f>
        <v>2965</v>
      </c>
    </row>
    <row r="6341" spans="1:2" x14ac:dyDescent="0.25">
      <c r="A6341" s="25">
        <v>38847</v>
      </c>
      <c r="B6341" s="26">
        <f>[1]PyramidData!K6348</f>
        <v>2438</v>
      </c>
    </row>
    <row r="6342" spans="1:2" x14ac:dyDescent="0.25">
      <c r="A6342" s="25">
        <v>38848</v>
      </c>
      <c r="B6342" s="26">
        <f>[1]PyramidData!K6349</f>
        <v>3696</v>
      </c>
    </row>
    <row r="6343" spans="1:2" x14ac:dyDescent="0.25">
      <c r="A6343" s="25">
        <v>38849</v>
      </c>
      <c r="B6343" s="26">
        <f>[1]PyramidData!K6350</f>
        <v>4341</v>
      </c>
    </row>
    <row r="6344" spans="1:2" x14ac:dyDescent="0.25">
      <c r="A6344" s="25">
        <v>38850</v>
      </c>
      <c r="B6344" s="26">
        <f>[1]PyramidData!K6351</f>
        <v>1162</v>
      </c>
    </row>
    <row r="6345" spans="1:2" x14ac:dyDescent="0.25">
      <c r="A6345" s="25">
        <v>38851</v>
      </c>
      <c r="B6345" s="26">
        <f>[1]PyramidData!K6352</f>
        <v>688</v>
      </c>
    </row>
    <row r="6346" spans="1:2" x14ac:dyDescent="0.25">
      <c r="A6346" s="25">
        <v>38852</v>
      </c>
      <c r="B6346" s="26">
        <f>[1]PyramidData!K6353</f>
        <v>2490</v>
      </c>
    </row>
    <row r="6347" spans="1:2" x14ac:dyDescent="0.25">
      <c r="A6347" s="25">
        <v>38853</v>
      </c>
      <c r="B6347" s="26">
        <f>[1]PyramidData!K6354</f>
        <v>2621</v>
      </c>
    </row>
    <row r="6348" spans="1:2" x14ac:dyDescent="0.25">
      <c r="A6348" s="25">
        <v>38854</v>
      </c>
      <c r="B6348" s="26">
        <f>[1]PyramidData!K6355</f>
        <v>2957</v>
      </c>
    </row>
    <row r="6349" spans="1:2" x14ac:dyDescent="0.25">
      <c r="A6349" s="25">
        <v>38855</v>
      </c>
      <c r="B6349" s="26">
        <f>[1]PyramidData!K6356</f>
        <v>5061</v>
      </c>
    </row>
    <row r="6350" spans="1:2" x14ac:dyDescent="0.25">
      <c r="A6350" s="25">
        <v>38856</v>
      </c>
      <c r="B6350" s="26">
        <f>[1]PyramidData!K6357</f>
        <v>4624</v>
      </c>
    </row>
    <row r="6351" spans="1:2" x14ac:dyDescent="0.25">
      <c r="A6351" s="25">
        <v>38857</v>
      </c>
      <c r="B6351" s="26">
        <f>[1]PyramidData!K6358</f>
        <v>1983</v>
      </c>
    </row>
    <row r="6352" spans="1:2" x14ac:dyDescent="0.25">
      <c r="A6352" s="25">
        <v>38858</v>
      </c>
      <c r="B6352" s="26">
        <f>[1]PyramidData!K6359</f>
        <v>376</v>
      </c>
    </row>
    <row r="6353" spans="1:2" x14ac:dyDescent="0.25">
      <c r="A6353" s="25">
        <v>38859</v>
      </c>
      <c r="B6353" s="26">
        <f>[1]PyramidData!K6360</f>
        <v>3349</v>
      </c>
    </row>
    <row r="6354" spans="1:2" x14ac:dyDescent="0.25">
      <c r="A6354" s="25">
        <v>38860</v>
      </c>
      <c r="B6354" s="26">
        <f>[1]PyramidData!K6361</f>
        <v>4371</v>
      </c>
    </row>
    <row r="6355" spans="1:2" x14ac:dyDescent="0.25">
      <c r="A6355" s="25">
        <v>38861</v>
      </c>
      <c r="B6355" s="26">
        <f>[1]PyramidData!K6362</f>
        <v>4819</v>
      </c>
    </row>
    <row r="6356" spans="1:2" x14ac:dyDescent="0.25">
      <c r="A6356" s="25">
        <v>38862</v>
      </c>
      <c r="B6356" s="26">
        <f>[1]PyramidData!K6363</f>
        <v>2914</v>
      </c>
    </row>
    <row r="6357" spans="1:2" x14ac:dyDescent="0.25">
      <c r="A6357" s="25">
        <v>38863</v>
      </c>
      <c r="B6357" s="26">
        <f>[1]PyramidData!K6364</f>
        <v>4861</v>
      </c>
    </row>
    <row r="6358" spans="1:2" x14ac:dyDescent="0.25">
      <c r="A6358" s="25">
        <v>38864</v>
      </c>
      <c r="B6358" s="26">
        <f>[1]PyramidData!K6365</f>
        <v>4172</v>
      </c>
    </row>
    <row r="6359" spans="1:2" x14ac:dyDescent="0.25">
      <c r="A6359" s="25">
        <v>38865</v>
      </c>
      <c r="B6359" s="26">
        <f>[1]PyramidData!K6366</f>
        <v>447</v>
      </c>
    </row>
    <row r="6360" spans="1:2" x14ac:dyDescent="0.25">
      <c r="A6360" s="25">
        <v>38866</v>
      </c>
      <c r="B6360" s="26">
        <f>[1]PyramidData!K6367</f>
        <v>3047</v>
      </c>
    </row>
    <row r="6361" spans="1:2" x14ac:dyDescent="0.25">
      <c r="A6361" s="25">
        <v>38867</v>
      </c>
      <c r="B6361" s="26">
        <f>[1]PyramidData!K6368</f>
        <v>5277</v>
      </c>
    </row>
    <row r="6362" spans="1:2" x14ac:dyDescent="0.25">
      <c r="A6362" s="25">
        <v>38868</v>
      </c>
      <c r="B6362" s="26">
        <f>[1]PyramidData!K6369</f>
        <v>5097</v>
      </c>
    </row>
    <row r="6363" spans="1:2" x14ac:dyDescent="0.25">
      <c r="A6363" s="25">
        <v>38869</v>
      </c>
      <c r="B6363" s="26">
        <f>[1]PyramidData!K6370</f>
        <v>4608</v>
      </c>
    </row>
    <row r="6364" spans="1:2" x14ac:dyDescent="0.25">
      <c r="A6364" s="25">
        <v>38870</v>
      </c>
      <c r="B6364" s="26">
        <f>[1]PyramidData!K6371</f>
        <v>7047</v>
      </c>
    </row>
    <row r="6365" spans="1:2" x14ac:dyDescent="0.25">
      <c r="A6365" s="25">
        <v>38871</v>
      </c>
      <c r="B6365" s="26">
        <f>[1]PyramidData!K6372</f>
        <v>5310</v>
      </c>
    </row>
    <row r="6366" spans="1:2" x14ac:dyDescent="0.25">
      <c r="A6366" s="25">
        <v>38872</v>
      </c>
      <c r="B6366" s="26">
        <f>[1]PyramidData!K6373</f>
        <v>4509</v>
      </c>
    </row>
    <row r="6367" spans="1:2" x14ac:dyDescent="0.25">
      <c r="A6367" s="25">
        <v>38873</v>
      </c>
      <c r="B6367" s="26">
        <f>[1]PyramidData!K6374</f>
        <v>4412</v>
      </c>
    </row>
    <row r="6368" spans="1:2" x14ac:dyDescent="0.25">
      <c r="A6368" s="25">
        <v>38874</v>
      </c>
      <c r="B6368" s="26">
        <f>[1]PyramidData!K6375</f>
        <v>4128</v>
      </c>
    </row>
    <row r="6369" spans="1:2" x14ac:dyDescent="0.25">
      <c r="A6369" s="25">
        <v>38875</v>
      </c>
      <c r="B6369" s="26">
        <f>[1]PyramidData!K6376</f>
        <v>3911</v>
      </c>
    </row>
    <row r="6370" spans="1:2" x14ac:dyDescent="0.25">
      <c r="A6370" s="25">
        <v>38876</v>
      </c>
      <c r="B6370" s="26">
        <f>[1]PyramidData!K6377</f>
        <v>5180</v>
      </c>
    </row>
    <row r="6371" spans="1:2" x14ac:dyDescent="0.25">
      <c r="A6371" s="25">
        <v>38877</v>
      </c>
      <c r="B6371" s="26">
        <f>[1]PyramidData!K6378</f>
        <v>5937</v>
      </c>
    </row>
    <row r="6372" spans="1:2" x14ac:dyDescent="0.25">
      <c r="A6372" s="25">
        <v>38878</v>
      </c>
      <c r="B6372" s="26">
        <f>[1]PyramidData!K6379</f>
        <v>3001</v>
      </c>
    </row>
    <row r="6373" spans="1:2" x14ac:dyDescent="0.25">
      <c r="A6373" s="25">
        <v>38879</v>
      </c>
      <c r="B6373" s="26">
        <f>[1]PyramidData!K6380</f>
        <v>2527</v>
      </c>
    </row>
    <row r="6374" spans="1:2" x14ac:dyDescent="0.25">
      <c r="A6374" s="25">
        <v>38880</v>
      </c>
      <c r="B6374" s="26">
        <f>[1]PyramidData!K6381</f>
        <v>3202</v>
      </c>
    </row>
    <row r="6375" spans="1:2" x14ac:dyDescent="0.25">
      <c r="A6375" s="25">
        <v>38881</v>
      </c>
      <c r="B6375" s="26">
        <f>[1]PyramidData!K6382</f>
        <v>4128</v>
      </c>
    </row>
    <row r="6376" spans="1:2" x14ac:dyDescent="0.25">
      <c r="A6376" s="25">
        <v>38882</v>
      </c>
      <c r="B6376" s="26">
        <f>[1]PyramidData!K6383</f>
        <v>4924</v>
      </c>
    </row>
    <row r="6377" spans="1:2" x14ac:dyDescent="0.25">
      <c r="A6377" s="25">
        <v>38883</v>
      </c>
      <c r="B6377" s="26">
        <f>[1]PyramidData!K6384</f>
        <v>5101</v>
      </c>
    </row>
    <row r="6378" spans="1:2" x14ac:dyDescent="0.25">
      <c r="A6378" s="25">
        <v>38884</v>
      </c>
      <c r="B6378" s="26">
        <f>[1]PyramidData!K6385</f>
        <v>5512</v>
      </c>
    </row>
    <row r="6379" spans="1:2" x14ac:dyDescent="0.25">
      <c r="A6379" s="25">
        <v>38885</v>
      </c>
      <c r="B6379" s="26">
        <f>[1]PyramidData!K6386</f>
        <v>4613</v>
      </c>
    </row>
    <row r="6380" spans="1:2" x14ac:dyDescent="0.25">
      <c r="A6380" s="25">
        <v>38886</v>
      </c>
      <c r="B6380" s="26">
        <f>[1]PyramidData!K6387</f>
        <v>1494</v>
      </c>
    </row>
    <row r="6381" spans="1:2" x14ac:dyDescent="0.25">
      <c r="A6381" s="25">
        <v>38887</v>
      </c>
      <c r="B6381" s="26">
        <f>[1]PyramidData!K6388</f>
        <v>4394</v>
      </c>
    </row>
    <row r="6382" spans="1:2" x14ac:dyDescent="0.25">
      <c r="A6382" s="25">
        <v>38888</v>
      </c>
      <c r="B6382" s="26">
        <f>[1]PyramidData!K6389</f>
        <v>5116</v>
      </c>
    </row>
    <row r="6383" spans="1:2" x14ac:dyDescent="0.25">
      <c r="A6383" s="25">
        <v>38889</v>
      </c>
      <c r="B6383" s="26">
        <f>[1]PyramidData!K6390</f>
        <v>5533</v>
      </c>
    </row>
    <row r="6384" spans="1:2" x14ac:dyDescent="0.25">
      <c r="A6384" s="25">
        <v>38890</v>
      </c>
      <c r="B6384" s="26">
        <f>[1]PyramidData!K6391</f>
        <v>7386</v>
      </c>
    </row>
    <row r="6385" spans="1:2" x14ac:dyDescent="0.25">
      <c r="A6385" s="25">
        <v>38891</v>
      </c>
      <c r="B6385" s="26">
        <f>[1]PyramidData!K6392</f>
        <v>7254</v>
      </c>
    </row>
    <row r="6386" spans="1:2" x14ac:dyDescent="0.25">
      <c r="A6386" s="25">
        <v>38892</v>
      </c>
      <c r="B6386" s="26">
        <f>[1]PyramidData!K6393</f>
        <v>1208</v>
      </c>
    </row>
    <row r="6387" spans="1:2" x14ac:dyDescent="0.25">
      <c r="A6387" s="25">
        <v>38893</v>
      </c>
      <c r="B6387" s="26">
        <f>[1]PyramidData!K6394</f>
        <v>3323</v>
      </c>
    </row>
    <row r="6388" spans="1:2" x14ac:dyDescent="0.25">
      <c r="A6388" s="25">
        <v>38894</v>
      </c>
      <c r="B6388" s="26">
        <f>[1]PyramidData!K6395</f>
        <v>5311</v>
      </c>
    </row>
    <row r="6389" spans="1:2" x14ac:dyDescent="0.25">
      <c r="A6389" s="25">
        <v>38895</v>
      </c>
      <c r="B6389" s="26">
        <f>[1]PyramidData!K6396</f>
        <v>5399</v>
      </c>
    </row>
    <row r="6390" spans="1:2" x14ac:dyDescent="0.25">
      <c r="A6390" s="25">
        <v>38896</v>
      </c>
      <c r="B6390" s="26">
        <f>[1]PyramidData!K6397</f>
        <v>5428</v>
      </c>
    </row>
    <row r="6391" spans="1:2" x14ac:dyDescent="0.25">
      <c r="A6391" s="25">
        <v>38897</v>
      </c>
      <c r="B6391" s="26">
        <f>[1]PyramidData!K6398</f>
        <v>4377</v>
      </c>
    </row>
    <row r="6392" spans="1:2" x14ac:dyDescent="0.25">
      <c r="A6392" s="25">
        <v>38898</v>
      </c>
      <c r="B6392" s="26">
        <f>[1]PyramidData!K6399</f>
        <v>6145</v>
      </c>
    </row>
    <row r="6393" spans="1:2" x14ac:dyDescent="0.25">
      <c r="A6393" s="25">
        <v>38899</v>
      </c>
      <c r="B6393" s="26">
        <f>[1]PyramidData!K6400</f>
        <v>4697</v>
      </c>
    </row>
    <row r="6394" spans="1:2" x14ac:dyDescent="0.25">
      <c r="A6394" s="25">
        <v>38900</v>
      </c>
      <c r="B6394" s="26">
        <f>[1]PyramidData!K6401</f>
        <v>2929</v>
      </c>
    </row>
    <row r="6395" spans="1:2" x14ac:dyDescent="0.25">
      <c r="A6395" s="25">
        <v>38901</v>
      </c>
      <c r="B6395" s="26">
        <f>[1]PyramidData!K6402</f>
        <v>4270</v>
      </c>
    </row>
    <row r="6396" spans="1:2" x14ac:dyDescent="0.25">
      <c r="A6396" s="25">
        <v>38902</v>
      </c>
      <c r="B6396" s="26">
        <f>[1]PyramidData!K6403</f>
        <v>653</v>
      </c>
    </row>
    <row r="6397" spans="1:2" x14ac:dyDescent="0.25">
      <c r="A6397" s="25">
        <v>38903</v>
      </c>
      <c r="B6397" s="26">
        <f>[1]PyramidData!K6404</f>
        <v>5797</v>
      </c>
    </row>
    <row r="6398" spans="1:2" x14ac:dyDescent="0.25">
      <c r="A6398" s="25">
        <v>38904</v>
      </c>
      <c r="B6398" s="26">
        <f>[1]PyramidData!K6405</f>
        <v>5620</v>
      </c>
    </row>
    <row r="6399" spans="1:2" x14ac:dyDescent="0.25">
      <c r="A6399" s="25">
        <v>38905</v>
      </c>
      <c r="B6399" s="26">
        <f>[1]PyramidData!K6406</f>
        <v>2322</v>
      </c>
    </row>
    <row r="6400" spans="1:2" x14ac:dyDescent="0.25">
      <c r="A6400" s="25">
        <v>38906</v>
      </c>
      <c r="B6400" s="26">
        <f>[1]PyramidData!K6407</f>
        <v>3452</v>
      </c>
    </row>
    <row r="6401" spans="1:2" x14ac:dyDescent="0.25">
      <c r="A6401" s="25">
        <v>38907</v>
      </c>
      <c r="B6401" s="26">
        <f>[1]PyramidData!K6408</f>
        <v>2465</v>
      </c>
    </row>
    <row r="6402" spans="1:2" x14ac:dyDescent="0.25">
      <c r="A6402" s="25">
        <v>38908</v>
      </c>
      <c r="B6402" s="26">
        <f>[1]PyramidData!K6409</f>
        <v>4573</v>
      </c>
    </row>
    <row r="6403" spans="1:2" x14ac:dyDescent="0.25">
      <c r="A6403" s="25">
        <v>38909</v>
      </c>
      <c r="B6403" s="26">
        <f>[1]PyramidData!K6410</f>
        <v>3347</v>
      </c>
    </row>
    <row r="6404" spans="1:2" x14ac:dyDescent="0.25">
      <c r="A6404" s="25">
        <v>38910</v>
      </c>
      <c r="B6404" s="26">
        <f>[1]PyramidData!K6411</f>
        <v>3055</v>
      </c>
    </row>
    <row r="6405" spans="1:2" x14ac:dyDescent="0.25">
      <c r="A6405" s="25">
        <v>38911</v>
      </c>
      <c r="B6405" s="26">
        <f>[1]PyramidData!K6412</f>
        <v>2499</v>
      </c>
    </row>
    <row r="6406" spans="1:2" x14ac:dyDescent="0.25">
      <c r="A6406" s="25">
        <v>38912</v>
      </c>
      <c r="B6406" s="26">
        <f>[1]PyramidData!K6413</f>
        <v>4891</v>
      </c>
    </row>
    <row r="6407" spans="1:2" x14ac:dyDescent="0.25">
      <c r="A6407" s="25">
        <v>38913</v>
      </c>
      <c r="B6407" s="26">
        <f>[1]PyramidData!K6414</f>
        <v>3567</v>
      </c>
    </row>
    <row r="6408" spans="1:2" x14ac:dyDescent="0.25">
      <c r="A6408" s="25">
        <v>38914</v>
      </c>
      <c r="B6408" s="26">
        <f>[1]PyramidData!K6415</f>
        <v>1661</v>
      </c>
    </row>
    <row r="6409" spans="1:2" x14ac:dyDescent="0.25">
      <c r="A6409" s="25">
        <v>38915</v>
      </c>
      <c r="B6409" s="26">
        <f>[1]PyramidData!K6416</f>
        <v>5134</v>
      </c>
    </row>
    <row r="6410" spans="1:2" x14ac:dyDescent="0.25">
      <c r="A6410" s="25">
        <v>38916</v>
      </c>
      <c r="B6410" s="26">
        <f>[1]PyramidData!K6417</f>
        <v>4550</v>
      </c>
    </row>
    <row r="6411" spans="1:2" x14ac:dyDescent="0.25">
      <c r="A6411" s="25">
        <v>38917</v>
      </c>
      <c r="B6411" s="26">
        <f>[1]PyramidData!K6418</f>
        <v>5227</v>
      </c>
    </row>
    <row r="6412" spans="1:2" x14ac:dyDescent="0.25">
      <c r="A6412" s="25">
        <v>38918</v>
      </c>
      <c r="B6412" s="26">
        <f>[1]PyramidData!K6419</f>
        <v>5193</v>
      </c>
    </row>
    <row r="6413" spans="1:2" x14ac:dyDescent="0.25">
      <c r="A6413" s="25">
        <v>38919</v>
      </c>
      <c r="B6413" s="26">
        <f>[1]PyramidData!K6420</f>
        <v>4323</v>
      </c>
    </row>
    <row r="6414" spans="1:2" x14ac:dyDescent="0.25">
      <c r="A6414" s="25">
        <v>38920</v>
      </c>
      <c r="B6414" s="26">
        <f>[1]PyramidData!K6421</f>
        <v>3832</v>
      </c>
    </row>
    <row r="6415" spans="1:2" x14ac:dyDescent="0.25">
      <c r="A6415" s="25">
        <v>38921</v>
      </c>
      <c r="B6415" s="26">
        <f>[1]PyramidData!K6422</f>
        <v>3745</v>
      </c>
    </row>
    <row r="6416" spans="1:2" x14ac:dyDescent="0.25">
      <c r="A6416" s="25">
        <v>38922</v>
      </c>
      <c r="B6416" s="26">
        <f>[1]PyramidData!K6423</f>
        <v>4824</v>
      </c>
    </row>
    <row r="6417" spans="1:2" x14ac:dyDescent="0.25">
      <c r="A6417" s="25">
        <v>38923</v>
      </c>
      <c r="B6417" s="26">
        <f>[1]PyramidData!K6424</f>
        <v>4169</v>
      </c>
    </row>
    <row r="6418" spans="1:2" x14ac:dyDescent="0.25">
      <c r="A6418" s="25">
        <v>38924</v>
      </c>
      <c r="B6418" s="26">
        <f>[1]PyramidData!K6425</f>
        <v>4172</v>
      </c>
    </row>
    <row r="6419" spans="1:2" x14ac:dyDescent="0.25">
      <c r="A6419" s="25">
        <v>38925</v>
      </c>
      <c r="B6419" s="26">
        <f>[1]PyramidData!K6426</f>
        <v>4242</v>
      </c>
    </row>
    <row r="6420" spans="1:2" x14ac:dyDescent="0.25">
      <c r="A6420" s="25">
        <v>38926</v>
      </c>
      <c r="B6420" s="26">
        <f>[1]PyramidData!K6427</f>
        <v>3714</v>
      </c>
    </row>
    <row r="6421" spans="1:2" x14ac:dyDescent="0.25">
      <c r="A6421" s="25">
        <v>38927</v>
      </c>
      <c r="B6421" s="26">
        <f>[1]PyramidData!K6428</f>
        <v>4278</v>
      </c>
    </row>
    <row r="6422" spans="1:2" x14ac:dyDescent="0.25">
      <c r="A6422" s="25">
        <v>38928</v>
      </c>
      <c r="B6422" s="26">
        <f>[1]PyramidData!K6429</f>
        <v>1355</v>
      </c>
    </row>
    <row r="6423" spans="1:2" x14ac:dyDescent="0.25">
      <c r="A6423" s="25">
        <v>38929</v>
      </c>
      <c r="B6423" s="26">
        <f>[1]PyramidData!K6430</f>
        <v>3995</v>
      </c>
    </row>
    <row r="6424" spans="1:2" x14ac:dyDescent="0.25">
      <c r="A6424" s="25">
        <v>38930</v>
      </c>
      <c r="B6424" s="26">
        <f>[1]PyramidData!K6431</f>
        <v>3434</v>
      </c>
    </row>
    <row r="6425" spans="1:2" x14ac:dyDescent="0.25">
      <c r="A6425" s="25">
        <v>38931</v>
      </c>
      <c r="B6425" s="26">
        <f>[1]PyramidData!K6432</f>
        <v>3044</v>
      </c>
    </row>
    <row r="6426" spans="1:2" x14ac:dyDescent="0.25">
      <c r="A6426" s="25">
        <v>38932</v>
      </c>
      <c r="B6426" s="26">
        <f>[1]PyramidData!K6433</f>
        <v>2659</v>
      </c>
    </row>
    <row r="6427" spans="1:2" x14ac:dyDescent="0.25">
      <c r="A6427" s="25">
        <v>38933</v>
      </c>
      <c r="B6427" s="26">
        <f>[1]PyramidData!K6434</f>
        <v>3052</v>
      </c>
    </row>
    <row r="6428" spans="1:2" x14ac:dyDescent="0.25">
      <c r="A6428" s="25">
        <v>38934</v>
      </c>
      <c r="B6428" s="26">
        <f>[1]PyramidData!K6435</f>
        <v>2482</v>
      </c>
    </row>
    <row r="6429" spans="1:2" x14ac:dyDescent="0.25">
      <c r="A6429" s="25">
        <v>38935</v>
      </c>
      <c r="B6429" s="26">
        <f>[1]PyramidData!K6436</f>
        <v>699</v>
      </c>
    </row>
    <row r="6430" spans="1:2" x14ac:dyDescent="0.25">
      <c r="A6430" s="25">
        <v>38936</v>
      </c>
      <c r="B6430" s="26">
        <f>[1]PyramidData!K6437</f>
        <v>2700</v>
      </c>
    </row>
    <row r="6431" spans="1:2" x14ac:dyDescent="0.25">
      <c r="A6431" s="25">
        <v>38937</v>
      </c>
      <c r="B6431" s="26">
        <f>[1]PyramidData!K6438</f>
        <v>2713</v>
      </c>
    </row>
    <row r="6432" spans="1:2" x14ac:dyDescent="0.25">
      <c r="A6432" s="25">
        <v>38938</v>
      </c>
      <c r="B6432" s="26">
        <f>[1]PyramidData!K6439</f>
        <v>2671</v>
      </c>
    </row>
    <row r="6433" spans="1:2" x14ac:dyDescent="0.25">
      <c r="A6433" s="25">
        <v>38939</v>
      </c>
      <c r="B6433" s="26">
        <f>[1]PyramidData!K6440</f>
        <v>2585</v>
      </c>
    </row>
    <row r="6434" spans="1:2" x14ac:dyDescent="0.25">
      <c r="A6434" s="25">
        <v>38940</v>
      </c>
      <c r="B6434" s="26">
        <f>[1]PyramidData!K6441</f>
        <v>4388</v>
      </c>
    </row>
    <row r="6435" spans="1:2" x14ac:dyDescent="0.25">
      <c r="A6435" s="25">
        <v>38941</v>
      </c>
      <c r="B6435" s="26">
        <f>[1]PyramidData!K6442</f>
        <v>1001</v>
      </c>
    </row>
    <row r="6436" spans="1:2" x14ac:dyDescent="0.25">
      <c r="A6436" s="25">
        <v>38942</v>
      </c>
      <c r="B6436" s="26">
        <f>[1]PyramidData!K6443</f>
        <v>1305</v>
      </c>
    </row>
    <row r="6437" spans="1:2" x14ac:dyDescent="0.25">
      <c r="A6437" s="25">
        <v>38943</v>
      </c>
      <c r="B6437" s="26">
        <f>[1]PyramidData!K6444</f>
        <v>3395</v>
      </c>
    </row>
    <row r="6438" spans="1:2" x14ac:dyDescent="0.25">
      <c r="A6438" s="25">
        <v>38944</v>
      </c>
      <c r="B6438" s="26">
        <f>[1]PyramidData!K6445</f>
        <v>3204</v>
      </c>
    </row>
    <row r="6439" spans="1:2" x14ac:dyDescent="0.25">
      <c r="A6439" s="25">
        <v>38945</v>
      </c>
      <c r="B6439" s="26">
        <f>[1]PyramidData!K6446</f>
        <v>3421</v>
      </c>
    </row>
    <row r="6440" spans="1:2" x14ac:dyDescent="0.25">
      <c r="A6440" s="25">
        <v>38946</v>
      </c>
      <c r="B6440" s="26">
        <f>[1]PyramidData!K6447</f>
        <v>3219</v>
      </c>
    </row>
    <row r="6441" spans="1:2" x14ac:dyDescent="0.25">
      <c r="A6441" s="25">
        <v>38947</v>
      </c>
      <c r="B6441" s="26">
        <f>[1]PyramidData!K6448</f>
        <v>2466</v>
      </c>
    </row>
    <row r="6442" spans="1:2" x14ac:dyDescent="0.25">
      <c r="A6442" s="25">
        <v>38948</v>
      </c>
      <c r="B6442" s="26">
        <f>[1]PyramidData!K6449</f>
        <v>1383</v>
      </c>
    </row>
    <row r="6443" spans="1:2" x14ac:dyDescent="0.25">
      <c r="A6443" s="25">
        <v>38949</v>
      </c>
      <c r="B6443" s="26">
        <f>[1]PyramidData!K6450</f>
        <v>1320</v>
      </c>
    </row>
    <row r="6444" spans="1:2" x14ac:dyDescent="0.25">
      <c r="A6444" s="25">
        <v>38950</v>
      </c>
      <c r="B6444" s="26">
        <f>[1]PyramidData!K6451</f>
        <v>3248</v>
      </c>
    </row>
    <row r="6445" spans="1:2" x14ac:dyDescent="0.25">
      <c r="A6445" s="25">
        <v>38951</v>
      </c>
      <c r="B6445" s="26">
        <f>[1]PyramidData!K6452</f>
        <v>2772</v>
      </c>
    </row>
    <row r="6446" spans="1:2" x14ac:dyDescent="0.25">
      <c r="A6446" s="25">
        <v>38952</v>
      </c>
      <c r="B6446" s="26">
        <f>[1]PyramidData!K6453</f>
        <v>2604</v>
      </c>
    </row>
    <row r="6447" spans="1:2" x14ac:dyDescent="0.25">
      <c r="A6447" s="25">
        <v>38953</v>
      </c>
      <c r="B6447" s="26">
        <f>[1]PyramidData!K6454</f>
        <v>2856</v>
      </c>
    </row>
    <row r="6448" spans="1:2" x14ac:dyDescent="0.25">
      <c r="A6448" s="25">
        <v>38954</v>
      </c>
      <c r="B6448" s="26">
        <f>[1]PyramidData!K6455</f>
        <v>3480</v>
      </c>
    </row>
    <row r="6449" spans="1:2" x14ac:dyDescent="0.25">
      <c r="A6449" s="25">
        <v>38955</v>
      </c>
      <c r="B6449" s="26">
        <f>[1]PyramidData!K6456</f>
        <v>1258</v>
      </c>
    </row>
    <row r="6450" spans="1:2" x14ac:dyDescent="0.25">
      <c r="A6450" s="25">
        <v>38956</v>
      </c>
      <c r="B6450" s="26">
        <f>[1]PyramidData!K6457</f>
        <v>2244</v>
      </c>
    </row>
    <row r="6451" spans="1:2" x14ac:dyDescent="0.25">
      <c r="A6451" s="25">
        <v>38957</v>
      </c>
      <c r="B6451" s="26">
        <f>[1]PyramidData!K6458</f>
        <v>3411</v>
      </c>
    </row>
    <row r="6452" spans="1:2" x14ac:dyDescent="0.25">
      <c r="A6452" s="25">
        <v>38958</v>
      </c>
      <c r="B6452" s="26">
        <f>[1]PyramidData!K6459</f>
        <v>3094</v>
      </c>
    </row>
    <row r="6453" spans="1:2" x14ac:dyDescent="0.25">
      <c r="A6453" s="25">
        <v>38959</v>
      </c>
      <c r="B6453" s="26">
        <f>[1]PyramidData!K6460</f>
        <v>2791</v>
      </c>
    </row>
    <row r="6454" spans="1:2" x14ac:dyDescent="0.25">
      <c r="A6454" s="25">
        <v>38960</v>
      </c>
      <c r="B6454" s="26">
        <f>[1]PyramidData!K6461</f>
        <v>3525</v>
      </c>
    </row>
    <row r="6455" spans="1:2" x14ac:dyDescent="0.25">
      <c r="A6455" s="25">
        <v>38961</v>
      </c>
      <c r="B6455" s="26">
        <f>[1]PyramidData!K6462</f>
        <v>4868</v>
      </c>
    </row>
    <row r="6456" spans="1:2" x14ac:dyDescent="0.25">
      <c r="A6456" s="25">
        <v>38962</v>
      </c>
      <c r="B6456" s="26">
        <f>[1]PyramidData!K6463</f>
        <v>3655</v>
      </c>
    </row>
    <row r="6457" spans="1:2" x14ac:dyDescent="0.25">
      <c r="A6457" s="25">
        <v>38963</v>
      </c>
      <c r="B6457" s="26">
        <f>[1]PyramidData!K6464</f>
        <v>1932</v>
      </c>
    </row>
    <row r="6458" spans="1:2" x14ac:dyDescent="0.25">
      <c r="A6458" s="25">
        <v>38964</v>
      </c>
      <c r="B6458" s="26">
        <f>[1]PyramidData!K6465</f>
        <v>2427</v>
      </c>
    </row>
    <row r="6459" spans="1:2" x14ac:dyDescent="0.25">
      <c r="A6459" s="25">
        <v>38965</v>
      </c>
      <c r="B6459" s="26">
        <f>[1]PyramidData!K6466</f>
        <v>3555</v>
      </c>
    </row>
    <row r="6460" spans="1:2" x14ac:dyDescent="0.25">
      <c r="A6460" s="25">
        <v>38966</v>
      </c>
      <c r="B6460" s="26">
        <f>[1]PyramidData!K6467</f>
        <v>1826</v>
      </c>
    </row>
    <row r="6461" spans="1:2" x14ac:dyDescent="0.25">
      <c r="A6461" s="25">
        <v>38967</v>
      </c>
      <c r="B6461" s="26">
        <f>[1]PyramidData!K6468</f>
        <v>4126</v>
      </c>
    </row>
    <row r="6462" spans="1:2" x14ac:dyDescent="0.25">
      <c r="A6462" s="25">
        <v>38968</v>
      </c>
      <c r="B6462" s="26">
        <f>[1]PyramidData!K6469</f>
        <v>905</v>
      </c>
    </row>
    <row r="6463" spans="1:2" x14ac:dyDescent="0.25">
      <c r="A6463" s="25">
        <v>38969</v>
      </c>
      <c r="B6463" s="26">
        <f>[1]PyramidData!K6470</f>
        <v>1435</v>
      </c>
    </row>
    <row r="6464" spans="1:2" x14ac:dyDescent="0.25">
      <c r="A6464" s="25">
        <v>38970</v>
      </c>
      <c r="B6464" s="26">
        <f>[1]PyramidData!K6471</f>
        <v>549</v>
      </c>
    </row>
    <row r="6465" spans="1:2" x14ac:dyDescent="0.25">
      <c r="A6465" s="25">
        <v>38971</v>
      </c>
      <c r="B6465" s="26">
        <f>[1]PyramidData!K6472</f>
        <v>3304</v>
      </c>
    </row>
    <row r="6466" spans="1:2" x14ac:dyDescent="0.25">
      <c r="A6466" s="25">
        <v>38972</v>
      </c>
      <c r="B6466" s="26">
        <f>[1]PyramidData!K6473</f>
        <v>3063</v>
      </c>
    </row>
    <row r="6467" spans="1:2" x14ac:dyDescent="0.25">
      <c r="A6467" s="25">
        <v>38973</v>
      </c>
      <c r="B6467" s="26">
        <f>[1]PyramidData!K6474</f>
        <v>2875</v>
      </c>
    </row>
    <row r="6468" spans="1:2" x14ac:dyDescent="0.25">
      <c r="A6468" s="25">
        <v>38974</v>
      </c>
      <c r="B6468" s="26">
        <f>[1]PyramidData!K6475</f>
        <v>4284</v>
      </c>
    </row>
    <row r="6469" spans="1:2" x14ac:dyDescent="0.25">
      <c r="A6469" s="25">
        <v>38975</v>
      </c>
      <c r="B6469" s="26">
        <f>[1]PyramidData!K6476</f>
        <v>2086</v>
      </c>
    </row>
    <row r="6470" spans="1:2" x14ac:dyDescent="0.25">
      <c r="A6470" s="25">
        <v>38976</v>
      </c>
      <c r="B6470" s="26">
        <f>[1]PyramidData!K6477</f>
        <v>548</v>
      </c>
    </row>
    <row r="6471" spans="1:2" x14ac:dyDescent="0.25">
      <c r="A6471" s="25">
        <v>38977</v>
      </c>
      <c r="B6471" s="26">
        <f>[1]PyramidData!K6478</f>
        <v>907</v>
      </c>
    </row>
    <row r="6472" spans="1:2" x14ac:dyDescent="0.25">
      <c r="A6472" s="25">
        <v>38978</v>
      </c>
      <c r="B6472" s="26">
        <f>[1]PyramidData!K6479</f>
        <v>5355</v>
      </c>
    </row>
    <row r="6473" spans="1:2" x14ac:dyDescent="0.25">
      <c r="A6473" s="25">
        <v>38979</v>
      </c>
      <c r="B6473" s="26">
        <f>[1]PyramidData!K6480</f>
        <v>3376</v>
      </c>
    </row>
    <row r="6474" spans="1:2" x14ac:dyDescent="0.25">
      <c r="A6474" s="25">
        <v>38980</v>
      </c>
      <c r="B6474" s="26">
        <f>[1]PyramidData!K6481</f>
        <v>1685</v>
      </c>
    </row>
    <row r="6475" spans="1:2" x14ac:dyDescent="0.25">
      <c r="A6475" s="25">
        <v>38981</v>
      </c>
      <c r="B6475" s="26">
        <f>[1]PyramidData!K6482</f>
        <v>2392</v>
      </c>
    </row>
    <row r="6476" spans="1:2" x14ac:dyDescent="0.25">
      <c r="A6476" s="25">
        <v>38982</v>
      </c>
      <c r="B6476" s="26">
        <f>[1]PyramidData!K6483</f>
        <v>437</v>
      </c>
    </row>
    <row r="6477" spans="1:2" x14ac:dyDescent="0.25">
      <c r="A6477" s="25">
        <v>38983</v>
      </c>
      <c r="B6477" s="26">
        <f>[1]PyramidData!K6484</f>
        <v>405</v>
      </c>
    </row>
    <row r="6478" spans="1:2" x14ac:dyDescent="0.25">
      <c r="A6478" s="25">
        <v>38984</v>
      </c>
      <c r="B6478" s="26">
        <f>[1]PyramidData!K6485</f>
        <v>592</v>
      </c>
    </row>
    <row r="6479" spans="1:2" x14ac:dyDescent="0.25">
      <c r="A6479" s="25">
        <v>38985</v>
      </c>
      <c r="B6479" s="26">
        <f>[1]PyramidData!K6486</f>
        <v>2901</v>
      </c>
    </row>
    <row r="6480" spans="1:2" x14ac:dyDescent="0.25">
      <c r="A6480" s="25">
        <v>38986</v>
      </c>
      <c r="B6480" s="26">
        <f>[1]PyramidData!K6487</f>
        <v>5041</v>
      </c>
    </row>
    <row r="6481" spans="1:2" x14ac:dyDescent="0.25">
      <c r="A6481" s="25">
        <v>38987</v>
      </c>
      <c r="B6481" s="26">
        <f>[1]PyramidData!K6488</f>
        <v>2506</v>
      </c>
    </row>
    <row r="6482" spans="1:2" x14ac:dyDescent="0.25">
      <c r="A6482" s="25">
        <v>38988</v>
      </c>
      <c r="B6482" s="26">
        <f>[1]PyramidData!K6489</f>
        <v>1987</v>
      </c>
    </row>
    <row r="6483" spans="1:2" x14ac:dyDescent="0.25">
      <c r="A6483" s="25">
        <v>38989</v>
      </c>
      <c r="B6483" s="26">
        <f>[1]PyramidData!K6490</f>
        <v>2498</v>
      </c>
    </row>
    <row r="6484" spans="1:2" x14ac:dyDescent="0.25">
      <c r="A6484" s="25">
        <v>38990</v>
      </c>
      <c r="B6484" s="26">
        <f>[1]PyramidData!K6491</f>
        <v>471</v>
      </c>
    </row>
    <row r="6485" spans="1:2" x14ac:dyDescent="0.25">
      <c r="A6485" s="25">
        <v>38991</v>
      </c>
      <c r="B6485" s="26">
        <f>[1]PyramidData!K6492</f>
        <v>1131</v>
      </c>
    </row>
    <row r="6486" spans="1:2" x14ac:dyDescent="0.25">
      <c r="A6486" s="25">
        <v>38992</v>
      </c>
      <c r="B6486" s="26">
        <f>[1]PyramidData!K6493</f>
        <v>492</v>
      </c>
    </row>
    <row r="6487" spans="1:2" x14ac:dyDescent="0.25">
      <c r="A6487" s="25">
        <v>38993</v>
      </c>
      <c r="B6487" s="26">
        <f>[1]PyramidData!K6494</f>
        <v>1785</v>
      </c>
    </row>
    <row r="6488" spans="1:2" x14ac:dyDescent="0.25">
      <c r="A6488" s="25">
        <v>38994</v>
      </c>
      <c r="B6488" s="26">
        <f>[1]PyramidData!K6495</f>
        <v>1955</v>
      </c>
    </row>
    <row r="6489" spans="1:2" x14ac:dyDescent="0.25">
      <c r="A6489" s="25">
        <v>38995</v>
      </c>
      <c r="B6489" s="26">
        <f>[1]PyramidData!K6496</f>
        <v>1615</v>
      </c>
    </row>
    <row r="6490" spans="1:2" x14ac:dyDescent="0.25">
      <c r="A6490" s="25">
        <v>38996</v>
      </c>
      <c r="B6490" s="26">
        <f>[1]PyramidData!K6497</f>
        <v>2787</v>
      </c>
    </row>
    <row r="6491" spans="1:2" x14ac:dyDescent="0.25">
      <c r="A6491" s="25">
        <v>38997</v>
      </c>
      <c r="B6491" s="26">
        <f>[1]PyramidData!K6498</f>
        <v>398</v>
      </c>
    </row>
    <row r="6492" spans="1:2" x14ac:dyDescent="0.25">
      <c r="A6492" s="25">
        <v>38998</v>
      </c>
      <c r="B6492" s="26">
        <f>[1]PyramidData!K6499</f>
        <v>383</v>
      </c>
    </row>
    <row r="6493" spans="1:2" x14ac:dyDescent="0.25">
      <c r="A6493" s="25">
        <v>38999</v>
      </c>
      <c r="B6493" s="26">
        <f>[1]PyramidData!K6500</f>
        <v>751</v>
      </c>
    </row>
    <row r="6494" spans="1:2" x14ac:dyDescent="0.25">
      <c r="A6494" s="25">
        <v>39000</v>
      </c>
      <c r="B6494" s="26">
        <f>[1]PyramidData!K6501</f>
        <v>2653</v>
      </c>
    </row>
    <row r="6495" spans="1:2" x14ac:dyDescent="0.25">
      <c r="A6495" s="25">
        <v>39001</v>
      </c>
      <c r="B6495" s="26">
        <f>[1]PyramidData!K6502</f>
        <v>2906</v>
      </c>
    </row>
    <row r="6496" spans="1:2" x14ac:dyDescent="0.25">
      <c r="A6496" s="25">
        <v>39002</v>
      </c>
      <c r="B6496" s="26">
        <f>[1]PyramidData!K6503</f>
        <v>2916</v>
      </c>
    </row>
    <row r="6497" spans="1:2" x14ac:dyDescent="0.25">
      <c r="A6497" s="25">
        <v>39003</v>
      </c>
      <c r="B6497" s="26">
        <f>[1]PyramidData!K6504</f>
        <v>3494</v>
      </c>
    </row>
    <row r="6498" spans="1:2" x14ac:dyDescent="0.25">
      <c r="A6498" s="25">
        <v>39004</v>
      </c>
      <c r="B6498" s="26">
        <f>[1]PyramidData!K6505</f>
        <v>628</v>
      </c>
    </row>
    <row r="6499" spans="1:2" x14ac:dyDescent="0.25">
      <c r="A6499" s="25">
        <v>39005</v>
      </c>
      <c r="B6499" s="26">
        <f>[1]PyramidData!K6506</f>
        <v>1100</v>
      </c>
    </row>
    <row r="6500" spans="1:2" x14ac:dyDescent="0.25">
      <c r="A6500" s="25">
        <v>39006</v>
      </c>
      <c r="B6500" s="26">
        <f>[1]PyramidData!K6507</f>
        <v>2237</v>
      </c>
    </row>
    <row r="6501" spans="1:2" x14ac:dyDescent="0.25">
      <c r="A6501" s="25">
        <v>39007</v>
      </c>
      <c r="B6501" s="26">
        <f>[1]PyramidData!K6508</f>
        <v>2378</v>
      </c>
    </row>
    <row r="6502" spans="1:2" x14ac:dyDescent="0.25">
      <c r="A6502" s="25">
        <v>39008</v>
      </c>
      <c r="B6502" s="26">
        <f>[1]PyramidData!K6509</f>
        <v>2370</v>
      </c>
    </row>
    <row r="6503" spans="1:2" x14ac:dyDescent="0.25">
      <c r="A6503" s="25">
        <v>39009</v>
      </c>
      <c r="B6503" s="26">
        <f>[1]PyramidData!K6510</f>
        <v>2715</v>
      </c>
    </row>
    <row r="6504" spans="1:2" x14ac:dyDescent="0.25">
      <c r="A6504" s="25">
        <v>39010</v>
      </c>
      <c r="B6504" s="26">
        <f>[1]PyramidData!K6511</f>
        <v>2211</v>
      </c>
    </row>
    <row r="6505" spans="1:2" x14ac:dyDescent="0.25">
      <c r="A6505" s="25">
        <v>39011</v>
      </c>
      <c r="B6505" s="26">
        <f>[1]PyramidData!K6512</f>
        <v>1004</v>
      </c>
    </row>
    <row r="6506" spans="1:2" x14ac:dyDescent="0.25">
      <c r="A6506" s="25">
        <v>39012</v>
      </c>
      <c r="B6506" s="26">
        <f>[1]PyramidData!K6513</f>
        <v>508</v>
      </c>
    </row>
    <row r="6507" spans="1:2" x14ac:dyDescent="0.25">
      <c r="A6507" s="25">
        <v>39013</v>
      </c>
      <c r="B6507" s="26">
        <f>[1]PyramidData!K6514</f>
        <v>1685</v>
      </c>
    </row>
    <row r="6508" spans="1:2" x14ac:dyDescent="0.25">
      <c r="A6508" s="25">
        <v>39014</v>
      </c>
      <c r="B6508" s="26">
        <f>[1]PyramidData!K6515</f>
        <v>1570</v>
      </c>
    </row>
    <row r="6509" spans="1:2" x14ac:dyDescent="0.25">
      <c r="A6509" s="25">
        <v>39015</v>
      </c>
      <c r="B6509" s="26">
        <f>[1]PyramidData!K6516</f>
        <v>1202</v>
      </c>
    </row>
    <row r="6510" spans="1:2" x14ac:dyDescent="0.25">
      <c r="A6510" s="25">
        <v>39016</v>
      </c>
      <c r="B6510" s="26">
        <f>[1]PyramidData!K6517</f>
        <v>352</v>
      </c>
    </row>
    <row r="6511" spans="1:2" x14ac:dyDescent="0.25">
      <c r="A6511" s="25">
        <v>39017</v>
      </c>
      <c r="B6511" s="26">
        <f>[1]PyramidData!K6518</f>
        <v>1621</v>
      </c>
    </row>
    <row r="6512" spans="1:2" x14ac:dyDescent="0.25">
      <c r="A6512" s="25">
        <v>39018</v>
      </c>
      <c r="B6512" s="26">
        <f>[1]PyramidData!K6519</f>
        <v>542</v>
      </c>
    </row>
    <row r="6513" spans="1:2" x14ac:dyDescent="0.25">
      <c r="A6513" s="25">
        <v>39019</v>
      </c>
      <c r="B6513" s="26">
        <f>[1]PyramidData!K6520</f>
        <v>353</v>
      </c>
    </row>
    <row r="6514" spans="1:2" x14ac:dyDescent="0.25">
      <c r="A6514" s="25">
        <v>39020</v>
      </c>
      <c r="B6514" s="26">
        <f>[1]PyramidData!K6521</f>
        <v>2763</v>
      </c>
    </row>
    <row r="6515" spans="1:2" x14ac:dyDescent="0.25">
      <c r="A6515" s="25">
        <v>39021</v>
      </c>
      <c r="B6515" s="26">
        <f>[1]PyramidData!K6522</f>
        <v>1670</v>
      </c>
    </row>
    <row r="6516" spans="1:2" x14ac:dyDescent="0.25">
      <c r="A6516" s="25">
        <v>39022</v>
      </c>
      <c r="B6516" s="26">
        <f>[1]PyramidData!K6523</f>
        <v>2795</v>
      </c>
    </row>
    <row r="6517" spans="1:2" x14ac:dyDescent="0.25">
      <c r="A6517" s="25">
        <v>39023</v>
      </c>
      <c r="B6517" s="26">
        <f>[1]PyramidData!K6524</f>
        <v>3121</v>
      </c>
    </row>
    <row r="6518" spans="1:2" x14ac:dyDescent="0.25">
      <c r="A6518" s="25">
        <v>39024</v>
      </c>
      <c r="B6518" s="26">
        <f>[1]PyramidData!K6525</f>
        <v>2337</v>
      </c>
    </row>
    <row r="6519" spans="1:2" x14ac:dyDescent="0.25">
      <c r="A6519" s="25">
        <v>39025</v>
      </c>
      <c r="B6519" s="26">
        <f>[1]PyramidData!K6526</f>
        <v>445</v>
      </c>
    </row>
    <row r="6520" spans="1:2" x14ac:dyDescent="0.25">
      <c r="A6520" s="25">
        <v>39026</v>
      </c>
      <c r="B6520" s="26">
        <f>[1]PyramidData!K6527</f>
        <v>581</v>
      </c>
    </row>
    <row r="6521" spans="1:2" x14ac:dyDescent="0.25">
      <c r="A6521" s="25">
        <v>39027</v>
      </c>
      <c r="B6521" s="26">
        <f>[1]PyramidData!K6528</f>
        <v>3376</v>
      </c>
    </row>
    <row r="6522" spans="1:2" x14ac:dyDescent="0.25">
      <c r="A6522" s="25">
        <v>39028</v>
      </c>
      <c r="B6522" s="26">
        <f>[1]PyramidData!K6529</f>
        <v>1882</v>
      </c>
    </row>
    <row r="6523" spans="1:2" x14ac:dyDescent="0.25">
      <c r="A6523" s="25">
        <v>39029</v>
      </c>
      <c r="B6523" s="26">
        <f>[1]PyramidData!K6530</f>
        <v>816</v>
      </c>
    </row>
    <row r="6524" spans="1:2" x14ac:dyDescent="0.25">
      <c r="A6524" s="25">
        <v>39030</v>
      </c>
      <c r="B6524" s="26">
        <f>[1]PyramidData!K6531</f>
        <v>455</v>
      </c>
    </row>
    <row r="6525" spans="1:2" x14ac:dyDescent="0.25">
      <c r="A6525" s="25">
        <v>39031</v>
      </c>
      <c r="B6525" s="26">
        <f>[1]PyramidData!K6532</f>
        <v>2083</v>
      </c>
    </row>
    <row r="6526" spans="1:2" x14ac:dyDescent="0.25">
      <c r="A6526" s="25">
        <v>39032</v>
      </c>
      <c r="B6526" s="26">
        <f>[1]PyramidData!K6533</f>
        <v>368</v>
      </c>
    </row>
    <row r="6527" spans="1:2" x14ac:dyDescent="0.25">
      <c r="A6527" s="25">
        <v>39033</v>
      </c>
      <c r="B6527" s="26">
        <f>[1]PyramidData!K6534</f>
        <v>371</v>
      </c>
    </row>
    <row r="6528" spans="1:2" x14ac:dyDescent="0.25">
      <c r="A6528" s="25">
        <v>39034</v>
      </c>
      <c r="B6528" s="26">
        <f>[1]PyramidData!K6535</f>
        <v>1352</v>
      </c>
    </row>
    <row r="6529" spans="1:2" x14ac:dyDescent="0.25">
      <c r="A6529" s="25">
        <v>39035</v>
      </c>
      <c r="B6529" s="26">
        <f>[1]PyramidData!K6536</f>
        <v>1957</v>
      </c>
    </row>
    <row r="6530" spans="1:2" x14ac:dyDescent="0.25">
      <c r="A6530" s="25">
        <v>39036</v>
      </c>
      <c r="B6530" s="26">
        <f>[1]PyramidData!K6537</f>
        <v>2209</v>
      </c>
    </row>
    <row r="6531" spans="1:2" x14ac:dyDescent="0.25">
      <c r="A6531" s="25">
        <v>39037</v>
      </c>
      <c r="B6531" s="26">
        <f>[1]PyramidData!K6538</f>
        <v>1330</v>
      </c>
    </row>
    <row r="6532" spans="1:2" x14ac:dyDescent="0.25">
      <c r="A6532" s="25">
        <v>39038</v>
      </c>
      <c r="B6532" s="26">
        <f>[1]PyramidData!K6539</f>
        <v>399</v>
      </c>
    </row>
    <row r="6533" spans="1:2" x14ac:dyDescent="0.25">
      <c r="A6533" s="25">
        <v>39039</v>
      </c>
      <c r="B6533" s="26">
        <f>[1]PyramidData!K6540</f>
        <v>42</v>
      </c>
    </row>
    <row r="6534" spans="1:2" x14ac:dyDescent="0.25">
      <c r="A6534" s="25">
        <v>39040</v>
      </c>
      <c r="B6534" s="26">
        <f>[1]PyramidData!K6541</f>
        <v>6</v>
      </c>
    </row>
    <row r="6535" spans="1:2" x14ac:dyDescent="0.25">
      <c r="A6535" s="25">
        <v>39041</v>
      </c>
      <c r="B6535" s="26">
        <f>[1]PyramidData!K6542</f>
        <v>0</v>
      </c>
    </row>
    <row r="6536" spans="1:2" x14ac:dyDescent="0.25">
      <c r="A6536" s="25">
        <v>39042</v>
      </c>
      <c r="B6536" s="26">
        <f>[1]PyramidData!K6543</f>
        <v>0</v>
      </c>
    </row>
    <row r="6537" spans="1:2" x14ac:dyDescent="0.25">
      <c r="A6537" s="25">
        <v>39043</v>
      </c>
      <c r="B6537" s="26">
        <f>[1]PyramidData!K6544</f>
        <v>90</v>
      </c>
    </row>
    <row r="6538" spans="1:2" x14ac:dyDescent="0.25">
      <c r="A6538" s="25">
        <v>39044</v>
      </c>
      <c r="B6538" s="26">
        <f>[1]PyramidData!K6545</f>
        <v>218</v>
      </c>
    </row>
    <row r="6539" spans="1:2" x14ac:dyDescent="0.25">
      <c r="A6539" s="25">
        <v>39045</v>
      </c>
      <c r="B6539" s="26">
        <f>[1]PyramidData!K6546</f>
        <v>92</v>
      </c>
    </row>
    <row r="6540" spans="1:2" x14ac:dyDescent="0.25">
      <c r="A6540" s="25">
        <v>39046</v>
      </c>
      <c r="B6540" s="26">
        <f>[1]PyramidData!K6547</f>
        <v>0</v>
      </c>
    </row>
    <row r="6541" spans="1:2" x14ac:dyDescent="0.25">
      <c r="A6541" s="25">
        <v>39047</v>
      </c>
      <c r="B6541" s="26">
        <f>[1]PyramidData!K6548</f>
        <v>0</v>
      </c>
    </row>
    <row r="6542" spans="1:2" x14ac:dyDescent="0.25">
      <c r="A6542" s="25">
        <v>39048</v>
      </c>
      <c r="B6542" s="26">
        <f>[1]PyramidData!K6549</f>
        <v>0</v>
      </c>
    </row>
    <row r="6543" spans="1:2" x14ac:dyDescent="0.25">
      <c r="A6543" s="25">
        <v>39049</v>
      </c>
      <c r="B6543" s="26">
        <f>[1]PyramidData!K6550</f>
        <v>0</v>
      </c>
    </row>
    <row r="6544" spans="1:2" x14ac:dyDescent="0.25">
      <c r="A6544" s="25">
        <v>39050</v>
      </c>
      <c r="B6544" s="26">
        <f>[1]PyramidData!K6551</f>
        <v>0</v>
      </c>
    </row>
    <row r="6545" spans="1:2" x14ac:dyDescent="0.25">
      <c r="A6545" s="25">
        <v>39051</v>
      </c>
      <c r="B6545" s="26">
        <f>[1]PyramidData!K6552</f>
        <v>0</v>
      </c>
    </row>
    <row r="6546" spans="1:2" x14ac:dyDescent="0.25">
      <c r="A6546" s="25">
        <v>39052</v>
      </c>
      <c r="B6546" s="26">
        <f>[1]PyramidData!K6553</f>
        <v>0</v>
      </c>
    </row>
    <row r="6547" spans="1:2" x14ac:dyDescent="0.25">
      <c r="A6547" s="25">
        <v>39053</v>
      </c>
      <c r="B6547" s="26">
        <f>[1]PyramidData!K6554</f>
        <v>0</v>
      </c>
    </row>
    <row r="6548" spans="1:2" x14ac:dyDescent="0.25">
      <c r="A6548" s="25">
        <v>39054</v>
      </c>
      <c r="B6548" s="26">
        <f>[1]PyramidData!K6555</f>
        <v>0</v>
      </c>
    </row>
    <row r="6549" spans="1:2" x14ac:dyDescent="0.25">
      <c r="A6549" s="25">
        <v>39055</v>
      </c>
      <c r="B6549" s="26">
        <f>[1]PyramidData!K6556</f>
        <v>0</v>
      </c>
    </row>
    <row r="6550" spans="1:2" x14ac:dyDescent="0.25">
      <c r="A6550" s="25">
        <v>39056</v>
      </c>
      <c r="B6550" s="26">
        <f>[1]PyramidData!K6557</f>
        <v>0</v>
      </c>
    </row>
    <row r="6551" spans="1:2" x14ac:dyDescent="0.25">
      <c r="A6551" s="25">
        <v>39057</v>
      </c>
      <c r="B6551" s="26">
        <f>[1]PyramidData!K6558</f>
        <v>0</v>
      </c>
    </row>
    <row r="6552" spans="1:2" x14ac:dyDescent="0.25">
      <c r="A6552" s="25">
        <v>39058</v>
      </c>
      <c r="B6552" s="26">
        <f>[1]PyramidData!K6559</f>
        <v>0</v>
      </c>
    </row>
    <row r="6553" spans="1:2" x14ac:dyDescent="0.25">
      <c r="A6553" s="25">
        <v>39059</v>
      </c>
      <c r="B6553" s="26">
        <f>[1]PyramidData!K6560</f>
        <v>0</v>
      </c>
    </row>
    <row r="6554" spans="1:2" x14ac:dyDescent="0.25">
      <c r="A6554" s="25">
        <v>39060</v>
      </c>
      <c r="B6554" s="26">
        <f>[1]PyramidData!K6561</f>
        <v>0</v>
      </c>
    </row>
    <row r="6555" spans="1:2" x14ac:dyDescent="0.25">
      <c r="A6555" s="25">
        <v>39061</v>
      </c>
      <c r="B6555" s="26">
        <f>[1]PyramidData!K6562</f>
        <v>0</v>
      </c>
    </row>
    <row r="6556" spans="1:2" x14ac:dyDescent="0.25">
      <c r="A6556" s="25">
        <v>39062</v>
      </c>
      <c r="B6556" s="26">
        <f>[1]PyramidData!K6563</f>
        <v>0</v>
      </c>
    </row>
    <row r="6557" spans="1:2" x14ac:dyDescent="0.25">
      <c r="A6557" s="25">
        <v>39063</v>
      </c>
      <c r="B6557" s="26">
        <f>[1]PyramidData!K6564</f>
        <v>0</v>
      </c>
    </row>
    <row r="6558" spans="1:2" x14ac:dyDescent="0.25">
      <c r="A6558" s="25">
        <v>39064</v>
      </c>
      <c r="B6558" s="26">
        <f>[1]PyramidData!K6565</f>
        <v>0</v>
      </c>
    </row>
    <row r="6559" spans="1:2" x14ac:dyDescent="0.25">
      <c r="A6559" s="25">
        <v>39065</v>
      </c>
      <c r="B6559" s="26">
        <f>[1]PyramidData!K6566</f>
        <v>0</v>
      </c>
    </row>
    <row r="6560" spans="1:2" x14ac:dyDescent="0.25">
      <c r="A6560" s="25">
        <v>39066</v>
      </c>
      <c r="B6560" s="26">
        <f>[1]PyramidData!K6567</f>
        <v>0</v>
      </c>
    </row>
    <row r="6561" spans="1:2" x14ac:dyDescent="0.25">
      <c r="A6561" s="25">
        <v>39067</v>
      </c>
      <c r="B6561" s="26">
        <f>[1]PyramidData!K6568</f>
        <v>0</v>
      </c>
    </row>
    <row r="6562" spans="1:2" x14ac:dyDescent="0.25">
      <c r="A6562" s="25">
        <v>39068</v>
      </c>
      <c r="B6562" s="26">
        <f>[1]PyramidData!K6569</f>
        <v>0</v>
      </c>
    </row>
    <row r="6563" spans="1:2" x14ac:dyDescent="0.25">
      <c r="A6563" s="25">
        <v>39069</v>
      </c>
      <c r="B6563" s="26">
        <f>[1]PyramidData!K6570</f>
        <v>0</v>
      </c>
    </row>
    <row r="6564" spans="1:2" x14ac:dyDescent="0.25">
      <c r="A6564" s="25">
        <v>39070</v>
      </c>
      <c r="B6564" s="26">
        <f>[1]PyramidData!K6571</f>
        <v>0</v>
      </c>
    </row>
    <row r="6565" spans="1:2" x14ac:dyDescent="0.25">
      <c r="A6565" s="25">
        <v>39071</v>
      </c>
      <c r="B6565" s="26">
        <f>[1]PyramidData!K6572</f>
        <v>0</v>
      </c>
    </row>
    <row r="6566" spans="1:2" x14ac:dyDescent="0.25">
      <c r="A6566" s="25">
        <v>39072</v>
      </c>
      <c r="B6566" s="26">
        <f>[1]PyramidData!K6573</f>
        <v>0</v>
      </c>
    </row>
    <row r="6567" spans="1:2" x14ac:dyDescent="0.25">
      <c r="A6567" s="25">
        <v>39073</v>
      </c>
      <c r="B6567" s="26">
        <f>[1]PyramidData!K6574</f>
        <v>0</v>
      </c>
    </row>
    <row r="6568" spans="1:2" x14ac:dyDescent="0.25">
      <c r="A6568" s="25">
        <v>39074</v>
      </c>
      <c r="B6568" s="26">
        <f>[1]PyramidData!K6575</f>
        <v>0</v>
      </c>
    </row>
    <row r="6569" spans="1:2" x14ac:dyDescent="0.25">
      <c r="A6569" s="25">
        <v>39075</v>
      </c>
      <c r="B6569" s="26">
        <f>[1]PyramidData!K6576</f>
        <v>0</v>
      </c>
    </row>
    <row r="6570" spans="1:2" x14ac:dyDescent="0.25">
      <c r="A6570" s="25">
        <v>39076</v>
      </c>
      <c r="B6570" s="26">
        <f>[1]PyramidData!K6577</f>
        <v>0</v>
      </c>
    </row>
    <row r="6571" spans="1:2" x14ac:dyDescent="0.25">
      <c r="A6571" s="25">
        <v>39077</v>
      </c>
      <c r="B6571" s="26">
        <f>[1]PyramidData!K6578</f>
        <v>0</v>
      </c>
    </row>
    <row r="6572" spans="1:2" x14ac:dyDescent="0.25">
      <c r="A6572" s="25">
        <v>39078</v>
      </c>
      <c r="B6572" s="26">
        <f>[1]PyramidData!K6579</f>
        <v>0</v>
      </c>
    </row>
    <row r="6573" spans="1:2" x14ac:dyDescent="0.25">
      <c r="A6573" s="25">
        <v>39079</v>
      </c>
      <c r="B6573" s="26">
        <f>[1]PyramidData!K6580</f>
        <v>0</v>
      </c>
    </row>
    <row r="6574" spans="1:2" x14ac:dyDescent="0.25">
      <c r="A6574" s="25">
        <v>39080</v>
      </c>
      <c r="B6574" s="26">
        <f>[1]PyramidData!K6581</f>
        <v>0</v>
      </c>
    </row>
    <row r="6575" spans="1:2" x14ac:dyDescent="0.25">
      <c r="A6575" s="25">
        <v>39081</v>
      </c>
      <c r="B6575" s="26">
        <f>[1]PyramidData!K6582</f>
        <v>0</v>
      </c>
    </row>
    <row r="6576" spans="1:2" x14ac:dyDescent="0.25">
      <c r="A6576" s="25">
        <v>39082</v>
      </c>
      <c r="B6576" s="26">
        <f>[1]PyramidData!K6583</f>
        <v>0</v>
      </c>
    </row>
    <row r="6577" spans="1:2" x14ac:dyDescent="0.25">
      <c r="A6577" s="25">
        <v>39083</v>
      </c>
      <c r="B6577" s="26">
        <f>[1]PyramidData!K6584</f>
        <v>0</v>
      </c>
    </row>
    <row r="6578" spans="1:2" x14ac:dyDescent="0.25">
      <c r="A6578" s="25">
        <v>39084</v>
      </c>
      <c r="B6578" s="26">
        <f>[1]PyramidData!K6585</f>
        <v>0</v>
      </c>
    </row>
    <row r="6579" spans="1:2" x14ac:dyDescent="0.25">
      <c r="A6579" s="25">
        <v>39085</v>
      </c>
      <c r="B6579" s="26">
        <f>[1]PyramidData!K6586</f>
        <v>64</v>
      </c>
    </row>
    <row r="6580" spans="1:2" x14ac:dyDescent="0.25">
      <c r="A6580" s="25">
        <v>39086</v>
      </c>
      <c r="B6580" s="26">
        <f>[1]PyramidData!K6587</f>
        <v>1441</v>
      </c>
    </row>
    <row r="6581" spans="1:2" x14ac:dyDescent="0.25">
      <c r="A6581" s="25">
        <v>39087</v>
      </c>
      <c r="B6581" s="26">
        <f>[1]PyramidData!K6588</f>
        <v>1099</v>
      </c>
    </row>
    <row r="6582" spans="1:2" x14ac:dyDescent="0.25">
      <c r="A6582" s="25">
        <v>39088</v>
      </c>
      <c r="B6582" s="26">
        <f>[1]PyramidData!K6589</f>
        <v>689</v>
      </c>
    </row>
    <row r="6583" spans="1:2" x14ac:dyDescent="0.25">
      <c r="A6583" s="25">
        <v>39089</v>
      </c>
      <c r="B6583" s="26">
        <f>[1]PyramidData!K6590</f>
        <v>1443</v>
      </c>
    </row>
    <row r="6584" spans="1:2" x14ac:dyDescent="0.25">
      <c r="A6584" s="25">
        <v>39090</v>
      </c>
      <c r="B6584" s="26">
        <f>[1]PyramidData!K6591</f>
        <v>1444</v>
      </c>
    </row>
    <row r="6585" spans="1:2" x14ac:dyDescent="0.25">
      <c r="A6585" s="25">
        <v>39091</v>
      </c>
      <c r="B6585" s="26">
        <f>[1]PyramidData!K6592</f>
        <v>1922</v>
      </c>
    </row>
    <row r="6586" spans="1:2" x14ac:dyDescent="0.25">
      <c r="A6586" s="25">
        <v>39092</v>
      </c>
      <c r="B6586" s="26">
        <f>[1]PyramidData!K6593</f>
        <v>1882</v>
      </c>
    </row>
    <row r="6587" spans="1:2" x14ac:dyDescent="0.25">
      <c r="A6587" s="25">
        <v>39093</v>
      </c>
      <c r="B6587" s="26">
        <f>[1]PyramidData!K6594</f>
        <v>5945</v>
      </c>
    </row>
    <row r="6588" spans="1:2" x14ac:dyDescent="0.25">
      <c r="A6588" s="25">
        <v>39094</v>
      </c>
      <c r="B6588" s="26">
        <f>[1]PyramidData!K6595</f>
        <v>5774</v>
      </c>
    </row>
    <row r="6589" spans="1:2" x14ac:dyDescent="0.25">
      <c r="A6589" s="25">
        <v>39095</v>
      </c>
      <c r="B6589" s="26">
        <f>[1]PyramidData!K6596</f>
        <v>4860</v>
      </c>
    </row>
    <row r="6590" spans="1:2" x14ac:dyDescent="0.25">
      <c r="A6590" s="25">
        <v>39096</v>
      </c>
      <c r="B6590" s="26">
        <f>[1]PyramidData!K6597</f>
        <v>4308</v>
      </c>
    </row>
    <row r="6591" spans="1:2" x14ac:dyDescent="0.25">
      <c r="A6591" s="25">
        <v>39097</v>
      </c>
      <c r="B6591" s="26">
        <f>[1]PyramidData!K6598</f>
        <v>4621</v>
      </c>
    </row>
    <row r="6592" spans="1:2" x14ac:dyDescent="0.25">
      <c r="A6592" s="25">
        <v>39098</v>
      </c>
      <c r="B6592" s="26">
        <f>[1]PyramidData!K6599</f>
        <v>1605</v>
      </c>
    </row>
    <row r="6593" spans="1:2" x14ac:dyDescent="0.25">
      <c r="A6593" s="25">
        <v>39099</v>
      </c>
      <c r="B6593" s="26">
        <f>[1]PyramidData!K6600</f>
        <v>189</v>
      </c>
    </row>
    <row r="6594" spans="1:2" x14ac:dyDescent="0.25">
      <c r="A6594" s="25">
        <v>39100</v>
      </c>
      <c r="B6594" s="26">
        <f>[1]PyramidData!K6601</f>
        <v>0</v>
      </c>
    </row>
    <row r="6595" spans="1:2" x14ac:dyDescent="0.25">
      <c r="A6595" s="25">
        <v>39101</v>
      </c>
      <c r="B6595" s="26">
        <f>[1]PyramidData!K6602</f>
        <v>0</v>
      </c>
    </row>
    <row r="6596" spans="1:2" x14ac:dyDescent="0.25">
      <c r="A6596" s="25">
        <v>39102</v>
      </c>
      <c r="B6596" s="26">
        <f>[1]PyramidData!K6603</f>
        <v>0</v>
      </c>
    </row>
    <row r="6597" spans="1:2" x14ac:dyDescent="0.25">
      <c r="A6597" s="25">
        <v>39103</v>
      </c>
      <c r="B6597" s="26">
        <f>[1]PyramidData!K6604</f>
        <v>0</v>
      </c>
    </row>
    <row r="6598" spans="1:2" x14ac:dyDescent="0.25">
      <c r="A6598" s="25">
        <v>39104</v>
      </c>
      <c r="B6598" s="26">
        <f>[1]PyramidData!K6605</f>
        <v>0</v>
      </c>
    </row>
    <row r="6599" spans="1:2" x14ac:dyDescent="0.25">
      <c r="A6599" s="25">
        <v>39105</v>
      </c>
      <c r="B6599" s="26">
        <f>[1]PyramidData!K6606</f>
        <v>324</v>
      </c>
    </row>
    <row r="6600" spans="1:2" x14ac:dyDescent="0.25">
      <c r="A6600" s="25">
        <v>39106</v>
      </c>
      <c r="B6600" s="26">
        <f>[1]PyramidData!K6607</f>
        <v>0</v>
      </c>
    </row>
    <row r="6601" spans="1:2" x14ac:dyDescent="0.25">
      <c r="A6601" s="25">
        <v>39107</v>
      </c>
      <c r="B6601" s="26">
        <f>[1]PyramidData!K6608</f>
        <v>14</v>
      </c>
    </row>
    <row r="6602" spans="1:2" x14ac:dyDescent="0.25">
      <c r="A6602" s="25">
        <v>39108</v>
      </c>
      <c r="B6602" s="26">
        <f>[1]PyramidData!K6609</f>
        <v>1865</v>
      </c>
    </row>
    <row r="6603" spans="1:2" x14ac:dyDescent="0.25">
      <c r="A6603" s="25">
        <v>39109</v>
      </c>
      <c r="B6603" s="26">
        <f>[1]PyramidData!K6610</f>
        <v>1833</v>
      </c>
    </row>
    <row r="6604" spans="1:2" x14ac:dyDescent="0.25">
      <c r="A6604" s="25">
        <v>39110</v>
      </c>
      <c r="B6604" s="26">
        <f>[1]PyramidData!K6611</f>
        <v>2035</v>
      </c>
    </row>
    <row r="6605" spans="1:2" x14ac:dyDescent="0.25">
      <c r="A6605" s="25">
        <v>39111</v>
      </c>
      <c r="B6605" s="26">
        <f>[1]PyramidData!K6612</f>
        <v>1718</v>
      </c>
    </row>
    <row r="6606" spans="1:2" x14ac:dyDescent="0.25">
      <c r="A6606" s="25">
        <v>39112</v>
      </c>
      <c r="B6606" s="26">
        <f>[1]PyramidData!K6613</f>
        <v>2059</v>
      </c>
    </row>
    <row r="6607" spans="1:2" x14ac:dyDescent="0.25">
      <c r="A6607" s="25">
        <v>39113</v>
      </c>
      <c r="B6607" s="26">
        <f>[1]PyramidData!K6614</f>
        <v>2013</v>
      </c>
    </row>
    <row r="6608" spans="1:2" x14ac:dyDescent="0.25">
      <c r="A6608" s="25">
        <v>39114</v>
      </c>
      <c r="B6608" s="26">
        <f>[1]PyramidData!K6615</f>
        <v>1993</v>
      </c>
    </row>
    <row r="6609" spans="1:2" x14ac:dyDescent="0.25">
      <c r="A6609" s="25">
        <v>39115</v>
      </c>
      <c r="B6609" s="26">
        <f>[1]PyramidData!K6616</f>
        <v>1970</v>
      </c>
    </row>
    <row r="6610" spans="1:2" x14ac:dyDescent="0.25">
      <c r="A6610" s="25">
        <v>39116</v>
      </c>
      <c r="B6610" s="26">
        <f>[1]PyramidData!K6617</f>
        <v>2018</v>
      </c>
    </row>
    <row r="6611" spans="1:2" x14ac:dyDescent="0.25">
      <c r="A6611" s="25">
        <v>39117</v>
      </c>
      <c r="B6611" s="26">
        <f>[1]PyramidData!K6618</f>
        <v>2237</v>
      </c>
    </row>
    <row r="6612" spans="1:2" x14ac:dyDescent="0.25">
      <c r="A6612" s="25">
        <v>39118</v>
      </c>
      <c r="B6612" s="26">
        <f>[1]PyramidData!K6619</f>
        <v>3366</v>
      </c>
    </row>
    <row r="6613" spans="1:2" x14ac:dyDescent="0.25">
      <c r="A6613" s="25">
        <v>39119</v>
      </c>
      <c r="B6613" s="26">
        <f>[1]PyramidData!K6620</f>
        <v>3509</v>
      </c>
    </row>
    <row r="6614" spans="1:2" x14ac:dyDescent="0.25">
      <c r="A6614" s="25">
        <v>39120</v>
      </c>
      <c r="B6614" s="26">
        <f>[1]PyramidData!K6621</f>
        <v>3634</v>
      </c>
    </row>
    <row r="6615" spans="1:2" x14ac:dyDescent="0.25">
      <c r="A6615" s="25">
        <v>39121</v>
      </c>
      <c r="B6615" s="26">
        <f>[1]PyramidData!K6622</f>
        <v>2740</v>
      </c>
    </row>
    <row r="6616" spans="1:2" x14ac:dyDescent="0.25">
      <c r="A6616" s="25">
        <v>39122</v>
      </c>
      <c r="B6616" s="26">
        <f>[1]PyramidData!K6623</f>
        <v>2800</v>
      </c>
    </row>
    <row r="6617" spans="1:2" x14ac:dyDescent="0.25">
      <c r="A6617" s="25">
        <v>39123</v>
      </c>
      <c r="B6617" s="26">
        <f>[1]PyramidData!K6624</f>
        <v>1949</v>
      </c>
    </row>
    <row r="6618" spans="1:2" x14ac:dyDescent="0.25">
      <c r="A6618" s="25">
        <v>39124</v>
      </c>
      <c r="B6618" s="26">
        <f>[1]PyramidData!K6625</f>
        <v>4665</v>
      </c>
    </row>
    <row r="6619" spans="1:2" x14ac:dyDescent="0.25">
      <c r="A6619" s="25">
        <v>39125</v>
      </c>
      <c r="B6619" s="26">
        <f>[1]PyramidData!K6626</f>
        <v>2093</v>
      </c>
    </row>
    <row r="6620" spans="1:2" x14ac:dyDescent="0.25">
      <c r="A6620" s="25">
        <v>39126</v>
      </c>
      <c r="B6620" s="26">
        <f>[1]PyramidData!K6627</f>
        <v>3954</v>
      </c>
    </row>
    <row r="6621" spans="1:2" x14ac:dyDescent="0.25">
      <c r="A6621" s="25">
        <v>39127</v>
      </c>
      <c r="B6621" s="26">
        <f>[1]PyramidData!K6628</f>
        <v>2936</v>
      </c>
    </row>
    <row r="6622" spans="1:2" x14ac:dyDescent="0.25">
      <c r="A6622" s="25">
        <v>39128</v>
      </c>
      <c r="B6622" s="26">
        <f>[1]PyramidData!K6629</f>
        <v>3793</v>
      </c>
    </row>
    <row r="6623" spans="1:2" x14ac:dyDescent="0.25">
      <c r="A6623" s="25">
        <v>39129</v>
      </c>
      <c r="B6623" s="26">
        <f>[1]PyramidData!K6630</f>
        <v>4343</v>
      </c>
    </row>
    <row r="6624" spans="1:2" x14ac:dyDescent="0.25">
      <c r="A6624" s="25">
        <v>39130</v>
      </c>
      <c r="B6624" s="26">
        <f>[1]PyramidData!K6631</f>
        <v>2379</v>
      </c>
    </row>
    <row r="6625" spans="1:2" x14ac:dyDescent="0.25">
      <c r="A6625" s="25">
        <v>39131</v>
      </c>
      <c r="B6625" s="26">
        <f>[1]PyramidData!K6632</f>
        <v>2609</v>
      </c>
    </row>
    <row r="6626" spans="1:2" x14ac:dyDescent="0.25">
      <c r="A6626" s="25">
        <v>39132</v>
      </c>
      <c r="B6626" s="26">
        <f>[1]PyramidData!K6633</f>
        <v>4293</v>
      </c>
    </row>
    <row r="6627" spans="1:2" x14ac:dyDescent="0.25">
      <c r="A6627" s="25">
        <v>39133</v>
      </c>
      <c r="B6627" s="26">
        <f>[1]PyramidData!K6634</f>
        <v>4827</v>
      </c>
    </row>
    <row r="6628" spans="1:2" x14ac:dyDescent="0.25">
      <c r="A6628" s="25">
        <v>39134</v>
      </c>
      <c r="B6628" s="26">
        <f>[1]PyramidData!K6635</f>
        <v>2470</v>
      </c>
    </row>
    <row r="6629" spans="1:2" x14ac:dyDescent="0.25">
      <c r="A6629" s="25">
        <v>39135</v>
      </c>
      <c r="B6629" s="26">
        <f>[1]PyramidData!K6636</f>
        <v>4618</v>
      </c>
    </row>
    <row r="6630" spans="1:2" x14ac:dyDescent="0.25">
      <c r="A6630" s="25">
        <v>39136</v>
      </c>
      <c r="B6630" s="26">
        <f>[1]PyramidData!K6637</f>
        <v>4475</v>
      </c>
    </row>
    <row r="6631" spans="1:2" x14ac:dyDescent="0.25">
      <c r="A6631" s="25">
        <v>39137</v>
      </c>
      <c r="B6631" s="26">
        <f>[1]PyramidData!K6638</f>
        <v>2304</v>
      </c>
    </row>
    <row r="6632" spans="1:2" x14ac:dyDescent="0.25">
      <c r="A6632" s="25">
        <v>39138</v>
      </c>
      <c r="B6632" s="26">
        <f>[1]PyramidData!K6639</f>
        <v>4597</v>
      </c>
    </row>
    <row r="6633" spans="1:2" x14ac:dyDescent="0.25">
      <c r="A6633" s="25">
        <v>39139</v>
      </c>
      <c r="B6633" s="26">
        <f>[1]PyramidData!K6640</f>
        <v>4448</v>
      </c>
    </row>
    <row r="6634" spans="1:2" x14ac:dyDescent="0.25">
      <c r="A6634" s="25">
        <v>39140</v>
      </c>
      <c r="B6634" s="26">
        <f>[1]PyramidData!K6641</f>
        <v>4549</v>
      </c>
    </row>
    <row r="6635" spans="1:2" x14ac:dyDescent="0.25">
      <c r="A6635" s="25">
        <v>39141</v>
      </c>
      <c r="B6635" s="26">
        <f>[1]PyramidData!K6642</f>
        <v>4581</v>
      </c>
    </row>
    <row r="6636" spans="1:2" x14ac:dyDescent="0.25">
      <c r="A6636" s="25">
        <v>39142</v>
      </c>
      <c r="B6636" s="26">
        <f>[1]PyramidData!K6643</f>
        <v>4300</v>
      </c>
    </row>
    <row r="6637" spans="1:2" x14ac:dyDescent="0.25">
      <c r="A6637" s="25">
        <v>39143</v>
      </c>
      <c r="B6637" s="26">
        <f>[1]PyramidData!K6644</f>
        <v>4476</v>
      </c>
    </row>
    <row r="6638" spans="1:2" x14ac:dyDescent="0.25">
      <c r="A6638" s="25">
        <v>39144</v>
      </c>
      <c r="B6638" s="26">
        <f>[1]PyramidData!K6645</f>
        <v>3138</v>
      </c>
    </row>
    <row r="6639" spans="1:2" x14ac:dyDescent="0.25">
      <c r="A6639" s="25">
        <v>39145</v>
      </c>
      <c r="B6639" s="26">
        <f>[1]PyramidData!K6646</f>
        <v>3473</v>
      </c>
    </row>
    <row r="6640" spans="1:2" x14ac:dyDescent="0.25">
      <c r="A6640" s="25">
        <v>39146</v>
      </c>
      <c r="B6640" s="26">
        <f>[1]PyramidData!K6647</f>
        <v>4418</v>
      </c>
    </row>
    <row r="6641" spans="1:2" x14ac:dyDescent="0.25">
      <c r="A6641" s="25">
        <v>39147</v>
      </c>
      <c r="B6641" s="26">
        <f>[1]PyramidData!K6648</f>
        <v>4129</v>
      </c>
    </row>
    <row r="6642" spans="1:2" x14ac:dyDescent="0.25">
      <c r="A6642" s="25">
        <v>39148</v>
      </c>
      <c r="B6642" s="26">
        <f>[1]PyramidData!K6649</f>
        <v>3571</v>
      </c>
    </row>
    <row r="6643" spans="1:2" x14ac:dyDescent="0.25">
      <c r="A6643" s="25">
        <v>39149</v>
      </c>
      <c r="B6643" s="26">
        <f>[1]PyramidData!K6650</f>
        <v>4110</v>
      </c>
    </row>
    <row r="6644" spans="1:2" x14ac:dyDescent="0.25">
      <c r="A6644" s="25">
        <v>39150</v>
      </c>
      <c r="B6644" s="26">
        <f>[1]PyramidData!K6651</f>
        <v>4027</v>
      </c>
    </row>
    <row r="6645" spans="1:2" x14ac:dyDescent="0.25">
      <c r="A6645" s="25">
        <v>39151</v>
      </c>
      <c r="B6645" s="26">
        <f>[1]PyramidData!K6652</f>
        <v>2601</v>
      </c>
    </row>
    <row r="6646" spans="1:2" x14ac:dyDescent="0.25">
      <c r="A6646" s="25">
        <v>39152</v>
      </c>
      <c r="B6646" s="26">
        <f>[1]PyramidData!K6653</f>
        <v>3264</v>
      </c>
    </row>
    <row r="6647" spans="1:2" x14ac:dyDescent="0.25">
      <c r="A6647" s="25">
        <v>39153</v>
      </c>
      <c r="B6647" s="26">
        <f>[1]PyramidData!K6654</f>
        <v>4724</v>
      </c>
    </row>
    <row r="6648" spans="1:2" x14ac:dyDescent="0.25">
      <c r="A6648" s="25">
        <v>39154</v>
      </c>
      <c r="B6648" s="26">
        <f>[1]PyramidData!K6655</f>
        <v>4278</v>
      </c>
    </row>
    <row r="6649" spans="1:2" x14ac:dyDescent="0.25">
      <c r="A6649" s="25">
        <v>39155</v>
      </c>
      <c r="B6649" s="26">
        <f>[1]PyramidData!K6656</f>
        <v>3820</v>
      </c>
    </row>
    <row r="6650" spans="1:2" x14ac:dyDescent="0.25">
      <c r="A6650" s="25">
        <v>39156</v>
      </c>
      <c r="B6650" s="26">
        <f>[1]PyramidData!K6657</f>
        <v>4634</v>
      </c>
    </row>
    <row r="6651" spans="1:2" x14ac:dyDescent="0.25">
      <c r="A6651" s="25">
        <v>39157</v>
      </c>
      <c r="B6651" s="26">
        <f>[1]PyramidData!K6658</f>
        <v>4848</v>
      </c>
    </row>
    <row r="6652" spans="1:2" x14ac:dyDescent="0.25">
      <c r="A6652" s="25">
        <v>39158</v>
      </c>
      <c r="B6652" s="26">
        <f>[1]PyramidData!K6659</f>
        <v>2363</v>
      </c>
    </row>
    <row r="6653" spans="1:2" x14ac:dyDescent="0.25">
      <c r="A6653" s="25">
        <v>39159</v>
      </c>
      <c r="B6653" s="26">
        <f>[1]PyramidData!K6660</f>
        <v>3934</v>
      </c>
    </row>
    <row r="6654" spans="1:2" x14ac:dyDescent="0.25">
      <c r="A6654" s="25">
        <v>39160</v>
      </c>
      <c r="B6654" s="26">
        <f>[1]PyramidData!K6661</f>
        <v>4813</v>
      </c>
    </row>
    <row r="6655" spans="1:2" x14ac:dyDescent="0.25">
      <c r="A6655" s="25">
        <v>39161</v>
      </c>
      <c r="B6655" s="26">
        <f>[1]PyramidData!K6662</f>
        <v>4707</v>
      </c>
    </row>
    <row r="6656" spans="1:2" x14ac:dyDescent="0.25">
      <c r="A6656" s="25">
        <v>39162</v>
      </c>
      <c r="B6656" s="26">
        <f>[1]PyramidData!K6663</f>
        <v>3544</v>
      </c>
    </row>
    <row r="6657" spans="1:2" x14ac:dyDescent="0.25">
      <c r="A6657" s="25">
        <v>39163</v>
      </c>
      <c r="B6657" s="26">
        <f>[1]PyramidData!K6664</f>
        <v>4483</v>
      </c>
    </row>
    <row r="6658" spans="1:2" x14ac:dyDescent="0.25">
      <c r="A6658" s="25">
        <v>39164</v>
      </c>
      <c r="B6658" s="26">
        <f>[1]PyramidData!K6665</f>
        <v>3771</v>
      </c>
    </row>
    <row r="6659" spans="1:2" x14ac:dyDescent="0.25">
      <c r="A6659" s="25">
        <v>39165</v>
      </c>
      <c r="B6659" s="26">
        <f>[1]PyramidData!K6666</f>
        <v>765</v>
      </c>
    </row>
    <row r="6660" spans="1:2" x14ac:dyDescent="0.25">
      <c r="A6660" s="25">
        <v>39166</v>
      </c>
      <c r="B6660" s="26">
        <f>[1]PyramidData!K6667</f>
        <v>2074</v>
      </c>
    </row>
    <row r="6661" spans="1:2" x14ac:dyDescent="0.25">
      <c r="A6661" s="25">
        <v>39167</v>
      </c>
      <c r="B6661" s="26">
        <f>[1]PyramidData!K6668</f>
        <v>5487</v>
      </c>
    </row>
    <row r="6662" spans="1:2" x14ac:dyDescent="0.25">
      <c r="A6662" s="25">
        <v>39168</v>
      </c>
      <c r="B6662" s="26">
        <f>[1]PyramidData!K6669</f>
        <v>5485</v>
      </c>
    </row>
    <row r="6663" spans="1:2" x14ac:dyDescent="0.25">
      <c r="A6663" s="25">
        <v>39169</v>
      </c>
      <c r="B6663" s="26">
        <f>[1]PyramidData!K6670</f>
        <v>2994</v>
      </c>
    </row>
    <row r="6664" spans="1:2" x14ac:dyDescent="0.25">
      <c r="A6664" s="25">
        <v>39170</v>
      </c>
      <c r="B6664" s="26">
        <f>[1]PyramidData!K6671</f>
        <v>2024</v>
      </c>
    </row>
    <row r="6665" spans="1:2" x14ac:dyDescent="0.25">
      <c r="A6665" s="25">
        <v>39171</v>
      </c>
      <c r="B6665" s="26">
        <f>[1]PyramidData!K6672</f>
        <v>1260</v>
      </c>
    </row>
    <row r="6666" spans="1:2" x14ac:dyDescent="0.25">
      <c r="A6666" s="25">
        <v>39172</v>
      </c>
      <c r="B6666" s="26">
        <f>[1]PyramidData!K6673</f>
        <v>4284</v>
      </c>
    </row>
    <row r="6667" spans="1:2" x14ac:dyDescent="0.25">
      <c r="A6667" s="25">
        <v>39173</v>
      </c>
      <c r="B6667" s="26">
        <f>[1]PyramidData!K6674</f>
        <v>3599</v>
      </c>
    </row>
    <row r="6668" spans="1:2" x14ac:dyDescent="0.25">
      <c r="A6668" s="25">
        <v>39174</v>
      </c>
      <c r="B6668" s="26">
        <f>[1]PyramidData!K6675</f>
        <v>3739</v>
      </c>
    </row>
    <row r="6669" spans="1:2" x14ac:dyDescent="0.25">
      <c r="A6669" s="25">
        <v>39175</v>
      </c>
      <c r="B6669" s="26">
        <f>[1]PyramidData!K6676</f>
        <v>4396</v>
      </c>
    </row>
    <row r="6670" spans="1:2" x14ac:dyDescent="0.25">
      <c r="A6670" s="25">
        <v>39176</v>
      </c>
      <c r="B6670" s="26">
        <f>[1]PyramidData!K6677</f>
        <v>4549</v>
      </c>
    </row>
    <row r="6671" spans="1:2" x14ac:dyDescent="0.25">
      <c r="A6671" s="25">
        <v>39177</v>
      </c>
      <c r="B6671" s="26">
        <f>[1]PyramidData!K6678</f>
        <v>4305</v>
      </c>
    </row>
    <row r="6672" spans="1:2" x14ac:dyDescent="0.25">
      <c r="A6672" s="25">
        <v>39178</v>
      </c>
      <c r="B6672" s="26">
        <f>[1]PyramidData!K6679</f>
        <v>5054</v>
      </c>
    </row>
    <row r="6673" spans="1:2" x14ac:dyDescent="0.25">
      <c r="A6673" s="25">
        <v>39179</v>
      </c>
      <c r="B6673" s="26">
        <f>[1]PyramidData!K6680</f>
        <v>3883</v>
      </c>
    </row>
    <row r="6674" spans="1:2" x14ac:dyDescent="0.25">
      <c r="A6674" s="25">
        <v>39180</v>
      </c>
      <c r="B6674" s="26">
        <f>[1]PyramidData!K6681</f>
        <v>1675</v>
      </c>
    </row>
    <row r="6675" spans="1:2" x14ac:dyDescent="0.25">
      <c r="A6675" s="25">
        <v>39181</v>
      </c>
      <c r="B6675" s="26">
        <f>[1]PyramidData!K6682</f>
        <v>4271</v>
      </c>
    </row>
    <row r="6676" spans="1:2" x14ac:dyDescent="0.25">
      <c r="A6676" s="25">
        <v>39182</v>
      </c>
      <c r="B6676" s="26">
        <f>[1]PyramidData!K6683</f>
        <v>4705</v>
      </c>
    </row>
    <row r="6677" spans="1:2" x14ac:dyDescent="0.25">
      <c r="A6677" s="25">
        <v>39183</v>
      </c>
      <c r="B6677" s="26">
        <f>[1]PyramidData!K6684</f>
        <v>5442</v>
      </c>
    </row>
    <row r="6678" spans="1:2" x14ac:dyDescent="0.25">
      <c r="A6678" s="25">
        <v>39184</v>
      </c>
      <c r="B6678" s="26">
        <f>[1]PyramidData!K6685</f>
        <v>4939</v>
      </c>
    </row>
    <row r="6679" spans="1:2" x14ac:dyDescent="0.25">
      <c r="A6679" s="25">
        <v>39185</v>
      </c>
      <c r="B6679" s="26">
        <f>[1]PyramidData!K6686</f>
        <v>4900</v>
      </c>
    </row>
    <row r="6680" spans="1:2" x14ac:dyDescent="0.25">
      <c r="A6680" s="25">
        <v>39186</v>
      </c>
      <c r="B6680" s="26">
        <f>[1]PyramidData!K6687</f>
        <v>1715</v>
      </c>
    </row>
    <row r="6681" spans="1:2" x14ac:dyDescent="0.25">
      <c r="A6681" s="25">
        <v>39187</v>
      </c>
      <c r="B6681" s="26">
        <f>[1]PyramidData!K6688</f>
        <v>3364</v>
      </c>
    </row>
    <row r="6682" spans="1:2" x14ac:dyDescent="0.25">
      <c r="A6682" s="25">
        <v>39188</v>
      </c>
      <c r="B6682" s="26">
        <f>[1]PyramidData!K6689</f>
        <v>4613</v>
      </c>
    </row>
    <row r="6683" spans="1:2" x14ac:dyDescent="0.25">
      <c r="A6683" s="25">
        <v>39189</v>
      </c>
      <c r="B6683" s="26">
        <f>[1]PyramidData!K6690</f>
        <v>4137</v>
      </c>
    </row>
    <row r="6684" spans="1:2" x14ac:dyDescent="0.25">
      <c r="A6684" s="25">
        <v>39190</v>
      </c>
      <c r="B6684" s="26">
        <f>[1]PyramidData!K6691</f>
        <v>3704</v>
      </c>
    </row>
    <row r="6685" spans="1:2" x14ac:dyDescent="0.25">
      <c r="A6685" s="25">
        <v>39191</v>
      </c>
      <c r="B6685" s="26">
        <f>[1]PyramidData!K6692</f>
        <v>4536</v>
      </c>
    </row>
    <row r="6686" spans="1:2" x14ac:dyDescent="0.25">
      <c r="A6686" s="25">
        <v>39192</v>
      </c>
      <c r="B6686" s="26">
        <f>[1]PyramidData!K6693</f>
        <v>4460</v>
      </c>
    </row>
    <row r="6687" spans="1:2" x14ac:dyDescent="0.25">
      <c r="A6687" s="25">
        <v>39193</v>
      </c>
      <c r="B6687" s="26">
        <f>[1]PyramidData!K6694</f>
        <v>1381</v>
      </c>
    </row>
    <row r="6688" spans="1:2" x14ac:dyDescent="0.25">
      <c r="A6688" s="25">
        <v>39194</v>
      </c>
      <c r="B6688" s="26">
        <f>[1]PyramidData!K6695</f>
        <v>4463</v>
      </c>
    </row>
    <row r="6689" spans="1:2" x14ac:dyDescent="0.25">
      <c r="A6689" s="25">
        <v>39195</v>
      </c>
      <c r="B6689" s="26">
        <f>[1]PyramidData!K6696</f>
        <v>3768</v>
      </c>
    </row>
    <row r="6690" spans="1:2" x14ac:dyDescent="0.25">
      <c r="A6690" s="25">
        <v>39196</v>
      </c>
      <c r="B6690" s="26">
        <f>[1]PyramidData!K6697</f>
        <v>3446</v>
      </c>
    </row>
    <row r="6691" spans="1:2" x14ac:dyDescent="0.25">
      <c r="A6691" s="25">
        <v>39197</v>
      </c>
      <c r="B6691" s="26">
        <f>[1]PyramidData!K6698</f>
        <v>3387</v>
      </c>
    </row>
    <row r="6692" spans="1:2" x14ac:dyDescent="0.25">
      <c r="A6692" s="25">
        <v>39198</v>
      </c>
      <c r="B6692" s="26">
        <f>[1]PyramidData!K6699</f>
        <v>3754</v>
      </c>
    </row>
    <row r="6693" spans="1:2" x14ac:dyDescent="0.25">
      <c r="A6693" s="25">
        <v>39199</v>
      </c>
      <c r="B6693" s="26">
        <f>[1]PyramidData!K6700</f>
        <v>4626</v>
      </c>
    </row>
    <row r="6694" spans="1:2" x14ac:dyDescent="0.25">
      <c r="A6694" s="25">
        <v>39200</v>
      </c>
      <c r="B6694" s="26">
        <f>[1]PyramidData!K6701</f>
        <v>2566</v>
      </c>
    </row>
    <row r="6695" spans="1:2" x14ac:dyDescent="0.25">
      <c r="A6695" s="25">
        <v>39201</v>
      </c>
      <c r="B6695" s="26">
        <f>[1]PyramidData!K6702</f>
        <v>2792</v>
      </c>
    </row>
    <row r="6696" spans="1:2" x14ac:dyDescent="0.25">
      <c r="A6696" s="25">
        <v>39202</v>
      </c>
      <c r="B6696" s="26">
        <f>[1]PyramidData!K6703</f>
        <v>4972</v>
      </c>
    </row>
    <row r="6697" spans="1:2" x14ac:dyDescent="0.25">
      <c r="A6697" s="25">
        <v>39203</v>
      </c>
      <c r="B6697" s="26">
        <f>[1]PyramidData!K6704</f>
        <v>5002</v>
      </c>
    </row>
    <row r="6698" spans="1:2" x14ac:dyDescent="0.25">
      <c r="A6698" s="25">
        <v>39204</v>
      </c>
      <c r="B6698" s="26">
        <f>[1]PyramidData!K6705</f>
        <v>5601</v>
      </c>
    </row>
    <row r="6699" spans="1:2" x14ac:dyDescent="0.25">
      <c r="A6699" s="25">
        <v>39205</v>
      </c>
      <c r="B6699" s="26">
        <f>[1]PyramidData!K6706</f>
        <v>3378</v>
      </c>
    </row>
    <row r="6700" spans="1:2" x14ac:dyDescent="0.25">
      <c r="A6700" s="25">
        <v>39206</v>
      </c>
      <c r="B6700" s="26">
        <f>[1]PyramidData!K6707</f>
        <v>5024</v>
      </c>
    </row>
    <row r="6701" spans="1:2" x14ac:dyDescent="0.25">
      <c r="A6701" s="25">
        <v>39207</v>
      </c>
      <c r="B6701" s="26">
        <f>[1]PyramidData!K6708</f>
        <v>510</v>
      </c>
    </row>
    <row r="6702" spans="1:2" x14ac:dyDescent="0.25">
      <c r="A6702" s="25">
        <v>39208</v>
      </c>
      <c r="B6702" s="26">
        <f>[1]PyramidData!K6709</f>
        <v>3348</v>
      </c>
    </row>
    <row r="6703" spans="1:2" x14ac:dyDescent="0.25">
      <c r="A6703" s="25">
        <v>39209</v>
      </c>
      <c r="B6703" s="26">
        <f>[1]PyramidData!K6710</f>
        <v>5906</v>
      </c>
    </row>
    <row r="6704" spans="1:2" x14ac:dyDescent="0.25">
      <c r="A6704" s="25">
        <v>39210</v>
      </c>
      <c r="B6704" s="26">
        <f>[1]PyramidData!K6711</f>
        <v>4907</v>
      </c>
    </row>
    <row r="6705" spans="1:2" x14ac:dyDescent="0.25">
      <c r="A6705" s="25">
        <v>39211</v>
      </c>
      <c r="B6705" s="26">
        <f>[1]PyramidData!K6712</f>
        <v>4844</v>
      </c>
    </row>
    <row r="6706" spans="1:2" x14ac:dyDescent="0.25">
      <c r="A6706" s="25">
        <v>39212</v>
      </c>
      <c r="B6706" s="26">
        <f>[1]PyramidData!K6713</f>
        <v>4453</v>
      </c>
    </row>
    <row r="6707" spans="1:2" x14ac:dyDescent="0.25">
      <c r="A6707" s="25">
        <v>39213</v>
      </c>
      <c r="B6707" s="26">
        <f>[1]PyramidData!K6714</f>
        <v>4728</v>
      </c>
    </row>
    <row r="6708" spans="1:2" x14ac:dyDescent="0.25">
      <c r="A6708" s="25">
        <v>39214</v>
      </c>
      <c r="B6708" s="26">
        <f>[1]PyramidData!K6715</f>
        <v>2847</v>
      </c>
    </row>
    <row r="6709" spans="1:2" x14ac:dyDescent="0.25">
      <c r="A6709" s="25">
        <v>39215</v>
      </c>
      <c r="B6709" s="26">
        <f>[1]PyramidData!K6716</f>
        <v>1595</v>
      </c>
    </row>
    <row r="6710" spans="1:2" x14ac:dyDescent="0.25">
      <c r="A6710" s="25">
        <v>39216</v>
      </c>
      <c r="B6710" s="26">
        <f>[1]PyramidData!K6717</f>
        <v>4963</v>
      </c>
    </row>
    <row r="6711" spans="1:2" x14ac:dyDescent="0.25">
      <c r="A6711" s="25">
        <v>39217</v>
      </c>
      <c r="B6711" s="26">
        <f>[1]PyramidData!K6718</f>
        <v>3138</v>
      </c>
    </row>
    <row r="6712" spans="1:2" x14ac:dyDescent="0.25">
      <c r="A6712" s="25">
        <v>39218</v>
      </c>
      <c r="B6712" s="26">
        <f>[1]PyramidData!K6719</f>
        <v>3637</v>
      </c>
    </row>
    <row r="6713" spans="1:2" x14ac:dyDescent="0.25">
      <c r="A6713" s="25">
        <v>39219</v>
      </c>
      <c r="B6713" s="26">
        <f>[1]PyramidData!K6720</f>
        <v>4063</v>
      </c>
    </row>
    <row r="6714" spans="1:2" x14ac:dyDescent="0.25">
      <c r="A6714" s="25">
        <v>39220</v>
      </c>
      <c r="B6714" s="26">
        <f>[1]PyramidData!K6721</f>
        <v>4211</v>
      </c>
    </row>
    <row r="6715" spans="1:2" x14ac:dyDescent="0.25">
      <c r="A6715" s="25">
        <v>39221</v>
      </c>
      <c r="B6715" s="26">
        <f>[1]PyramidData!K6722</f>
        <v>2476</v>
      </c>
    </row>
    <row r="6716" spans="1:2" x14ac:dyDescent="0.25">
      <c r="A6716" s="25">
        <v>39222</v>
      </c>
      <c r="B6716" s="26">
        <f>[1]PyramidData!K6723</f>
        <v>2077</v>
      </c>
    </row>
    <row r="6717" spans="1:2" x14ac:dyDescent="0.25">
      <c r="A6717" s="25">
        <v>39223</v>
      </c>
      <c r="B6717" s="26">
        <f>[1]PyramidData!K6724</f>
        <v>4175</v>
      </c>
    </row>
    <row r="6718" spans="1:2" x14ac:dyDescent="0.25">
      <c r="A6718" s="25">
        <v>39224</v>
      </c>
      <c r="B6718" s="26">
        <f>[1]PyramidData!K6725</f>
        <v>3563</v>
      </c>
    </row>
    <row r="6719" spans="1:2" x14ac:dyDescent="0.25">
      <c r="A6719" s="25">
        <v>39225</v>
      </c>
      <c r="B6719" s="26">
        <f>[1]PyramidData!K6726</f>
        <v>3421</v>
      </c>
    </row>
    <row r="6720" spans="1:2" x14ac:dyDescent="0.25">
      <c r="A6720" s="25">
        <v>39226</v>
      </c>
      <c r="B6720" s="26">
        <f>[1]PyramidData!K6727</f>
        <v>3649</v>
      </c>
    </row>
    <row r="6721" spans="1:2" x14ac:dyDescent="0.25">
      <c r="A6721" s="25">
        <v>39227</v>
      </c>
      <c r="B6721" s="26">
        <f>[1]PyramidData!K6728</f>
        <v>3713</v>
      </c>
    </row>
    <row r="6722" spans="1:2" x14ac:dyDescent="0.25">
      <c r="A6722" s="25">
        <v>39228</v>
      </c>
      <c r="B6722" s="26">
        <f>[1]PyramidData!K6729</f>
        <v>1548</v>
      </c>
    </row>
    <row r="6723" spans="1:2" x14ac:dyDescent="0.25">
      <c r="A6723" s="25">
        <v>39229</v>
      </c>
      <c r="B6723" s="26">
        <f>[1]PyramidData!K6730</f>
        <v>692</v>
      </c>
    </row>
    <row r="6724" spans="1:2" x14ac:dyDescent="0.25">
      <c r="A6724" s="25">
        <v>39230</v>
      </c>
      <c r="B6724" s="26">
        <f>[1]PyramidData!K6731</f>
        <v>1491</v>
      </c>
    </row>
    <row r="6725" spans="1:2" x14ac:dyDescent="0.25">
      <c r="A6725" s="25">
        <v>39231</v>
      </c>
      <c r="B6725" s="26">
        <f>[1]PyramidData!K6732</f>
        <v>4090</v>
      </c>
    </row>
    <row r="6726" spans="1:2" x14ac:dyDescent="0.25">
      <c r="A6726" s="25">
        <v>39232</v>
      </c>
      <c r="B6726" s="26">
        <f>[1]PyramidData!K6733</f>
        <v>4267</v>
      </c>
    </row>
    <row r="6727" spans="1:2" x14ac:dyDescent="0.25">
      <c r="A6727" s="25">
        <v>39233</v>
      </c>
      <c r="B6727" s="26">
        <f>[1]PyramidData!K6734</f>
        <v>3450</v>
      </c>
    </row>
    <row r="6728" spans="1:2" x14ac:dyDescent="0.25">
      <c r="A6728" s="25">
        <v>39234</v>
      </c>
      <c r="B6728" s="26">
        <f>[1]PyramidData!K6735</f>
        <v>2149</v>
      </c>
    </row>
    <row r="6729" spans="1:2" x14ac:dyDescent="0.25">
      <c r="A6729" s="25">
        <v>39235</v>
      </c>
      <c r="B6729" s="26">
        <f>[1]PyramidData!K6736</f>
        <v>1372</v>
      </c>
    </row>
    <row r="6730" spans="1:2" x14ac:dyDescent="0.25">
      <c r="A6730" s="25">
        <v>39236</v>
      </c>
      <c r="B6730" s="26">
        <f>[1]PyramidData!K6737</f>
        <v>1413</v>
      </c>
    </row>
    <row r="6731" spans="1:2" x14ac:dyDescent="0.25">
      <c r="A6731" s="25">
        <v>39237</v>
      </c>
      <c r="B6731" s="26">
        <f>[1]PyramidData!K6738</f>
        <v>3638</v>
      </c>
    </row>
    <row r="6732" spans="1:2" x14ac:dyDescent="0.25">
      <c r="A6732" s="25">
        <v>39238</v>
      </c>
      <c r="B6732" s="26">
        <f>[1]PyramidData!K6739</f>
        <v>2326</v>
      </c>
    </row>
    <row r="6733" spans="1:2" x14ac:dyDescent="0.25">
      <c r="A6733" s="25">
        <v>39239</v>
      </c>
      <c r="B6733" s="26">
        <f>[1]PyramidData!K6740</f>
        <v>3155</v>
      </c>
    </row>
    <row r="6734" spans="1:2" x14ac:dyDescent="0.25">
      <c r="A6734" s="25">
        <v>39240</v>
      </c>
      <c r="B6734" s="26">
        <f>[1]PyramidData!K6741</f>
        <v>3605</v>
      </c>
    </row>
    <row r="6735" spans="1:2" x14ac:dyDescent="0.25">
      <c r="A6735" s="25">
        <v>39241</v>
      </c>
      <c r="B6735" s="26">
        <f>[1]PyramidData!K6742</f>
        <v>5200</v>
      </c>
    </row>
    <row r="6736" spans="1:2" x14ac:dyDescent="0.25">
      <c r="A6736" s="25">
        <v>39242</v>
      </c>
      <c r="B6736" s="26">
        <f>[1]PyramidData!K6743</f>
        <v>491</v>
      </c>
    </row>
    <row r="6737" spans="1:2" x14ac:dyDescent="0.25">
      <c r="A6737" s="25">
        <v>39243</v>
      </c>
      <c r="B6737" s="26">
        <f>[1]PyramidData!K6744</f>
        <v>548</v>
      </c>
    </row>
    <row r="6738" spans="1:2" x14ac:dyDescent="0.25">
      <c r="A6738" s="25">
        <v>39244</v>
      </c>
      <c r="B6738" s="26">
        <f>[1]PyramidData!K6745</f>
        <v>3168</v>
      </c>
    </row>
    <row r="6739" spans="1:2" x14ac:dyDescent="0.25">
      <c r="A6739" s="25">
        <v>39245</v>
      </c>
      <c r="B6739" s="26">
        <f>[1]PyramidData!K6746</f>
        <v>2149</v>
      </c>
    </row>
    <row r="6740" spans="1:2" x14ac:dyDescent="0.25">
      <c r="A6740" s="25">
        <v>39246</v>
      </c>
      <c r="B6740" s="26">
        <f>[1]PyramidData!K6747</f>
        <v>3319</v>
      </c>
    </row>
    <row r="6741" spans="1:2" x14ac:dyDescent="0.25">
      <c r="A6741" s="25">
        <v>39247</v>
      </c>
      <c r="B6741" s="26">
        <f>[1]PyramidData!K6748</f>
        <v>4243</v>
      </c>
    </row>
    <row r="6742" spans="1:2" x14ac:dyDescent="0.25">
      <c r="A6742" s="25">
        <v>39248</v>
      </c>
      <c r="B6742" s="26">
        <f>[1]PyramidData!K6749</f>
        <v>3431</v>
      </c>
    </row>
    <row r="6743" spans="1:2" x14ac:dyDescent="0.25">
      <c r="A6743" s="25">
        <v>39249</v>
      </c>
      <c r="B6743" s="26">
        <f>[1]PyramidData!K6750</f>
        <v>1163</v>
      </c>
    </row>
    <row r="6744" spans="1:2" x14ac:dyDescent="0.25">
      <c r="A6744" s="25">
        <v>39250</v>
      </c>
      <c r="B6744" s="26">
        <f>[1]PyramidData!K6751</f>
        <v>421</v>
      </c>
    </row>
    <row r="6745" spans="1:2" x14ac:dyDescent="0.25">
      <c r="A6745" s="25">
        <v>39251</v>
      </c>
      <c r="B6745" s="26">
        <f>[1]PyramidData!K6752</f>
        <v>3442</v>
      </c>
    </row>
    <row r="6746" spans="1:2" x14ac:dyDescent="0.25">
      <c r="A6746" s="25">
        <v>39252</v>
      </c>
      <c r="B6746" s="26">
        <f>[1]PyramidData!K6753</f>
        <v>2869</v>
      </c>
    </row>
    <row r="6747" spans="1:2" x14ac:dyDescent="0.25">
      <c r="A6747" s="25">
        <v>39253</v>
      </c>
      <c r="B6747" s="26">
        <f>[1]PyramidData!K6754</f>
        <v>2785</v>
      </c>
    </row>
    <row r="6748" spans="1:2" x14ac:dyDescent="0.25">
      <c r="A6748" s="25">
        <v>39254</v>
      </c>
      <c r="B6748" s="26">
        <f>[1]PyramidData!K6755</f>
        <v>3249</v>
      </c>
    </row>
    <row r="6749" spans="1:2" x14ac:dyDescent="0.25">
      <c r="A6749" s="25">
        <v>39255</v>
      </c>
      <c r="B6749" s="26">
        <f>[1]PyramidData!K6756</f>
        <v>3146</v>
      </c>
    </row>
    <row r="6750" spans="1:2" x14ac:dyDescent="0.25">
      <c r="A6750" s="25">
        <v>39256</v>
      </c>
      <c r="B6750" s="26">
        <f>[1]PyramidData!K6757</f>
        <v>766</v>
      </c>
    </row>
    <row r="6751" spans="1:2" x14ac:dyDescent="0.25">
      <c r="A6751" s="25">
        <v>39257</v>
      </c>
      <c r="B6751" s="26">
        <f>[1]PyramidData!K6758</f>
        <v>344</v>
      </c>
    </row>
    <row r="6752" spans="1:2" x14ac:dyDescent="0.25">
      <c r="A6752" s="25">
        <v>39258</v>
      </c>
      <c r="B6752" s="26">
        <f>[1]PyramidData!K6759</f>
        <v>2643</v>
      </c>
    </row>
    <row r="6753" spans="1:2" x14ac:dyDescent="0.25">
      <c r="A6753" s="25">
        <v>39259</v>
      </c>
      <c r="B6753" s="26">
        <f>[1]PyramidData!K6760</f>
        <v>2678</v>
      </c>
    </row>
    <row r="6754" spans="1:2" x14ac:dyDescent="0.25">
      <c r="A6754" s="25">
        <v>39260</v>
      </c>
      <c r="B6754" s="26">
        <f>[1]PyramidData!K6761</f>
        <v>3209</v>
      </c>
    </row>
    <row r="6755" spans="1:2" x14ac:dyDescent="0.25">
      <c r="A6755" s="25">
        <v>39261</v>
      </c>
      <c r="B6755" s="26">
        <f>[1]PyramidData!K6762</f>
        <v>2086</v>
      </c>
    </row>
    <row r="6756" spans="1:2" x14ac:dyDescent="0.25">
      <c r="A6756" s="25">
        <v>39262</v>
      </c>
      <c r="B6756" s="26">
        <f>[1]PyramidData!K6763</f>
        <v>3904</v>
      </c>
    </row>
    <row r="6757" spans="1:2" x14ac:dyDescent="0.25">
      <c r="A6757" s="25">
        <v>39263</v>
      </c>
      <c r="B6757" s="26">
        <f>[1]PyramidData!K6764</f>
        <v>110</v>
      </c>
    </row>
    <row r="6758" spans="1:2" x14ac:dyDescent="0.25">
      <c r="A6758" s="25">
        <v>39264</v>
      </c>
      <c r="B6758" s="26">
        <f>[1]PyramidData!K6765</f>
        <v>1797</v>
      </c>
    </row>
    <row r="6759" spans="1:2" x14ac:dyDescent="0.25">
      <c r="A6759" s="25">
        <v>39265</v>
      </c>
      <c r="B6759" s="26">
        <f>[1]PyramidData!K6766</f>
        <v>5058</v>
      </c>
    </row>
    <row r="6760" spans="1:2" x14ac:dyDescent="0.25">
      <c r="A6760" s="25">
        <v>39266</v>
      </c>
      <c r="B6760" s="26">
        <f>[1]PyramidData!K6767</f>
        <v>6082</v>
      </c>
    </row>
    <row r="6761" spans="1:2" x14ac:dyDescent="0.25">
      <c r="A6761" s="25">
        <v>39267</v>
      </c>
      <c r="B6761" s="26">
        <f>[1]PyramidData!K6768</f>
        <v>3883</v>
      </c>
    </row>
    <row r="6762" spans="1:2" x14ac:dyDescent="0.25">
      <c r="A6762" s="25">
        <v>39268</v>
      </c>
      <c r="B6762" s="26">
        <f>[1]PyramidData!K6769</f>
        <v>6610</v>
      </c>
    </row>
    <row r="6763" spans="1:2" x14ac:dyDescent="0.25">
      <c r="A6763" s="25">
        <v>39269</v>
      </c>
      <c r="B6763" s="26">
        <f>[1]PyramidData!K6770</f>
        <v>5730</v>
      </c>
    </row>
    <row r="6764" spans="1:2" x14ac:dyDescent="0.25">
      <c r="A6764" s="25">
        <v>39270</v>
      </c>
      <c r="B6764" s="26">
        <f>[1]PyramidData!K6771</f>
        <v>3174</v>
      </c>
    </row>
    <row r="6765" spans="1:2" x14ac:dyDescent="0.25">
      <c r="A6765" s="25">
        <v>39271</v>
      </c>
      <c r="B6765" s="26">
        <f>[1]PyramidData!K6772</f>
        <v>602</v>
      </c>
    </row>
    <row r="6766" spans="1:2" x14ac:dyDescent="0.25">
      <c r="A6766" s="25">
        <v>39272</v>
      </c>
      <c r="B6766" s="26">
        <f>[1]PyramidData!K6773</f>
        <v>4379</v>
      </c>
    </row>
    <row r="6767" spans="1:2" x14ac:dyDescent="0.25">
      <c r="A6767" s="25">
        <v>39273</v>
      </c>
      <c r="B6767" s="26">
        <f>[1]PyramidData!K6774</f>
        <v>3733</v>
      </c>
    </row>
    <row r="6768" spans="1:2" x14ac:dyDescent="0.25">
      <c r="A6768" s="25">
        <v>39274</v>
      </c>
      <c r="B6768" s="26">
        <f>[1]PyramidData!K6775</f>
        <v>5278</v>
      </c>
    </row>
    <row r="6769" spans="1:2" x14ac:dyDescent="0.25">
      <c r="A6769" s="25">
        <v>39275</v>
      </c>
      <c r="B6769" s="26">
        <f>[1]PyramidData!K6776</f>
        <v>5010</v>
      </c>
    </row>
    <row r="6770" spans="1:2" x14ac:dyDescent="0.25">
      <c r="A6770" s="25">
        <v>39276</v>
      </c>
      <c r="B6770" s="26">
        <f>[1]PyramidData!K6777</f>
        <v>6232</v>
      </c>
    </row>
    <row r="6771" spans="1:2" x14ac:dyDescent="0.25">
      <c r="A6771" s="25">
        <v>39277</v>
      </c>
      <c r="B6771" s="26">
        <f>[1]PyramidData!K6778</f>
        <v>1010</v>
      </c>
    </row>
    <row r="6772" spans="1:2" x14ac:dyDescent="0.25">
      <c r="A6772" s="25">
        <v>39278</v>
      </c>
      <c r="B6772" s="26">
        <f>[1]PyramidData!K6779</f>
        <v>234</v>
      </c>
    </row>
    <row r="6773" spans="1:2" x14ac:dyDescent="0.25">
      <c r="A6773" s="25">
        <v>39279</v>
      </c>
      <c r="B6773" s="26">
        <f>[1]PyramidData!K6780</f>
        <v>4336</v>
      </c>
    </row>
    <row r="6774" spans="1:2" x14ac:dyDescent="0.25">
      <c r="A6774" s="25">
        <v>39280</v>
      </c>
      <c r="B6774" s="26">
        <f>[1]PyramidData!K6781</f>
        <v>4459</v>
      </c>
    </row>
    <row r="6775" spans="1:2" x14ac:dyDescent="0.25">
      <c r="A6775" s="25">
        <v>39281</v>
      </c>
      <c r="B6775" s="26">
        <f>[1]PyramidData!K6782</f>
        <v>5185</v>
      </c>
    </row>
    <row r="6776" spans="1:2" x14ac:dyDescent="0.25">
      <c r="A6776" s="25">
        <v>39282</v>
      </c>
      <c r="B6776" s="26">
        <f>[1]PyramidData!K6783</f>
        <v>4810</v>
      </c>
    </row>
    <row r="6777" spans="1:2" x14ac:dyDescent="0.25">
      <c r="A6777" s="25">
        <v>39283</v>
      </c>
      <c r="B6777" s="26">
        <f>[1]PyramidData!K6784</f>
        <v>4349</v>
      </c>
    </row>
    <row r="6778" spans="1:2" x14ac:dyDescent="0.25">
      <c r="A6778" s="25">
        <v>39284</v>
      </c>
      <c r="B6778" s="26">
        <f>[1]PyramidData!K6785</f>
        <v>1954</v>
      </c>
    </row>
    <row r="6779" spans="1:2" x14ac:dyDescent="0.25">
      <c r="A6779" s="25">
        <v>39285</v>
      </c>
      <c r="B6779" s="26">
        <f>[1]PyramidData!K6786</f>
        <v>1946</v>
      </c>
    </row>
    <row r="6780" spans="1:2" x14ac:dyDescent="0.25">
      <c r="A6780" s="25">
        <v>39286</v>
      </c>
      <c r="B6780" s="26">
        <f>[1]PyramidData!K6787</f>
        <v>4689</v>
      </c>
    </row>
    <row r="6781" spans="1:2" x14ac:dyDescent="0.25">
      <c r="A6781" s="25">
        <v>39287</v>
      </c>
      <c r="B6781" s="26">
        <f>[1]PyramidData!K6788</f>
        <v>5051</v>
      </c>
    </row>
    <row r="6782" spans="1:2" x14ac:dyDescent="0.25">
      <c r="A6782" s="25">
        <v>39288</v>
      </c>
      <c r="B6782" s="26">
        <f>[1]PyramidData!K6789</f>
        <v>5933</v>
      </c>
    </row>
    <row r="6783" spans="1:2" x14ac:dyDescent="0.25">
      <c r="A6783" s="25">
        <v>39289</v>
      </c>
      <c r="B6783" s="26">
        <f>[1]PyramidData!K6790</f>
        <v>5107</v>
      </c>
    </row>
    <row r="6784" spans="1:2" x14ac:dyDescent="0.25">
      <c r="A6784" s="25">
        <v>39290</v>
      </c>
      <c r="B6784" s="26">
        <f>[1]PyramidData!K6791</f>
        <v>7302</v>
      </c>
    </row>
    <row r="6785" spans="1:2" x14ac:dyDescent="0.25">
      <c r="A6785" s="25">
        <v>39291</v>
      </c>
      <c r="B6785" s="26">
        <f>[1]PyramidData!K6792</f>
        <v>3646</v>
      </c>
    </row>
    <row r="6786" spans="1:2" x14ac:dyDescent="0.25">
      <c r="A6786" s="25">
        <v>39292</v>
      </c>
      <c r="B6786" s="26">
        <f>[1]PyramidData!K6793</f>
        <v>2048</v>
      </c>
    </row>
    <row r="6787" spans="1:2" x14ac:dyDescent="0.25">
      <c r="A6787" s="25">
        <v>39293</v>
      </c>
      <c r="B6787" s="26">
        <f>[1]PyramidData!K6794</f>
        <v>5522</v>
      </c>
    </row>
    <row r="6788" spans="1:2" x14ac:dyDescent="0.25">
      <c r="A6788" s="25">
        <v>39294</v>
      </c>
      <c r="B6788" s="26">
        <f>[1]PyramidData!K6795</f>
        <v>4592</v>
      </c>
    </row>
    <row r="6789" spans="1:2" x14ac:dyDescent="0.25">
      <c r="A6789" s="25">
        <v>39295</v>
      </c>
      <c r="B6789" s="26">
        <f>[1]PyramidData!K6796</f>
        <v>4425</v>
      </c>
    </row>
    <row r="6790" spans="1:2" x14ac:dyDescent="0.25">
      <c r="A6790" s="25">
        <v>39296</v>
      </c>
      <c r="B6790" s="26">
        <f>[1]PyramidData!K6797</f>
        <v>4623</v>
      </c>
    </row>
    <row r="6791" spans="1:2" x14ac:dyDescent="0.25">
      <c r="A6791" s="25">
        <v>39297</v>
      </c>
      <c r="B6791" s="26">
        <f>[1]PyramidData!K6798</f>
        <v>4835</v>
      </c>
    </row>
    <row r="6792" spans="1:2" x14ac:dyDescent="0.25">
      <c r="A6792" s="25">
        <v>39298</v>
      </c>
      <c r="B6792" s="26">
        <f>[1]PyramidData!K6799</f>
        <v>3288</v>
      </c>
    </row>
    <row r="6793" spans="1:2" x14ac:dyDescent="0.25">
      <c r="A6793" s="25">
        <v>39299</v>
      </c>
      <c r="B6793" s="26">
        <f>[1]PyramidData!K6800</f>
        <v>386</v>
      </c>
    </row>
    <row r="6794" spans="1:2" x14ac:dyDescent="0.25">
      <c r="A6794" s="25">
        <v>39300</v>
      </c>
      <c r="B6794" s="26">
        <f>[1]PyramidData!K6801</f>
        <v>5939</v>
      </c>
    </row>
    <row r="6795" spans="1:2" x14ac:dyDescent="0.25">
      <c r="A6795" s="25">
        <v>39301</v>
      </c>
      <c r="B6795" s="26">
        <f>[1]PyramidData!K6802</f>
        <v>3943</v>
      </c>
    </row>
    <row r="6796" spans="1:2" x14ac:dyDescent="0.25">
      <c r="A6796" s="25">
        <v>39302</v>
      </c>
      <c r="B6796" s="26">
        <f>[1]PyramidData!K6803</f>
        <v>4973</v>
      </c>
    </row>
    <row r="6797" spans="1:2" x14ac:dyDescent="0.25">
      <c r="A6797" s="25">
        <v>39303</v>
      </c>
      <c r="B6797" s="26">
        <f>[1]PyramidData!K6804</f>
        <v>5685</v>
      </c>
    </row>
    <row r="6798" spans="1:2" x14ac:dyDescent="0.25">
      <c r="A6798" s="25">
        <v>39304</v>
      </c>
      <c r="B6798" s="26">
        <f>[1]PyramidData!K6805</f>
        <v>5803</v>
      </c>
    </row>
    <row r="6799" spans="1:2" x14ac:dyDescent="0.25">
      <c r="A6799" s="25">
        <v>39305</v>
      </c>
      <c r="B6799" s="26">
        <f>[1]PyramidData!K6806</f>
        <v>3406</v>
      </c>
    </row>
    <row r="6800" spans="1:2" x14ac:dyDescent="0.25">
      <c r="A6800" s="25">
        <v>39306</v>
      </c>
      <c r="B6800" s="26">
        <f>[1]PyramidData!K6807</f>
        <v>1882</v>
      </c>
    </row>
    <row r="6801" spans="1:2" x14ac:dyDescent="0.25">
      <c r="A6801" s="25">
        <v>39307</v>
      </c>
      <c r="B6801" s="26">
        <f>[1]PyramidData!K6808</f>
        <v>5202</v>
      </c>
    </row>
    <row r="6802" spans="1:2" x14ac:dyDescent="0.25">
      <c r="A6802" s="25">
        <v>39308</v>
      </c>
      <c r="B6802" s="26">
        <f>[1]PyramidData!K6809</f>
        <v>5296</v>
      </c>
    </row>
    <row r="6803" spans="1:2" x14ac:dyDescent="0.25">
      <c r="A6803" s="25">
        <v>39309</v>
      </c>
      <c r="B6803" s="26">
        <f>[1]PyramidData!K6810</f>
        <v>4656</v>
      </c>
    </row>
    <row r="6804" spans="1:2" x14ac:dyDescent="0.25">
      <c r="A6804" s="25">
        <v>39310</v>
      </c>
      <c r="B6804" s="26">
        <f>[1]PyramidData!K6811</f>
        <v>4427</v>
      </c>
    </row>
    <row r="6805" spans="1:2" x14ac:dyDescent="0.25">
      <c r="A6805" s="25">
        <v>39311</v>
      </c>
      <c r="B6805" s="26">
        <f>[1]PyramidData!K6812</f>
        <v>5308</v>
      </c>
    </row>
    <row r="6806" spans="1:2" x14ac:dyDescent="0.25">
      <c r="A6806" s="25">
        <v>39312</v>
      </c>
      <c r="B6806" s="26">
        <f>[1]PyramidData!K6813</f>
        <v>4010</v>
      </c>
    </row>
    <row r="6807" spans="1:2" x14ac:dyDescent="0.25">
      <c r="A6807" s="25">
        <v>39313</v>
      </c>
      <c r="B6807" s="26">
        <f>[1]PyramidData!K6814</f>
        <v>2018</v>
      </c>
    </row>
    <row r="6808" spans="1:2" x14ac:dyDescent="0.25">
      <c r="A6808" s="25">
        <v>39314</v>
      </c>
      <c r="B6808" s="26">
        <f>[1]PyramidData!K6815</f>
        <v>4886</v>
      </c>
    </row>
    <row r="6809" spans="1:2" x14ac:dyDescent="0.25">
      <c r="A6809" s="25">
        <v>39315</v>
      </c>
      <c r="B6809" s="26">
        <f>[1]PyramidData!K6816</f>
        <v>3932</v>
      </c>
    </row>
    <row r="6810" spans="1:2" x14ac:dyDescent="0.25">
      <c r="A6810" s="25">
        <v>39316</v>
      </c>
      <c r="B6810" s="26">
        <f>[1]PyramidData!K6817</f>
        <v>4469</v>
      </c>
    </row>
    <row r="6811" spans="1:2" x14ac:dyDescent="0.25">
      <c r="A6811" s="25">
        <v>39317</v>
      </c>
      <c r="B6811" s="26">
        <f>[1]PyramidData!K6818</f>
        <v>4536</v>
      </c>
    </row>
    <row r="6812" spans="1:2" x14ac:dyDescent="0.25">
      <c r="A6812" s="25">
        <v>39318</v>
      </c>
      <c r="B6812" s="26">
        <f>[1]PyramidData!K6819</f>
        <v>5442</v>
      </c>
    </row>
    <row r="6813" spans="1:2" x14ac:dyDescent="0.25">
      <c r="A6813" s="25">
        <v>39319</v>
      </c>
      <c r="B6813" s="26">
        <f>[1]PyramidData!K6820</f>
        <v>797</v>
      </c>
    </row>
    <row r="6814" spans="1:2" x14ac:dyDescent="0.25">
      <c r="A6814" s="25">
        <v>39320</v>
      </c>
      <c r="B6814" s="26">
        <f>[1]PyramidData!K6821</f>
        <v>3791</v>
      </c>
    </row>
    <row r="6815" spans="1:2" x14ac:dyDescent="0.25">
      <c r="A6815" s="25">
        <v>39321</v>
      </c>
      <c r="B6815" s="26">
        <f>[1]PyramidData!K6822</f>
        <v>4707</v>
      </c>
    </row>
    <row r="6816" spans="1:2" x14ac:dyDescent="0.25">
      <c r="A6816" s="25">
        <v>39322</v>
      </c>
      <c r="B6816" s="26">
        <f>[1]PyramidData!K6823</f>
        <v>4859</v>
      </c>
    </row>
    <row r="6817" spans="1:2" x14ac:dyDescent="0.25">
      <c r="A6817" s="25">
        <v>39323</v>
      </c>
      <c r="B6817" s="26">
        <f>[1]PyramidData!K6824</f>
        <v>4870</v>
      </c>
    </row>
    <row r="6818" spans="1:2" x14ac:dyDescent="0.25">
      <c r="A6818" s="25">
        <v>39324</v>
      </c>
      <c r="B6818" s="26">
        <f>[1]PyramidData!K6825</f>
        <v>5026</v>
      </c>
    </row>
    <row r="6819" spans="1:2" x14ac:dyDescent="0.25">
      <c r="A6819" s="25">
        <v>39325</v>
      </c>
      <c r="B6819" s="26">
        <f>[1]PyramidData!K6826</f>
        <v>5038</v>
      </c>
    </row>
    <row r="6820" spans="1:2" x14ac:dyDescent="0.25">
      <c r="A6820" s="25">
        <v>39326</v>
      </c>
      <c r="B6820" s="26">
        <f>[1]PyramidData!K6827</f>
        <v>1943</v>
      </c>
    </row>
    <row r="6821" spans="1:2" x14ac:dyDescent="0.25">
      <c r="A6821" s="25">
        <v>39327</v>
      </c>
      <c r="B6821" s="26">
        <f>[1]PyramidData!K6828</f>
        <v>1831</v>
      </c>
    </row>
    <row r="6822" spans="1:2" x14ac:dyDescent="0.25">
      <c r="A6822" s="25">
        <v>39328</v>
      </c>
      <c r="B6822" s="26">
        <f>[1]PyramidData!K6829</f>
        <v>2865</v>
      </c>
    </row>
    <row r="6823" spans="1:2" x14ac:dyDescent="0.25">
      <c r="A6823" s="25">
        <v>39329</v>
      </c>
      <c r="B6823" s="26">
        <f>[1]PyramidData!K6830</f>
        <v>3936</v>
      </c>
    </row>
    <row r="6824" spans="1:2" x14ac:dyDescent="0.25">
      <c r="A6824" s="25">
        <v>39330</v>
      </c>
      <c r="B6824" s="26">
        <f>[1]PyramidData!K6831</f>
        <v>4287</v>
      </c>
    </row>
    <row r="6825" spans="1:2" x14ac:dyDescent="0.25">
      <c r="A6825" s="25">
        <v>39331</v>
      </c>
      <c r="B6825" s="26">
        <f>[1]PyramidData!K6832</f>
        <v>6157</v>
      </c>
    </row>
    <row r="6826" spans="1:2" x14ac:dyDescent="0.25">
      <c r="A6826" s="25">
        <v>39332</v>
      </c>
      <c r="B6826" s="26">
        <f>[1]PyramidData!K6833</f>
        <v>4022</v>
      </c>
    </row>
    <row r="6827" spans="1:2" x14ac:dyDescent="0.25">
      <c r="A6827" s="25">
        <v>39333</v>
      </c>
      <c r="B6827" s="26">
        <f>[1]PyramidData!K6834</f>
        <v>1448</v>
      </c>
    </row>
    <row r="6828" spans="1:2" x14ac:dyDescent="0.25">
      <c r="A6828" s="25">
        <v>39334</v>
      </c>
      <c r="B6828" s="26">
        <f>[1]PyramidData!K6835</f>
        <v>1435</v>
      </c>
    </row>
    <row r="6829" spans="1:2" x14ac:dyDescent="0.25">
      <c r="A6829" s="25">
        <v>39335</v>
      </c>
      <c r="B6829" s="26">
        <f>[1]PyramidData!K6836</f>
        <v>3747</v>
      </c>
    </row>
    <row r="6830" spans="1:2" x14ac:dyDescent="0.25">
      <c r="A6830" s="25">
        <v>39336</v>
      </c>
      <c r="B6830" s="26">
        <f>[1]PyramidData!K6837</f>
        <v>4330</v>
      </c>
    </row>
    <row r="6831" spans="1:2" x14ac:dyDescent="0.25">
      <c r="A6831" s="25">
        <v>39337</v>
      </c>
      <c r="B6831" s="26">
        <f>[1]PyramidData!K6838</f>
        <v>4567</v>
      </c>
    </row>
    <row r="6832" spans="1:2" x14ac:dyDescent="0.25">
      <c r="A6832" s="25">
        <v>39338</v>
      </c>
      <c r="B6832" s="26">
        <f>[1]PyramidData!K6839</f>
        <v>5164</v>
      </c>
    </row>
    <row r="6833" spans="1:2" x14ac:dyDescent="0.25">
      <c r="A6833" s="25">
        <v>39339</v>
      </c>
      <c r="B6833" s="26">
        <f>[1]PyramidData!K6840</f>
        <v>5029</v>
      </c>
    </row>
    <row r="6834" spans="1:2" x14ac:dyDescent="0.25">
      <c r="A6834" s="25">
        <v>39340</v>
      </c>
      <c r="B6834" s="26">
        <f>[1]PyramidData!K6841</f>
        <v>3871</v>
      </c>
    </row>
    <row r="6835" spans="1:2" x14ac:dyDescent="0.25">
      <c r="A6835" s="25">
        <v>39341</v>
      </c>
      <c r="B6835" s="26">
        <f>[1]PyramidData!K6842</f>
        <v>1565</v>
      </c>
    </row>
    <row r="6836" spans="1:2" x14ac:dyDescent="0.25">
      <c r="A6836" s="25">
        <v>39342</v>
      </c>
      <c r="B6836" s="26">
        <f>[1]PyramidData!K6843</f>
        <v>4079</v>
      </c>
    </row>
    <row r="6837" spans="1:2" x14ac:dyDescent="0.25">
      <c r="A6837" s="25">
        <v>39343</v>
      </c>
      <c r="B6837" s="26">
        <f>[1]PyramidData!K6844</f>
        <v>3265</v>
      </c>
    </row>
    <row r="6838" spans="1:2" x14ac:dyDescent="0.25">
      <c r="A6838" s="25">
        <v>39344</v>
      </c>
      <c r="B6838" s="26">
        <f>[1]PyramidData!K6845</f>
        <v>4878</v>
      </c>
    </row>
    <row r="6839" spans="1:2" x14ac:dyDescent="0.25">
      <c r="A6839" s="25">
        <v>39345</v>
      </c>
      <c r="B6839" s="26">
        <f>[1]PyramidData!K6846</f>
        <v>4921</v>
      </c>
    </row>
    <row r="6840" spans="1:2" x14ac:dyDescent="0.25">
      <c r="A6840" s="25">
        <v>39346</v>
      </c>
      <c r="B6840" s="26">
        <f>[1]PyramidData!K6847</f>
        <v>4654</v>
      </c>
    </row>
    <row r="6841" spans="1:2" x14ac:dyDescent="0.25">
      <c r="A6841" s="25">
        <v>39347</v>
      </c>
      <c r="B6841" s="26">
        <f>[1]PyramidData!K6848</f>
        <v>2411</v>
      </c>
    </row>
    <row r="6842" spans="1:2" x14ac:dyDescent="0.25">
      <c r="A6842" s="25">
        <v>39348</v>
      </c>
      <c r="B6842" s="26">
        <f>[1]PyramidData!K6849</f>
        <v>0</v>
      </c>
    </row>
    <row r="6843" spans="1:2" x14ac:dyDescent="0.25">
      <c r="A6843" s="25">
        <v>39349</v>
      </c>
      <c r="B6843" s="26">
        <f>[1]PyramidData!K6850</f>
        <v>4338</v>
      </c>
    </row>
    <row r="6844" spans="1:2" x14ac:dyDescent="0.25">
      <c r="A6844" s="25">
        <v>39350</v>
      </c>
      <c r="B6844" s="26">
        <f>[1]PyramidData!K6851</f>
        <v>3538</v>
      </c>
    </row>
    <row r="6845" spans="1:2" x14ac:dyDescent="0.25">
      <c r="A6845" s="25">
        <v>39351</v>
      </c>
      <c r="B6845" s="26">
        <f>[1]PyramidData!K6852</f>
        <v>4424</v>
      </c>
    </row>
    <row r="6846" spans="1:2" x14ac:dyDescent="0.25">
      <c r="A6846" s="25">
        <v>39352</v>
      </c>
      <c r="B6846" s="26">
        <f>[1]PyramidData!K6853</f>
        <v>4471</v>
      </c>
    </row>
    <row r="6847" spans="1:2" x14ac:dyDescent="0.25">
      <c r="A6847" s="25">
        <v>39353</v>
      </c>
      <c r="B6847" s="26">
        <f>[1]PyramidData!K6854</f>
        <v>4425</v>
      </c>
    </row>
    <row r="6848" spans="1:2" x14ac:dyDescent="0.25">
      <c r="A6848" s="25">
        <v>39354</v>
      </c>
      <c r="B6848" s="26">
        <f>[1]PyramidData!K6855</f>
        <v>1827</v>
      </c>
    </row>
    <row r="6849" spans="1:2" x14ac:dyDescent="0.25">
      <c r="A6849" s="25">
        <v>39355</v>
      </c>
      <c r="B6849" s="26">
        <f>[1]PyramidData!K6856</f>
        <v>1229</v>
      </c>
    </row>
    <row r="6850" spans="1:2" x14ac:dyDescent="0.25">
      <c r="A6850" s="25">
        <v>39356</v>
      </c>
      <c r="B6850" s="26">
        <f>[1]PyramidData!K6857</f>
        <v>3402</v>
      </c>
    </row>
    <row r="6851" spans="1:2" x14ac:dyDescent="0.25">
      <c r="A6851" s="25">
        <v>39357</v>
      </c>
      <c r="B6851" s="26">
        <f>[1]PyramidData!K6858</f>
        <v>4480</v>
      </c>
    </row>
    <row r="6852" spans="1:2" x14ac:dyDescent="0.25">
      <c r="A6852" s="25">
        <v>39358</v>
      </c>
      <c r="B6852" s="26">
        <f>[1]PyramidData!K6859</f>
        <v>3721</v>
      </c>
    </row>
    <row r="6853" spans="1:2" x14ac:dyDescent="0.25">
      <c r="A6853" s="25">
        <v>39359</v>
      </c>
      <c r="B6853" s="26">
        <f>[1]PyramidData!K6860</f>
        <v>4210</v>
      </c>
    </row>
    <row r="6854" spans="1:2" x14ac:dyDescent="0.25">
      <c r="A6854" s="25">
        <v>39360</v>
      </c>
      <c r="B6854" s="26">
        <f>[1]PyramidData!K6861</f>
        <v>1618</v>
      </c>
    </row>
    <row r="6855" spans="1:2" x14ac:dyDescent="0.25">
      <c r="A6855" s="25">
        <v>39361</v>
      </c>
      <c r="B6855" s="26">
        <f>[1]PyramidData!K6862</f>
        <v>259</v>
      </c>
    </row>
    <row r="6856" spans="1:2" x14ac:dyDescent="0.25">
      <c r="A6856" s="25">
        <v>39362</v>
      </c>
      <c r="B6856" s="26">
        <f>[1]PyramidData!K6863</f>
        <v>617</v>
      </c>
    </row>
    <row r="6857" spans="1:2" x14ac:dyDescent="0.25">
      <c r="A6857" s="25">
        <v>39363</v>
      </c>
      <c r="B6857" s="26">
        <f>[1]PyramidData!K6864</f>
        <v>3995</v>
      </c>
    </row>
    <row r="6858" spans="1:2" x14ac:dyDescent="0.25">
      <c r="A6858" s="25">
        <v>39364</v>
      </c>
      <c r="B6858" s="26">
        <f>[1]PyramidData!K6865</f>
        <v>2968</v>
      </c>
    </row>
    <row r="6859" spans="1:2" x14ac:dyDescent="0.25">
      <c r="A6859" s="25">
        <v>39365</v>
      </c>
      <c r="B6859" s="26">
        <f>[1]PyramidData!K6866</f>
        <v>2963</v>
      </c>
    </row>
    <row r="6860" spans="1:2" x14ac:dyDescent="0.25">
      <c r="A6860" s="25">
        <v>39366</v>
      </c>
      <c r="B6860" s="26">
        <f>[1]PyramidData!K6867</f>
        <v>2775</v>
      </c>
    </row>
    <row r="6861" spans="1:2" x14ac:dyDescent="0.25">
      <c r="A6861" s="25">
        <v>39367</v>
      </c>
      <c r="B6861" s="26">
        <f>[1]PyramidData!K6868</f>
        <v>3098</v>
      </c>
    </row>
    <row r="6862" spans="1:2" x14ac:dyDescent="0.25">
      <c r="A6862" s="25">
        <v>39368</v>
      </c>
      <c r="B6862" s="26">
        <f>[1]PyramidData!K6869</f>
        <v>119</v>
      </c>
    </row>
    <row r="6863" spans="1:2" x14ac:dyDescent="0.25">
      <c r="A6863" s="25">
        <v>39369</v>
      </c>
      <c r="B6863" s="26">
        <f>[1]PyramidData!K6870</f>
        <v>734</v>
      </c>
    </row>
    <row r="6864" spans="1:2" x14ac:dyDescent="0.25">
      <c r="A6864" s="25">
        <v>39370</v>
      </c>
      <c r="B6864" s="26">
        <f>[1]PyramidData!K6871</f>
        <v>2718</v>
      </c>
    </row>
    <row r="6865" spans="1:2" x14ac:dyDescent="0.25">
      <c r="A6865" s="25">
        <v>39371</v>
      </c>
      <c r="B6865" s="26">
        <f>[1]PyramidData!K6872</f>
        <v>3443</v>
      </c>
    </row>
    <row r="6866" spans="1:2" x14ac:dyDescent="0.25">
      <c r="A6866" s="25">
        <v>39372</v>
      </c>
      <c r="B6866" s="26">
        <f>[1]PyramidData!K6873</f>
        <v>1396</v>
      </c>
    </row>
    <row r="6867" spans="1:2" x14ac:dyDescent="0.25">
      <c r="A6867" s="25">
        <v>39373</v>
      </c>
      <c r="B6867" s="26">
        <f>[1]PyramidData!K6874</f>
        <v>4529</v>
      </c>
    </row>
    <row r="6868" spans="1:2" x14ac:dyDescent="0.25">
      <c r="A6868" s="25">
        <v>39374</v>
      </c>
      <c r="B6868" s="26">
        <f>[1]PyramidData!K6875</f>
        <v>3428</v>
      </c>
    </row>
    <row r="6869" spans="1:2" x14ac:dyDescent="0.25">
      <c r="A6869" s="25">
        <v>39375</v>
      </c>
      <c r="B6869" s="26">
        <f>[1]PyramidData!K6876</f>
        <v>108</v>
      </c>
    </row>
    <row r="6870" spans="1:2" x14ac:dyDescent="0.25">
      <c r="A6870" s="25">
        <v>39376</v>
      </c>
      <c r="B6870" s="26">
        <f>[1]PyramidData!K6877</f>
        <v>714</v>
      </c>
    </row>
    <row r="6871" spans="1:2" x14ac:dyDescent="0.25">
      <c r="A6871" s="25">
        <v>39377</v>
      </c>
      <c r="B6871" s="26">
        <f>[1]PyramidData!K6878</f>
        <v>559</v>
      </c>
    </row>
    <row r="6872" spans="1:2" x14ac:dyDescent="0.25">
      <c r="A6872" s="25">
        <v>39378</v>
      </c>
      <c r="B6872" s="26">
        <f>[1]PyramidData!K6879</f>
        <v>3600</v>
      </c>
    </row>
    <row r="6873" spans="1:2" x14ac:dyDescent="0.25">
      <c r="A6873" s="25">
        <v>39379</v>
      </c>
      <c r="B6873" s="26">
        <f>[1]PyramidData!K6880</f>
        <v>3770</v>
      </c>
    </row>
    <row r="6874" spans="1:2" x14ac:dyDescent="0.25">
      <c r="A6874" s="25">
        <v>39380</v>
      </c>
      <c r="B6874" s="26">
        <f>[1]PyramidData!K6881</f>
        <v>4435</v>
      </c>
    </row>
    <row r="6875" spans="1:2" x14ac:dyDescent="0.25">
      <c r="A6875" s="25">
        <v>39381</v>
      </c>
      <c r="B6875" s="26">
        <f>[1]PyramidData!K6882</f>
        <v>2525</v>
      </c>
    </row>
    <row r="6876" spans="1:2" x14ac:dyDescent="0.25">
      <c r="A6876" s="25">
        <v>39382</v>
      </c>
      <c r="B6876" s="26">
        <f>[1]PyramidData!K6883</f>
        <v>642</v>
      </c>
    </row>
    <row r="6877" spans="1:2" x14ac:dyDescent="0.25">
      <c r="A6877" s="25">
        <v>39383</v>
      </c>
      <c r="B6877" s="26">
        <f>[1]PyramidData!K6884</f>
        <v>111</v>
      </c>
    </row>
    <row r="6878" spans="1:2" x14ac:dyDescent="0.25">
      <c r="A6878" s="25">
        <v>39384</v>
      </c>
      <c r="B6878" s="26">
        <f>[1]PyramidData!K6885</f>
        <v>3882</v>
      </c>
    </row>
    <row r="6879" spans="1:2" x14ac:dyDescent="0.25">
      <c r="A6879" s="25">
        <v>39385</v>
      </c>
      <c r="B6879" s="26">
        <f>[1]PyramidData!K6886</f>
        <v>2168</v>
      </c>
    </row>
    <row r="6880" spans="1:2" x14ac:dyDescent="0.25">
      <c r="A6880" s="25">
        <v>39386</v>
      </c>
      <c r="B6880" s="26">
        <f>[1]PyramidData!K6887</f>
        <v>3822</v>
      </c>
    </row>
    <row r="6881" spans="1:2" x14ac:dyDescent="0.25">
      <c r="A6881" s="25">
        <v>39387</v>
      </c>
      <c r="B6881" s="26">
        <f>[1]PyramidData!K6888</f>
        <v>295</v>
      </c>
    </row>
    <row r="6882" spans="1:2" x14ac:dyDescent="0.25">
      <c r="A6882" s="25">
        <v>39388</v>
      </c>
      <c r="B6882" s="26">
        <f>[1]PyramidData!K6889</f>
        <v>3093</v>
      </c>
    </row>
    <row r="6883" spans="1:2" x14ac:dyDescent="0.25">
      <c r="A6883" s="25">
        <v>39389</v>
      </c>
      <c r="B6883" s="26">
        <f>[1]PyramidData!K6890</f>
        <v>993</v>
      </c>
    </row>
    <row r="6884" spans="1:2" x14ac:dyDescent="0.25">
      <c r="A6884" s="25">
        <v>39390</v>
      </c>
      <c r="B6884" s="26">
        <f>[1]PyramidData!K6891</f>
        <v>1199</v>
      </c>
    </row>
    <row r="6885" spans="1:2" x14ac:dyDescent="0.25">
      <c r="A6885" s="25">
        <v>39391</v>
      </c>
      <c r="B6885" s="26">
        <f>[1]PyramidData!K6892</f>
        <v>1258</v>
      </c>
    </row>
    <row r="6886" spans="1:2" x14ac:dyDescent="0.25">
      <c r="A6886" s="25">
        <v>39392</v>
      </c>
      <c r="B6886" s="26">
        <f>[1]PyramidData!K6893</f>
        <v>776</v>
      </c>
    </row>
    <row r="6887" spans="1:2" x14ac:dyDescent="0.25">
      <c r="A6887" s="25">
        <v>39393</v>
      </c>
      <c r="B6887" s="26">
        <f>[1]PyramidData!K6894</f>
        <v>176</v>
      </c>
    </row>
    <row r="6888" spans="1:2" x14ac:dyDescent="0.25">
      <c r="A6888" s="25">
        <v>39394</v>
      </c>
      <c r="B6888" s="26">
        <f>[1]PyramidData!K6895</f>
        <v>48</v>
      </c>
    </row>
    <row r="6889" spans="1:2" x14ac:dyDescent="0.25">
      <c r="A6889" s="25">
        <v>39395</v>
      </c>
      <c r="B6889" s="26">
        <f>[1]PyramidData!K6896</f>
        <v>0</v>
      </c>
    </row>
    <row r="6890" spans="1:2" x14ac:dyDescent="0.25">
      <c r="A6890" s="25">
        <v>39396</v>
      </c>
      <c r="B6890" s="26">
        <f>[1]PyramidData!K6897</f>
        <v>0</v>
      </c>
    </row>
    <row r="6891" spans="1:2" x14ac:dyDescent="0.25">
      <c r="A6891" s="25">
        <v>39397</v>
      </c>
      <c r="B6891" s="26">
        <f>[1]PyramidData!K6898</f>
        <v>1</v>
      </c>
    </row>
    <row r="6892" spans="1:2" x14ac:dyDescent="0.25">
      <c r="A6892" s="25">
        <v>39398</v>
      </c>
      <c r="B6892" s="26">
        <f>[1]PyramidData!K6899</f>
        <v>38</v>
      </c>
    </row>
    <row r="6893" spans="1:2" x14ac:dyDescent="0.25">
      <c r="A6893" s="25">
        <v>39399</v>
      </c>
      <c r="B6893" s="26">
        <f>[1]PyramidData!K6900</f>
        <v>1558</v>
      </c>
    </row>
    <row r="6894" spans="1:2" x14ac:dyDescent="0.25">
      <c r="A6894" s="25">
        <v>39400</v>
      </c>
      <c r="B6894" s="26">
        <f>[1]PyramidData!K6901</f>
        <v>1618</v>
      </c>
    </row>
    <row r="6895" spans="1:2" x14ac:dyDescent="0.25">
      <c r="A6895" s="25">
        <v>39401</v>
      </c>
      <c r="B6895" s="26">
        <f>[1]PyramidData!K6902</f>
        <v>2270</v>
      </c>
    </row>
    <row r="6896" spans="1:2" x14ac:dyDescent="0.25">
      <c r="A6896" s="25">
        <v>39402</v>
      </c>
      <c r="B6896" s="26">
        <f>[1]PyramidData!K6903</f>
        <v>986</v>
      </c>
    </row>
    <row r="6897" spans="1:2" x14ac:dyDescent="0.25">
      <c r="A6897" s="25">
        <v>39403</v>
      </c>
      <c r="B6897" s="26">
        <f>[1]PyramidData!K6904</f>
        <v>250</v>
      </c>
    </row>
    <row r="6898" spans="1:2" x14ac:dyDescent="0.25">
      <c r="A6898" s="25">
        <v>39404</v>
      </c>
      <c r="B6898" s="26">
        <f>[1]PyramidData!K6905</f>
        <v>373</v>
      </c>
    </row>
    <row r="6899" spans="1:2" x14ac:dyDescent="0.25">
      <c r="A6899" s="25">
        <v>39405</v>
      </c>
      <c r="B6899" s="26">
        <f>[1]PyramidData!K6906</f>
        <v>2306</v>
      </c>
    </row>
    <row r="6900" spans="1:2" x14ac:dyDescent="0.25">
      <c r="A6900" s="25">
        <v>39406</v>
      </c>
      <c r="B6900" s="26">
        <f>[1]PyramidData!K6907</f>
        <v>2228</v>
      </c>
    </row>
    <row r="6901" spans="1:2" x14ac:dyDescent="0.25">
      <c r="A6901" s="25">
        <v>39407</v>
      </c>
      <c r="B6901" s="26">
        <f>[1]PyramidData!K6908</f>
        <v>1271</v>
      </c>
    </row>
    <row r="6902" spans="1:2" x14ac:dyDescent="0.25">
      <c r="A6902" s="25">
        <v>39408</v>
      </c>
      <c r="B6902" s="26">
        <f>[1]PyramidData!K6909</f>
        <v>622</v>
      </c>
    </row>
    <row r="6903" spans="1:2" x14ac:dyDescent="0.25">
      <c r="A6903" s="25">
        <v>39409</v>
      </c>
      <c r="B6903" s="26">
        <f>[1]PyramidData!K6910</f>
        <v>1394</v>
      </c>
    </row>
    <row r="6904" spans="1:2" x14ac:dyDescent="0.25">
      <c r="A6904" s="25">
        <v>39410</v>
      </c>
      <c r="B6904" s="26">
        <f>[1]PyramidData!K6911</f>
        <v>1811</v>
      </c>
    </row>
    <row r="6905" spans="1:2" x14ac:dyDescent="0.25">
      <c r="A6905" s="25">
        <v>39411</v>
      </c>
      <c r="B6905" s="26">
        <f>[1]PyramidData!K6912</f>
        <v>1901</v>
      </c>
    </row>
    <row r="6906" spans="1:2" x14ac:dyDescent="0.25">
      <c r="A6906" s="25">
        <v>39412</v>
      </c>
      <c r="B6906" s="26">
        <f>[1]PyramidData!K6913</f>
        <v>2190</v>
      </c>
    </row>
    <row r="6907" spans="1:2" x14ac:dyDescent="0.25">
      <c r="A6907" s="25">
        <v>39413</v>
      </c>
      <c r="B6907" s="26">
        <f>[1]PyramidData!K6914</f>
        <v>1154</v>
      </c>
    </row>
    <row r="6908" spans="1:2" x14ac:dyDescent="0.25">
      <c r="A6908" s="25">
        <v>39414</v>
      </c>
      <c r="B6908" s="26">
        <f>[1]PyramidData!K6915</f>
        <v>2651</v>
      </c>
    </row>
    <row r="6909" spans="1:2" x14ac:dyDescent="0.25">
      <c r="A6909" s="25">
        <v>39415</v>
      </c>
      <c r="B6909" s="26">
        <f>[1]PyramidData!K6916</f>
        <v>2139</v>
      </c>
    </row>
    <row r="6910" spans="1:2" x14ac:dyDescent="0.25">
      <c r="A6910" s="25">
        <v>39416</v>
      </c>
      <c r="B6910" s="26">
        <f>[1]PyramidData!K6917</f>
        <v>2906</v>
      </c>
    </row>
    <row r="6911" spans="1:2" x14ac:dyDescent="0.25">
      <c r="A6911" s="25">
        <v>39417</v>
      </c>
      <c r="B6911" s="26">
        <f>[1]PyramidData!K6918</f>
        <v>1040</v>
      </c>
    </row>
    <row r="6912" spans="1:2" x14ac:dyDescent="0.25">
      <c r="A6912" s="25">
        <v>39418</v>
      </c>
      <c r="B6912" s="26">
        <f>[1]PyramidData!K6919</f>
        <v>901</v>
      </c>
    </row>
    <row r="6913" spans="1:2" x14ac:dyDescent="0.25">
      <c r="A6913" s="25">
        <v>39419</v>
      </c>
      <c r="B6913" s="26">
        <f>[1]PyramidData!K6920</f>
        <v>437</v>
      </c>
    </row>
    <row r="6914" spans="1:2" x14ac:dyDescent="0.25">
      <c r="A6914" s="25">
        <v>39420</v>
      </c>
      <c r="B6914" s="26">
        <f>[1]PyramidData!K6921</f>
        <v>894</v>
      </c>
    </row>
    <row r="6915" spans="1:2" x14ac:dyDescent="0.25">
      <c r="A6915" s="25">
        <v>39421</v>
      </c>
      <c r="B6915" s="26">
        <f>[1]PyramidData!K6922</f>
        <v>967</v>
      </c>
    </row>
    <row r="6916" spans="1:2" x14ac:dyDescent="0.25">
      <c r="A6916" s="25">
        <v>39422</v>
      </c>
      <c r="B6916" s="26">
        <f>[1]PyramidData!K6923</f>
        <v>2008</v>
      </c>
    </row>
    <row r="6917" spans="1:2" x14ac:dyDescent="0.25">
      <c r="A6917" s="25">
        <v>39423</v>
      </c>
      <c r="B6917" s="26">
        <f>[1]PyramidData!K6924</f>
        <v>1427</v>
      </c>
    </row>
    <row r="6918" spans="1:2" x14ac:dyDescent="0.25">
      <c r="A6918" s="25">
        <v>39424</v>
      </c>
      <c r="B6918" s="26">
        <f>[1]PyramidData!K6925</f>
        <v>32</v>
      </c>
    </row>
    <row r="6919" spans="1:2" x14ac:dyDescent="0.25">
      <c r="A6919" s="25">
        <v>39425</v>
      </c>
      <c r="B6919" s="26">
        <f>[1]PyramidData!K6926</f>
        <v>58</v>
      </c>
    </row>
    <row r="6920" spans="1:2" x14ac:dyDescent="0.25">
      <c r="A6920" s="25">
        <v>39426</v>
      </c>
      <c r="B6920" s="26">
        <f>[1]PyramidData!K6927</f>
        <v>677</v>
      </c>
    </row>
    <row r="6921" spans="1:2" x14ac:dyDescent="0.25">
      <c r="A6921" s="25">
        <v>39427</v>
      </c>
      <c r="B6921" s="26">
        <f>[1]PyramidData!K6928</f>
        <v>1011</v>
      </c>
    </row>
    <row r="6922" spans="1:2" x14ac:dyDescent="0.25">
      <c r="A6922" s="25">
        <v>39428</v>
      </c>
      <c r="B6922" s="26">
        <f>[1]PyramidData!K6929</f>
        <v>895</v>
      </c>
    </row>
    <row r="6923" spans="1:2" x14ac:dyDescent="0.25">
      <c r="A6923" s="25">
        <v>39429</v>
      </c>
      <c r="B6923" s="26">
        <f>[1]PyramidData!K6930</f>
        <v>1248</v>
      </c>
    </row>
    <row r="6924" spans="1:2" x14ac:dyDescent="0.25">
      <c r="A6924" s="25">
        <v>39430</v>
      </c>
      <c r="B6924" s="26">
        <f>[1]PyramidData!K6931</f>
        <v>76</v>
      </c>
    </row>
    <row r="6925" spans="1:2" x14ac:dyDescent="0.25">
      <c r="A6925" s="25">
        <v>39431</v>
      </c>
      <c r="B6925" s="26">
        <f>[1]PyramidData!K6932</f>
        <v>354</v>
      </c>
    </row>
    <row r="6926" spans="1:2" x14ac:dyDescent="0.25">
      <c r="A6926" s="25">
        <v>39432</v>
      </c>
      <c r="B6926" s="26">
        <f>[1]PyramidData!K6933</f>
        <v>819</v>
      </c>
    </row>
    <row r="6927" spans="1:2" x14ac:dyDescent="0.25">
      <c r="A6927" s="25">
        <v>39433</v>
      </c>
      <c r="B6927" s="26">
        <f>[1]PyramidData!K6934</f>
        <v>3024</v>
      </c>
    </row>
    <row r="6928" spans="1:2" x14ac:dyDescent="0.25">
      <c r="A6928" s="25">
        <v>39434</v>
      </c>
      <c r="B6928" s="26">
        <f>[1]PyramidData!K6935</f>
        <v>2871</v>
      </c>
    </row>
    <row r="6929" spans="1:2" x14ac:dyDescent="0.25">
      <c r="A6929" s="25">
        <v>39435</v>
      </c>
      <c r="B6929" s="26">
        <f>[1]PyramidData!K6936</f>
        <v>2608</v>
      </c>
    </row>
    <row r="6930" spans="1:2" x14ac:dyDescent="0.25">
      <c r="A6930" s="25">
        <v>39436</v>
      </c>
      <c r="B6930" s="26">
        <f>[1]PyramidData!K6937</f>
        <v>2655</v>
      </c>
    </row>
    <row r="6931" spans="1:2" x14ac:dyDescent="0.25">
      <c r="A6931" s="25">
        <v>39437</v>
      </c>
      <c r="B6931" s="26">
        <f>[1]PyramidData!K6938</f>
        <v>3904</v>
      </c>
    </row>
    <row r="6932" spans="1:2" x14ac:dyDescent="0.25">
      <c r="A6932" s="25">
        <v>39438</v>
      </c>
      <c r="B6932" s="26">
        <f>[1]PyramidData!K6939</f>
        <v>1411</v>
      </c>
    </row>
    <row r="6933" spans="1:2" x14ac:dyDescent="0.25">
      <c r="A6933" s="25">
        <v>39439</v>
      </c>
      <c r="B6933" s="26">
        <f>[1]PyramidData!K6940</f>
        <v>1119</v>
      </c>
    </row>
    <row r="6934" spans="1:2" x14ac:dyDescent="0.25">
      <c r="A6934" s="25">
        <v>39440</v>
      </c>
      <c r="B6934" s="26">
        <f>[1]PyramidData!K6941</f>
        <v>2782</v>
      </c>
    </row>
    <row r="6935" spans="1:2" x14ac:dyDescent="0.25">
      <c r="A6935" s="25">
        <v>39441</v>
      </c>
      <c r="B6935" s="26">
        <f>[1]PyramidData!K6942</f>
        <v>2886</v>
      </c>
    </row>
    <row r="6936" spans="1:2" x14ac:dyDescent="0.25">
      <c r="A6936" s="25">
        <v>39442</v>
      </c>
      <c r="B6936" s="26">
        <f>[1]PyramidData!K6943</f>
        <v>1441</v>
      </c>
    </row>
    <row r="6937" spans="1:2" x14ac:dyDescent="0.25">
      <c r="A6937" s="25">
        <v>39443</v>
      </c>
      <c r="B6937" s="26">
        <f>[1]PyramidData!K6944</f>
        <v>2873</v>
      </c>
    </row>
    <row r="6938" spans="1:2" x14ac:dyDescent="0.25">
      <c r="A6938" s="25">
        <v>39444</v>
      </c>
      <c r="B6938" s="26">
        <f>[1]PyramidData!K6945</f>
        <v>3123</v>
      </c>
    </row>
    <row r="6939" spans="1:2" x14ac:dyDescent="0.25">
      <c r="A6939" s="25">
        <v>39445</v>
      </c>
      <c r="B6939" s="26">
        <f>[1]PyramidData!K6946</f>
        <v>1379</v>
      </c>
    </row>
    <row r="6940" spans="1:2" x14ac:dyDescent="0.25">
      <c r="A6940" s="25">
        <v>39446</v>
      </c>
      <c r="B6940" s="26">
        <f>[1]PyramidData!K6947</f>
        <v>1373</v>
      </c>
    </row>
    <row r="6941" spans="1:2" x14ac:dyDescent="0.25">
      <c r="A6941" s="25">
        <v>39447</v>
      </c>
      <c r="B6941" s="26">
        <f>[1]PyramidData!K6948</f>
        <v>3023</v>
      </c>
    </row>
    <row r="6942" spans="1:2" x14ac:dyDescent="0.25">
      <c r="A6942" s="25">
        <v>39448</v>
      </c>
      <c r="B6942" s="26">
        <f>[1]PyramidData!K6949</f>
        <v>2523</v>
      </c>
    </row>
    <row r="6943" spans="1:2" x14ac:dyDescent="0.25">
      <c r="A6943" s="25">
        <v>39449</v>
      </c>
      <c r="B6943" s="26">
        <f>[1]PyramidData!K6950</f>
        <v>3870</v>
      </c>
    </row>
    <row r="6944" spans="1:2" x14ac:dyDescent="0.25">
      <c r="A6944" s="25">
        <v>39450</v>
      </c>
      <c r="B6944" s="26">
        <f>[1]PyramidData!K6951</f>
        <v>4540</v>
      </c>
    </row>
    <row r="6945" spans="1:2" x14ac:dyDescent="0.25">
      <c r="A6945" s="25">
        <v>39451</v>
      </c>
      <c r="B6945" s="26">
        <f>[1]PyramidData!K6952</f>
        <v>4160</v>
      </c>
    </row>
    <row r="6946" spans="1:2" x14ac:dyDescent="0.25">
      <c r="A6946" s="25">
        <v>39452</v>
      </c>
      <c r="B6946" s="26">
        <f>[1]PyramidData!K6953</f>
        <v>1698</v>
      </c>
    </row>
    <row r="6947" spans="1:2" x14ac:dyDescent="0.25">
      <c r="A6947" s="25">
        <v>39453</v>
      </c>
      <c r="B6947" s="26">
        <f>[1]PyramidData!K6954</f>
        <v>2164</v>
      </c>
    </row>
    <row r="6948" spans="1:2" x14ac:dyDescent="0.25">
      <c r="A6948" s="25">
        <v>39454</v>
      </c>
      <c r="B6948" s="26">
        <f>[1]PyramidData!K6955</f>
        <v>4677</v>
      </c>
    </row>
    <row r="6949" spans="1:2" x14ac:dyDescent="0.25">
      <c r="A6949" s="25">
        <v>39455</v>
      </c>
      <c r="B6949" s="26">
        <f>[1]PyramidData!K6956</f>
        <v>3687</v>
      </c>
    </row>
    <row r="6950" spans="1:2" x14ac:dyDescent="0.25">
      <c r="A6950" s="25">
        <v>39456</v>
      </c>
      <c r="B6950" s="26">
        <f>[1]PyramidData!K6957</f>
        <v>2431</v>
      </c>
    </row>
    <row r="6951" spans="1:2" x14ac:dyDescent="0.25">
      <c r="A6951" s="25">
        <v>39457</v>
      </c>
      <c r="B6951" s="26">
        <f>[1]PyramidData!K6958</f>
        <v>3746</v>
      </c>
    </row>
    <row r="6952" spans="1:2" x14ac:dyDescent="0.25">
      <c r="A6952" s="25">
        <v>39458</v>
      </c>
      <c r="B6952" s="26">
        <f>[1]PyramidData!K6959</f>
        <v>4198</v>
      </c>
    </row>
    <row r="6953" spans="1:2" x14ac:dyDescent="0.25">
      <c r="A6953" s="25">
        <v>39459</v>
      </c>
      <c r="B6953" s="26">
        <f>[1]PyramidData!K6960</f>
        <v>1011</v>
      </c>
    </row>
    <row r="6954" spans="1:2" x14ac:dyDescent="0.25">
      <c r="A6954" s="25">
        <v>39460</v>
      </c>
      <c r="B6954" s="26">
        <f>[1]PyramidData!K6961</f>
        <v>1498</v>
      </c>
    </row>
    <row r="6955" spans="1:2" x14ac:dyDescent="0.25">
      <c r="A6955" s="25">
        <v>39461</v>
      </c>
      <c r="B6955" s="26">
        <f>[1]PyramidData!K6962</f>
        <v>3521</v>
      </c>
    </row>
    <row r="6956" spans="1:2" x14ac:dyDescent="0.25">
      <c r="A6956" s="25">
        <v>39462</v>
      </c>
      <c r="B6956" s="26">
        <f>[1]PyramidData!K6963</f>
        <v>3796</v>
      </c>
    </row>
    <row r="6957" spans="1:2" x14ac:dyDescent="0.25">
      <c r="A6957" s="25">
        <v>39463</v>
      </c>
      <c r="B6957" s="26">
        <f>[1]PyramidData!K6964</f>
        <v>3784</v>
      </c>
    </row>
    <row r="6958" spans="1:2" x14ac:dyDescent="0.25">
      <c r="A6958" s="25">
        <v>39464</v>
      </c>
      <c r="B6958" s="26">
        <f>[1]PyramidData!K6965</f>
        <v>3468</v>
      </c>
    </row>
    <row r="6959" spans="1:2" x14ac:dyDescent="0.25">
      <c r="A6959" s="25">
        <v>39465</v>
      </c>
      <c r="B6959" s="26">
        <f>[1]PyramidData!K6966</f>
        <v>3463</v>
      </c>
    </row>
    <row r="6960" spans="1:2" x14ac:dyDescent="0.25">
      <c r="A6960" s="25">
        <v>39466</v>
      </c>
      <c r="B6960" s="26">
        <f>[1]PyramidData!K6967</f>
        <v>1998</v>
      </c>
    </row>
    <row r="6961" spans="1:2" x14ac:dyDescent="0.25">
      <c r="A6961" s="25">
        <v>39467</v>
      </c>
      <c r="B6961" s="26">
        <f>[1]PyramidData!K6968</f>
        <v>1003</v>
      </c>
    </row>
    <row r="6962" spans="1:2" x14ac:dyDescent="0.25">
      <c r="A6962" s="25">
        <v>39468</v>
      </c>
      <c r="B6962" s="26">
        <f>[1]PyramidData!K6969</f>
        <v>2985</v>
      </c>
    </row>
    <row r="6963" spans="1:2" x14ac:dyDescent="0.25">
      <c r="A6963" s="25">
        <v>39469</v>
      </c>
      <c r="B6963" s="26">
        <f>[1]PyramidData!K6970</f>
        <v>2585</v>
      </c>
    </row>
    <row r="6964" spans="1:2" x14ac:dyDescent="0.25">
      <c r="A6964" s="25">
        <v>39470</v>
      </c>
      <c r="B6964" s="26">
        <f>[1]PyramidData!K6971</f>
        <v>2917</v>
      </c>
    </row>
    <row r="6965" spans="1:2" x14ac:dyDescent="0.25">
      <c r="A6965" s="25">
        <v>39471</v>
      </c>
      <c r="B6965" s="26">
        <f>[1]PyramidData!K6972</f>
        <v>1815</v>
      </c>
    </row>
    <row r="6966" spans="1:2" x14ac:dyDescent="0.25">
      <c r="A6966" s="25">
        <v>39472</v>
      </c>
      <c r="B6966" s="26">
        <f>[1]PyramidData!K6973</f>
        <v>2286</v>
      </c>
    </row>
    <row r="6967" spans="1:2" x14ac:dyDescent="0.25">
      <c r="A6967" s="25">
        <v>39473</v>
      </c>
      <c r="B6967" s="26">
        <f>[1]PyramidData!K6974</f>
        <v>1499</v>
      </c>
    </row>
    <row r="6968" spans="1:2" x14ac:dyDescent="0.25">
      <c r="A6968" s="25">
        <v>39474</v>
      </c>
      <c r="B6968" s="26">
        <f>[1]PyramidData!K6975</f>
        <v>1001</v>
      </c>
    </row>
    <row r="6969" spans="1:2" x14ac:dyDescent="0.25">
      <c r="A6969" s="25">
        <v>39475</v>
      </c>
      <c r="B6969" s="26">
        <f>[1]PyramidData!K6976</f>
        <v>1307</v>
      </c>
    </row>
    <row r="6970" spans="1:2" x14ac:dyDescent="0.25">
      <c r="A6970" s="25">
        <v>39476</v>
      </c>
      <c r="B6970" s="26">
        <f>[1]PyramidData!K6977</f>
        <v>1140</v>
      </c>
    </row>
    <row r="6971" spans="1:2" x14ac:dyDescent="0.25">
      <c r="A6971" s="25">
        <v>39477</v>
      </c>
      <c r="B6971" s="26">
        <f>[1]PyramidData!K6978</f>
        <v>1346</v>
      </c>
    </row>
    <row r="6972" spans="1:2" x14ac:dyDescent="0.25">
      <c r="A6972" s="25">
        <v>39478</v>
      </c>
      <c r="B6972" s="26">
        <f>[1]PyramidData!K6979</f>
        <v>976</v>
      </c>
    </row>
    <row r="6973" spans="1:2" x14ac:dyDescent="0.25">
      <c r="A6973" s="25">
        <v>39479</v>
      </c>
      <c r="B6973" s="26">
        <f>[1]PyramidData!K6980</f>
        <v>1771</v>
      </c>
    </row>
    <row r="6974" spans="1:2" x14ac:dyDescent="0.25">
      <c r="A6974" s="25">
        <v>39480</v>
      </c>
      <c r="B6974" s="26">
        <f>[1]PyramidData!K6981</f>
        <v>0</v>
      </c>
    </row>
    <row r="6975" spans="1:2" x14ac:dyDescent="0.25">
      <c r="A6975" s="25">
        <v>39481</v>
      </c>
      <c r="B6975" s="26">
        <f>[1]PyramidData!K6982</f>
        <v>84</v>
      </c>
    </row>
    <row r="6976" spans="1:2" x14ac:dyDescent="0.25">
      <c r="A6976" s="25">
        <v>39482</v>
      </c>
      <c r="B6976" s="26">
        <f>[1]PyramidData!K6983</f>
        <v>1312</v>
      </c>
    </row>
    <row r="6977" spans="1:2" x14ac:dyDescent="0.25">
      <c r="A6977" s="25">
        <v>39483</v>
      </c>
      <c r="B6977" s="26">
        <f>[1]PyramidData!K6984</f>
        <v>989</v>
      </c>
    </row>
    <row r="6978" spans="1:2" x14ac:dyDescent="0.25">
      <c r="A6978" s="25">
        <v>39484</v>
      </c>
      <c r="B6978" s="26">
        <f>[1]PyramidData!K6985</f>
        <v>944</v>
      </c>
    </row>
    <row r="6979" spans="1:2" x14ac:dyDescent="0.25">
      <c r="A6979" s="25">
        <v>39485</v>
      </c>
      <c r="B6979" s="26">
        <f>[1]PyramidData!K6986</f>
        <v>945</v>
      </c>
    </row>
    <row r="6980" spans="1:2" x14ac:dyDescent="0.25">
      <c r="A6980" s="25">
        <v>39486</v>
      </c>
      <c r="B6980" s="26">
        <f>[1]PyramidData!K6987</f>
        <v>449</v>
      </c>
    </row>
    <row r="6981" spans="1:2" x14ac:dyDescent="0.25">
      <c r="A6981" s="25">
        <v>39487</v>
      </c>
      <c r="B6981" s="26">
        <f>[1]PyramidData!K6988</f>
        <v>1957</v>
      </c>
    </row>
    <row r="6982" spans="1:2" x14ac:dyDescent="0.25">
      <c r="A6982" s="25">
        <v>39488</v>
      </c>
      <c r="B6982" s="26">
        <f>[1]PyramidData!K6989</f>
        <v>761</v>
      </c>
    </row>
    <row r="6983" spans="1:2" x14ac:dyDescent="0.25">
      <c r="A6983" s="25">
        <v>39489</v>
      </c>
      <c r="B6983" s="26">
        <f>[1]PyramidData!K6990</f>
        <v>305</v>
      </c>
    </row>
    <row r="6984" spans="1:2" x14ac:dyDescent="0.25">
      <c r="A6984" s="25">
        <v>39490</v>
      </c>
      <c r="B6984" s="26">
        <f>[1]PyramidData!K6991</f>
        <v>307</v>
      </c>
    </row>
    <row r="6985" spans="1:2" x14ac:dyDescent="0.25">
      <c r="A6985" s="25">
        <v>39491</v>
      </c>
      <c r="B6985" s="26">
        <f>[1]PyramidData!K6992</f>
        <v>68</v>
      </c>
    </row>
    <row r="6986" spans="1:2" x14ac:dyDescent="0.25">
      <c r="A6986" s="25">
        <v>39492</v>
      </c>
      <c r="B6986" s="26">
        <f>[1]PyramidData!K6993</f>
        <v>280</v>
      </c>
    </row>
    <row r="6987" spans="1:2" x14ac:dyDescent="0.25">
      <c r="A6987" s="25">
        <v>39493</v>
      </c>
      <c r="B6987" s="26">
        <f>[1]PyramidData!K6994</f>
        <v>379</v>
      </c>
    </row>
    <row r="6988" spans="1:2" x14ac:dyDescent="0.25">
      <c r="A6988" s="25">
        <v>39494</v>
      </c>
      <c r="B6988" s="26">
        <f>[1]PyramidData!K6995</f>
        <v>387</v>
      </c>
    </row>
    <row r="6989" spans="1:2" x14ac:dyDescent="0.25">
      <c r="A6989" s="25">
        <v>39495</v>
      </c>
      <c r="B6989" s="26">
        <f>[1]PyramidData!K6996</f>
        <v>415</v>
      </c>
    </row>
    <row r="6990" spans="1:2" x14ac:dyDescent="0.25">
      <c r="A6990" s="25">
        <v>39496</v>
      </c>
      <c r="B6990" s="26">
        <f>[1]PyramidData!K6997</f>
        <v>1091</v>
      </c>
    </row>
    <row r="6991" spans="1:2" x14ac:dyDescent="0.25">
      <c r="A6991" s="25">
        <v>39497</v>
      </c>
      <c r="B6991" s="26">
        <f>[1]PyramidData!K6998</f>
        <v>2578</v>
      </c>
    </row>
    <row r="6992" spans="1:2" x14ac:dyDescent="0.25">
      <c r="A6992" s="25">
        <v>39498</v>
      </c>
      <c r="B6992" s="26">
        <f>[1]PyramidData!K6999</f>
        <v>3609</v>
      </c>
    </row>
    <row r="6993" spans="1:2" x14ac:dyDescent="0.25">
      <c r="A6993" s="25">
        <v>39499</v>
      </c>
      <c r="B6993" s="26">
        <f>[1]PyramidData!K7000</f>
        <v>3377</v>
      </c>
    </row>
    <row r="6994" spans="1:2" x14ac:dyDescent="0.25">
      <c r="A6994" s="25">
        <v>39500</v>
      </c>
      <c r="B6994" s="26">
        <f>[1]PyramidData!K7001</f>
        <v>4941</v>
      </c>
    </row>
    <row r="6995" spans="1:2" x14ac:dyDescent="0.25">
      <c r="A6995" s="25">
        <v>39501</v>
      </c>
      <c r="B6995" s="26">
        <f>[1]PyramidData!K7002</f>
        <v>1909</v>
      </c>
    </row>
    <row r="6996" spans="1:2" x14ac:dyDescent="0.25">
      <c r="A6996" s="25">
        <v>39502</v>
      </c>
      <c r="B6996" s="26">
        <f>[1]PyramidData!K7003</f>
        <v>1025</v>
      </c>
    </row>
    <row r="6997" spans="1:2" x14ac:dyDescent="0.25">
      <c r="A6997" s="25">
        <v>39503</v>
      </c>
      <c r="B6997" s="26">
        <f>[1]PyramidData!K7004</f>
        <v>2126</v>
      </c>
    </row>
    <row r="6998" spans="1:2" x14ac:dyDescent="0.25">
      <c r="A6998" s="25">
        <v>39504</v>
      </c>
      <c r="B6998" s="26">
        <f>[1]PyramidData!K7005</f>
        <v>2598</v>
      </c>
    </row>
    <row r="6999" spans="1:2" x14ac:dyDescent="0.25">
      <c r="A6999" s="25">
        <v>39505</v>
      </c>
      <c r="B6999" s="26">
        <f>[1]PyramidData!K7006</f>
        <v>1908</v>
      </c>
    </row>
    <row r="7000" spans="1:2" x14ac:dyDescent="0.25">
      <c r="A7000" s="25">
        <v>39506</v>
      </c>
      <c r="B7000" s="26">
        <f>[1]PyramidData!K7007</f>
        <v>2187</v>
      </c>
    </row>
    <row r="7001" spans="1:2" x14ac:dyDescent="0.25">
      <c r="A7001" s="25">
        <v>39507</v>
      </c>
      <c r="B7001" s="26">
        <f>[1]PyramidData!K7008</f>
        <v>2956</v>
      </c>
    </row>
    <row r="7002" spans="1:2" x14ac:dyDescent="0.25">
      <c r="A7002" s="25">
        <v>39508</v>
      </c>
      <c r="B7002" s="26">
        <f>[1]PyramidData!K7009</f>
        <v>375</v>
      </c>
    </row>
    <row r="7003" spans="1:2" x14ac:dyDescent="0.25">
      <c r="A7003" s="25">
        <v>39509</v>
      </c>
      <c r="B7003" s="26">
        <f>[1]PyramidData!K7010</f>
        <v>0</v>
      </c>
    </row>
    <row r="7004" spans="1:2" x14ac:dyDescent="0.25">
      <c r="A7004" s="25">
        <v>39510</v>
      </c>
      <c r="B7004" s="26">
        <f>[1]PyramidData!K7011</f>
        <v>273</v>
      </c>
    </row>
    <row r="7005" spans="1:2" x14ac:dyDescent="0.25">
      <c r="A7005" s="25">
        <v>39511</v>
      </c>
      <c r="B7005" s="26">
        <f>[1]PyramidData!K7012</f>
        <v>348</v>
      </c>
    </row>
    <row r="7006" spans="1:2" x14ac:dyDescent="0.25">
      <c r="A7006" s="25">
        <v>39512</v>
      </c>
      <c r="B7006" s="26">
        <f>[1]PyramidData!K7013</f>
        <v>207</v>
      </c>
    </row>
    <row r="7007" spans="1:2" x14ac:dyDescent="0.25">
      <c r="A7007" s="25">
        <v>39513</v>
      </c>
      <c r="B7007" s="26">
        <f>[1]PyramidData!K7014</f>
        <v>227</v>
      </c>
    </row>
    <row r="7008" spans="1:2" x14ac:dyDescent="0.25">
      <c r="A7008" s="25">
        <v>39514</v>
      </c>
      <c r="B7008" s="26">
        <f>[1]PyramidData!K7015</f>
        <v>460</v>
      </c>
    </row>
    <row r="7009" spans="1:2" x14ac:dyDescent="0.25">
      <c r="A7009" s="25">
        <v>39515</v>
      </c>
      <c r="B7009" s="26">
        <f>[1]PyramidData!K7016</f>
        <v>510</v>
      </c>
    </row>
    <row r="7010" spans="1:2" x14ac:dyDescent="0.25">
      <c r="A7010" s="25">
        <v>39516</v>
      </c>
      <c r="B7010" s="26">
        <f>[1]PyramidData!K7017</f>
        <v>851</v>
      </c>
    </row>
    <row r="7011" spans="1:2" x14ac:dyDescent="0.25">
      <c r="A7011" s="25">
        <v>39517</v>
      </c>
      <c r="B7011" s="26">
        <f>[1]PyramidData!K7018</f>
        <v>310</v>
      </c>
    </row>
    <row r="7012" spans="1:2" x14ac:dyDescent="0.25">
      <c r="A7012" s="25">
        <v>39518</v>
      </c>
      <c r="B7012" s="26">
        <f>[1]PyramidData!K7019</f>
        <v>1860</v>
      </c>
    </row>
    <row r="7013" spans="1:2" x14ac:dyDescent="0.25">
      <c r="A7013" s="25">
        <v>39519</v>
      </c>
      <c r="B7013" s="26">
        <f>[1]PyramidData!K7020</f>
        <v>979</v>
      </c>
    </row>
    <row r="7014" spans="1:2" x14ac:dyDescent="0.25">
      <c r="A7014" s="25">
        <v>39520</v>
      </c>
      <c r="B7014" s="26">
        <f>[1]PyramidData!K7021</f>
        <v>387</v>
      </c>
    </row>
    <row r="7015" spans="1:2" x14ac:dyDescent="0.25">
      <c r="A7015" s="25">
        <v>39521</v>
      </c>
      <c r="B7015" s="26">
        <f>[1]PyramidData!K7022</f>
        <v>428</v>
      </c>
    </row>
    <row r="7016" spans="1:2" x14ac:dyDescent="0.25">
      <c r="A7016" s="25">
        <v>39522</v>
      </c>
      <c r="B7016" s="26">
        <f>[1]PyramidData!K7023</f>
        <v>201</v>
      </c>
    </row>
    <row r="7017" spans="1:2" x14ac:dyDescent="0.25">
      <c r="A7017" s="25">
        <v>39523</v>
      </c>
      <c r="B7017" s="26">
        <f>[1]PyramidData!K7024</f>
        <v>334</v>
      </c>
    </row>
    <row r="7018" spans="1:2" x14ac:dyDescent="0.25">
      <c r="A7018" s="25">
        <v>39524</v>
      </c>
      <c r="B7018" s="26">
        <f>[1]PyramidData!K7025</f>
        <v>1956</v>
      </c>
    </row>
    <row r="7019" spans="1:2" x14ac:dyDescent="0.25">
      <c r="A7019" s="25">
        <v>39525</v>
      </c>
      <c r="B7019" s="26">
        <f>[1]PyramidData!K7026</f>
        <v>2619</v>
      </c>
    </row>
    <row r="7020" spans="1:2" x14ac:dyDescent="0.25">
      <c r="A7020" s="25">
        <v>39526</v>
      </c>
      <c r="B7020" s="26">
        <f>[1]PyramidData!K7027</f>
        <v>1364</v>
      </c>
    </row>
    <row r="7021" spans="1:2" x14ac:dyDescent="0.25">
      <c r="A7021" s="25">
        <v>39527</v>
      </c>
      <c r="B7021" s="26">
        <f>[1]PyramidData!K7028</f>
        <v>1085</v>
      </c>
    </row>
    <row r="7022" spans="1:2" x14ac:dyDescent="0.25">
      <c r="A7022" s="25">
        <v>39528</v>
      </c>
      <c r="B7022" s="26">
        <f>[1]PyramidData!K7029</f>
        <v>2671</v>
      </c>
    </row>
    <row r="7023" spans="1:2" x14ac:dyDescent="0.25">
      <c r="A7023" s="25">
        <v>39529</v>
      </c>
      <c r="B7023" s="26">
        <f>[1]PyramidData!K7030</f>
        <v>3418</v>
      </c>
    </row>
    <row r="7024" spans="1:2" x14ac:dyDescent="0.25">
      <c r="A7024" s="25">
        <v>39530</v>
      </c>
      <c r="B7024" s="26">
        <f>[1]PyramidData!K7031</f>
        <v>1204</v>
      </c>
    </row>
    <row r="7025" spans="1:2" x14ac:dyDescent="0.25">
      <c r="A7025" s="25">
        <v>39531</v>
      </c>
      <c r="B7025" s="26">
        <f>[1]PyramidData!K7032</f>
        <v>1779</v>
      </c>
    </row>
    <row r="7026" spans="1:2" x14ac:dyDescent="0.25">
      <c r="A7026" s="25">
        <v>39532</v>
      </c>
      <c r="B7026" s="26">
        <f>[1]PyramidData!K7033</f>
        <v>902</v>
      </c>
    </row>
    <row r="7027" spans="1:2" x14ac:dyDescent="0.25">
      <c r="A7027" s="25">
        <v>39533</v>
      </c>
      <c r="B7027" s="26">
        <f>[1]PyramidData!K7034</f>
        <v>1134</v>
      </c>
    </row>
    <row r="7028" spans="1:2" x14ac:dyDescent="0.25">
      <c r="A7028" s="25">
        <v>39534</v>
      </c>
      <c r="B7028" s="26">
        <f>[1]PyramidData!K7035</f>
        <v>469</v>
      </c>
    </row>
    <row r="7029" spans="1:2" x14ac:dyDescent="0.25">
      <c r="A7029" s="25">
        <v>39535</v>
      </c>
      <c r="B7029" s="26">
        <f>[1]PyramidData!K7036</f>
        <v>247</v>
      </c>
    </row>
    <row r="7030" spans="1:2" x14ac:dyDescent="0.25">
      <c r="A7030" s="25">
        <v>39536</v>
      </c>
      <c r="B7030" s="26">
        <f>[1]PyramidData!K7037</f>
        <v>365</v>
      </c>
    </row>
    <row r="7031" spans="1:2" x14ac:dyDescent="0.25">
      <c r="A7031" s="25">
        <v>39537</v>
      </c>
      <c r="B7031" s="26">
        <f>[1]PyramidData!K7038</f>
        <v>476</v>
      </c>
    </row>
    <row r="7032" spans="1:2" x14ac:dyDescent="0.25">
      <c r="A7032" s="25">
        <v>39538</v>
      </c>
      <c r="B7032" s="26">
        <f>[1]PyramidData!K7039</f>
        <v>1214</v>
      </c>
    </row>
    <row r="7033" spans="1:2" x14ac:dyDescent="0.25">
      <c r="A7033" s="25">
        <v>39539</v>
      </c>
      <c r="B7033" s="26">
        <f>[1]PyramidData!K7040</f>
        <v>318</v>
      </c>
    </row>
    <row r="7034" spans="1:2" x14ac:dyDescent="0.25">
      <c r="A7034" s="25">
        <v>39540</v>
      </c>
      <c r="B7034" s="26">
        <f>[1]PyramidData!K7041</f>
        <v>129</v>
      </c>
    </row>
    <row r="7035" spans="1:2" x14ac:dyDescent="0.25">
      <c r="A7035" s="25">
        <v>39541</v>
      </c>
      <c r="B7035" s="26">
        <f>[1]PyramidData!K7042</f>
        <v>187</v>
      </c>
    </row>
    <row r="7036" spans="1:2" x14ac:dyDescent="0.25">
      <c r="A7036" s="25">
        <v>39542</v>
      </c>
      <c r="B7036" s="26">
        <f>[1]PyramidData!K7043</f>
        <v>119</v>
      </c>
    </row>
    <row r="7037" spans="1:2" x14ac:dyDescent="0.25">
      <c r="A7037" s="25">
        <v>39543</v>
      </c>
      <c r="B7037" s="26">
        <f>[1]PyramidData!K7044</f>
        <v>961</v>
      </c>
    </row>
    <row r="7038" spans="1:2" x14ac:dyDescent="0.25">
      <c r="A7038" s="25">
        <v>39544</v>
      </c>
      <c r="B7038" s="26">
        <f>[1]PyramidData!K7045</f>
        <v>1060</v>
      </c>
    </row>
    <row r="7039" spans="1:2" x14ac:dyDescent="0.25">
      <c r="A7039" s="25">
        <v>39545</v>
      </c>
      <c r="B7039" s="26">
        <f>[1]PyramidData!K7046</f>
        <v>3326</v>
      </c>
    </row>
    <row r="7040" spans="1:2" x14ac:dyDescent="0.25">
      <c r="A7040" s="25">
        <v>39546</v>
      </c>
      <c r="B7040" s="26">
        <f>[1]PyramidData!K7047</f>
        <v>2909</v>
      </c>
    </row>
    <row r="7041" spans="1:2" x14ac:dyDescent="0.25">
      <c r="A7041" s="25">
        <v>39547</v>
      </c>
      <c r="B7041" s="26">
        <f>[1]PyramidData!K7048</f>
        <v>2826</v>
      </c>
    </row>
    <row r="7042" spans="1:2" x14ac:dyDescent="0.25">
      <c r="A7042" s="25">
        <v>39548</v>
      </c>
      <c r="B7042" s="26">
        <f>[1]PyramidData!K7049</f>
        <v>3072</v>
      </c>
    </row>
    <row r="7043" spans="1:2" x14ac:dyDescent="0.25">
      <c r="A7043" s="25">
        <v>39549</v>
      </c>
      <c r="B7043" s="26">
        <f>[1]PyramidData!K7050</f>
        <v>3241</v>
      </c>
    </row>
    <row r="7044" spans="1:2" x14ac:dyDescent="0.25">
      <c r="A7044" s="25">
        <v>39550</v>
      </c>
      <c r="B7044" s="26">
        <f>[1]PyramidData!K7051</f>
        <v>2244</v>
      </c>
    </row>
    <row r="7045" spans="1:2" x14ac:dyDescent="0.25">
      <c r="A7045" s="25">
        <v>39551</v>
      </c>
      <c r="B7045" s="26">
        <f>[1]PyramidData!K7052</f>
        <v>1769</v>
      </c>
    </row>
    <row r="7046" spans="1:2" x14ac:dyDescent="0.25">
      <c r="A7046" s="25">
        <v>39552</v>
      </c>
      <c r="B7046" s="26">
        <f>[1]PyramidData!K7053</f>
        <v>2591</v>
      </c>
    </row>
    <row r="7047" spans="1:2" x14ac:dyDescent="0.25">
      <c r="A7047" s="25">
        <v>39553</v>
      </c>
      <c r="B7047" s="26">
        <f>[1]PyramidData!K7054</f>
        <v>620</v>
      </c>
    </row>
    <row r="7048" spans="1:2" x14ac:dyDescent="0.25">
      <c r="A7048" s="25">
        <v>39554</v>
      </c>
      <c r="B7048" s="26">
        <f>[1]PyramidData!K7055</f>
        <v>727</v>
      </c>
    </row>
    <row r="7049" spans="1:2" x14ac:dyDescent="0.25">
      <c r="A7049" s="25">
        <v>39555</v>
      </c>
      <c r="B7049" s="26">
        <f>[1]PyramidData!K7056</f>
        <v>1703</v>
      </c>
    </row>
    <row r="7050" spans="1:2" x14ac:dyDescent="0.25">
      <c r="A7050" s="25">
        <v>39556</v>
      </c>
      <c r="B7050" s="26">
        <f>[1]PyramidData!K7057</f>
        <v>1682</v>
      </c>
    </row>
    <row r="7051" spans="1:2" x14ac:dyDescent="0.25">
      <c r="A7051" s="25">
        <v>39557</v>
      </c>
      <c r="B7051" s="26">
        <f>[1]PyramidData!K7058</f>
        <v>953</v>
      </c>
    </row>
    <row r="7052" spans="1:2" x14ac:dyDescent="0.25">
      <c r="A7052" s="25">
        <v>39558</v>
      </c>
      <c r="B7052" s="26">
        <f>[1]PyramidData!K7059</f>
        <v>807</v>
      </c>
    </row>
    <row r="7053" spans="1:2" x14ac:dyDescent="0.25">
      <c r="A7053" s="25">
        <v>39559</v>
      </c>
      <c r="B7053" s="26">
        <f>[1]PyramidData!K7060</f>
        <v>2749</v>
      </c>
    </row>
    <row r="7054" spans="1:2" x14ac:dyDescent="0.25">
      <c r="A7054" s="25">
        <v>39560</v>
      </c>
      <c r="B7054" s="26">
        <f>[1]PyramidData!K7061</f>
        <v>2574</v>
      </c>
    </row>
    <row r="7055" spans="1:2" x14ac:dyDescent="0.25">
      <c r="A7055" s="25">
        <v>39561</v>
      </c>
      <c r="B7055" s="26">
        <f>[1]PyramidData!K7062</f>
        <v>2568</v>
      </c>
    </row>
    <row r="7056" spans="1:2" x14ac:dyDescent="0.25">
      <c r="A7056" s="25">
        <v>39562</v>
      </c>
      <c r="B7056" s="26">
        <f>[1]PyramidData!K7063</f>
        <v>2242</v>
      </c>
    </row>
    <row r="7057" spans="1:2" x14ac:dyDescent="0.25">
      <c r="A7057" s="25">
        <v>39563</v>
      </c>
      <c r="B7057" s="26">
        <f>[1]PyramidData!K7064</f>
        <v>2385</v>
      </c>
    </row>
    <row r="7058" spans="1:2" x14ac:dyDescent="0.25">
      <c r="A7058" s="25">
        <v>39564</v>
      </c>
      <c r="B7058" s="26">
        <f>[1]PyramidData!K7065</f>
        <v>2273</v>
      </c>
    </row>
    <row r="7059" spans="1:2" x14ac:dyDescent="0.25">
      <c r="A7059" s="25">
        <v>39565</v>
      </c>
      <c r="B7059" s="26">
        <f>[1]PyramidData!K7066</f>
        <v>1658</v>
      </c>
    </row>
    <row r="7060" spans="1:2" x14ac:dyDescent="0.25">
      <c r="A7060" s="25">
        <v>39566</v>
      </c>
      <c r="B7060" s="26">
        <f>[1]PyramidData!K7067</f>
        <v>3032</v>
      </c>
    </row>
    <row r="7061" spans="1:2" x14ac:dyDescent="0.25">
      <c r="A7061" s="25">
        <v>39567</v>
      </c>
      <c r="B7061" s="26">
        <f>[1]PyramidData!K7068</f>
        <v>4801</v>
      </c>
    </row>
    <row r="7062" spans="1:2" x14ac:dyDescent="0.25">
      <c r="A7062" s="25">
        <v>39568</v>
      </c>
      <c r="B7062" s="26">
        <f>[1]PyramidData!K7069</f>
        <v>2624</v>
      </c>
    </row>
    <row r="7063" spans="1:2" x14ac:dyDescent="0.25">
      <c r="A7063" s="25">
        <v>39569</v>
      </c>
      <c r="B7063" s="26">
        <f>[1]PyramidData!K7070</f>
        <v>3888</v>
      </c>
    </row>
    <row r="7064" spans="1:2" x14ac:dyDescent="0.25">
      <c r="A7064" s="25">
        <v>39570</v>
      </c>
      <c r="B7064" s="26">
        <f>[1]PyramidData!K7071</f>
        <v>3013</v>
      </c>
    </row>
    <row r="7065" spans="1:2" x14ac:dyDescent="0.25">
      <c r="A7065" s="25">
        <v>39571</v>
      </c>
      <c r="B7065" s="26">
        <f>[1]PyramidData!K7072</f>
        <v>802</v>
      </c>
    </row>
    <row r="7066" spans="1:2" x14ac:dyDescent="0.25">
      <c r="A7066" s="25">
        <v>39572</v>
      </c>
      <c r="B7066" s="26">
        <f>[1]PyramidData!K7073</f>
        <v>627</v>
      </c>
    </row>
    <row r="7067" spans="1:2" x14ac:dyDescent="0.25">
      <c r="A7067" s="25">
        <v>39573</v>
      </c>
      <c r="B7067" s="26">
        <f>[1]PyramidData!K7074</f>
        <v>3045</v>
      </c>
    </row>
    <row r="7068" spans="1:2" x14ac:dyDescent="0.25">
      <c r="A7068" s="25">
        <v>39574</v>
      </c>
      <c r="B7068" s="26">
        <f>[1]PyramidData!K7075</f>
        <v>3185</v>
      </c>
    </row>
    <row r="7069" spans="1:2" x14ac:dyDescent="0.25">
      <c r="A7069" s="25">
        <v>39575</v>
      </c>
      <c r="B7069" s="26">
        <f>[1]PyramidData!K7076</f>
        <v>3407</v>
      </c>
    </row>
    <row r="7070" spans="1:2" x14ac:dyDescent="0.25">
      <c r="A7070" s="25">
        <v>39576</v>
      </c>
      <c r="B7070" s="26">
        <f>[1]PyramidData!K7077</f>
        <v>2691</v>
      </c>
    </row>
    <row r="7071" spans="1:2" x14ac:dyDescent="0.25">
      <c r="A7071" s="25">
        <v>39577</v>
      </c>
      <c r="B7071" s="26">
        <f>[1]PyramidData!K7078</f>
        <v>3291</v>
      </c>
    </row>
    <row r="7072" spans="1:2" x14ac:dyDescent="0.25">
      <c r="A7072" s="25">
        <v>39578</v>
      </c>
      <c r="B7072" s="26">
        <f>[1]PyramidData!K7079</f>
        <v>914</v>
      </c>
    </row>
    <row r="7073" spans="1:2" x14ac:dyDescent="0.25">
      <c r="A7073" s="25">
        <v>39579</v>
      </c>
      <c r="B7073" s="26">
        <f>[1]PyramidData!K7080</f>
        <v>939</v>
      </c>
    </row>
    <row r="7074" spans="1:2" x14ac:dyDescent="0.25">
      <c r="A7074" s="25">
        <v>39580</v>
      </c>
      <c r="B7074" s="26">
        <f>[1]PyramidData!K7081</f>
        <v>3302</v>
      </c>
    </row>
    <row r="7075" spans="1:2" x14ac:dyDescent="0.25">
      <c r="A7075" s="25">
        <v>39581</v>
      </c>
      <c r="B7075" s="26">
        <f>[1]PyramidData!K7082</f>
        <v>2655</v>
      </c>
    </row>
    <row r="7076" spans="1:2" x14ac:dyDescent="0.25">
      <c r="A7076" s="25">
        <v>39582</v>
      </c>
      <c r="B7076" s="26">
        <f>[1]PyramidData!K7083</f>
        <v>3015</v>
      </c>
    </row>
    <row r="7077" spans="1:2" x14ac:dyDescent="0.25">
      <c r="A7077" s="25">
        <v>39583</v>
      </c>
      <c r="B7077" s="26">
        <f>[1]PyramidData!K7084</f>
        <v>2869</v>
      </c>
    </row>
    <row r="7078" spans="1:2" x14ac:dyDescent="0.25">
      <c r="A7078" s="25">
        <v>39584</v>
      </c>
      <c r="B7078" s="26">
        <f>[1]PyramidData!K7085</f>
        <v>2768</v>
      </c>
    </row>
    <row r="7079" spans="1:2" x14ac:dyDescent="0.25">
      <c r="A7079" s="25">
        <v>39585</v>
      </c>
      <c r="B7079" s="26">
        <f>[1]PyramidData!K7086</f>
        <v>1600</v>
      </c>
    </row>
    <row r="7080" spans="1:2" x14ac:dyDescent="0.25">
      <c r="A7080" s="25">
        <v>39586</v>
      </c>
      <c r="B7080" s="26">
        <f>[1]PyramidData!K7087</f>
        <v>1799</v>
      </c>
    </row>
    <row r="7081" spans="1:2" x14ac:dyDescent="0.25">
      <c r="A7081" s="25">
        <v>39587</v>
      </c>
      <c r="B7081" s="26">
        <f>[1]PyramidData!K7088</f>
        <v>1564</v>
      </c>
    </row>
    <row r="7082" spans="1:2" x14ac:dyDescent="0.25">
      <c r="A7082" s="25">
        <v>39588</v>
      </c>
      <c r="B7082" s="26">
        <f>[1]PyramidData!K7089</f>
        <v>1803</v>
      </c>
    </row>
    <row r="7083" spans="1:2" x14ac:dyDescent="0.25">
      <c r="A7083" s="25">
        <v>39589</v>
      </c>
      <c r="B7083" s="26">
        <f>[1]PyramidData!K7090</f>
        <v>1553</v>
      </c>
    </row>
    <row r="7084" spans="1:2" x14ac:dyDescent="0.25">
      <c r="A7084" s="25">
        <v>39590</v>
      </c>
      <c r="B7084" s="26">
        <f>[1]PyramidData!K7091</f>
        <v>2020</v>
      </c>
    </row>
    <row r="7085" spans="1:2" x14ac:dyDescent="0.25">
      <c r="A7085" s="25">
        <v>39591</v>
      </c>
      <c r="B7085" s="26">
        <f>[1]PyramidData!K7092</f>
        <v>2883</v>
      </c>
    </row>
    <row r="7086" spans="1:2" x14ac:dyDescent="0.25">
      <c r="A7086" s="25">
        <v>39592</v>
      </c>
      <c r="B7086" s="26">
        <f>[1]PyramidData!K7093</f>
        <v>544</v>
      </c>
    </row>
    <row r="7087" spans="1:2" x14ac:dyDescent="0.25">
      <c r="A7087" s="25">
        <v>39593</v>
      </c>
      <c r="B7087" s="26">
        <f>[1]PyramidData!K7094</f>
        <v>1651</v>
      </c>
    </row>
    <row r="7088" spans="1:2" x14ac:dyDescent="0.25">
      <c r="A7088" s="25">
        <v>39594</v>
      </c>
      <c r="B7088" s="26">
        <f>[1]PyramidData!K7095</f>
        <v>2311</v>
      </c>
    </row>
    <row r="7089" spans="1:2" x14ac:dyDescent="0.25">
      <c r="A7089" s="25">
        <v>39595</v>
      </c>
      <c r="B7089" s="26">
        <f>[1]PyramidData!K7096</f>
        <v>2980</v>
      </c>
    </row>
    <row r="7090" spans="1:2" x14ac:dyDescent="0.25">
      <c r="A7090" s="25">
        <v>39596</v>
      </c>
      <c r="B7090" s="26">
        <f>[1]PyramidData!K7097</f>
        <v>4640</v>
      </c>
    </row>
    <row r="7091" spans="1:2" x14ac:dyDescent="0.25">
      <c r="A7091" s="25">
        <v>39597</v>
      </c>
      <c r="B7091" s="26">
        <f>[1]PyramidData!K7098</f>
        <v>4447</v>
      </c>
    </row>
    <row r="7092" spans="1:2" x14ac:dyDescent="0.25">
      <c r="A7092" s="25">
        <v>39598</v>
      </c>
      <c r="B7092" s="26">
        <f>[1]PyramidData!K7099</f>
        <v>6762</v>
      </c>
    </row>
    <row r="7093" spans="1:2" x14ac:dyDescent="0.25">
      <c r="A7093" s="25">
        <v>39599</v>
      </c>
      <c r="B7093" s="26">
        <f>[1]PyramidData!K7100</f>
        <v>3040</v>
      </c>
    </row>
    <row r="7094" spans="1:2" x14ac:dyDescent="0.25">
      <c r="A7094" s="25">
        <v>39600</v>
      </c>
      <c r="B7094" s="26">
        <f>[1]PyramidData!K7101</f>
        <v>3083</v>
      </c>
    </row>
    <row r="7095" spans="1:2" x14ac:dyDescent="0.25">
      <c r="A7095" s="25">
        <v>39601</v>
      </c>
      <c r="B7095" s="26">
        <f>[1]PyramidData!K7102</f>
        <v>3499</v>
      </c>
    </row>
    <row r="7096" spans="1:2" x14ac:dyDescent="0.25">
      <c r="A7096" s="25">
        <v>39602</v>
      </c>
      <c r="B7096" s="26">
        <f>[1]PyramidData!K7103</f>
        <v>3911</v>
      </c>
    </row>
    <row r="7097" spans="1:2" x14ac:dyDescent="0.25">
      <c r="A7097" s="25">
        <v>39603</v>
      </c>
      <c r="B7097" s="26">
        <f>[1]PyramidData!K7104</f>
        <v>4032</v>
      </c>
    </row>
    <row r="7098" spans="1:2" x14ac:dyDescent="0.25">
      <c r="A7098" s="25">
        <v>39604</v>
      </c>
      <c r="B7098" s="26">
        <f>[1]PyramidData!K7105</f>
        <v>4999</v>
      </c>
    </row>
    <row r="7099" spans="1:2" x14ac:dyDescent="0.25">
      <c r="A7099" s="25">
        <v>39605</v>
      </c>
      <c r="B7099" s="26">
        <f>[1]PyramidData!K7106</f>
        <v>5563</v>
      </c>
    </row>
    <row r="7100" spans="1:2" x14ac:dyDescent="0.25">
      <c r="A7100" s="25">
        <v>39606</v>
      </c>
      <c r="B7100" s="26">
        <f>[1]PyramidData!K7107</f>
        <v>1227</v>
      </c>
    </row>
    <row r="7101" spans="1:2" x14ac:dyDescent="0.25">
      <c r="A7101" s="25">
        <v>39607</v>
      </c>
      <c r="B7101" s="26">
        <f>[1]PyramidData!K7108</f>
        <v>924</v>
      </c>
    </row>
    <row r="7102" spans="1:2" x14ac:dyDescent="0.25">
      <c r="A7102" s="25">
        <v>39608</v>
      </c>
      <c r="B7102" s="26">
        <f>[1]PyramidData!K7109</f>
        <v>4898</v>
      </c>
    </row>
    <row r="7103" spans="1:2" x14ac:dyDescent="0.25">
      <c r="A7103" s="25">
        <v>39609</v>
      </c>
      <c r="B7103" s="26">
        <f>[1]PyramidData!K7110</f>
        <v>4999</v>
      </c>
    </row>
    <row r="7104" spans="1:2" x14ac:dyDescent="0.25">
      <c r="A7104" s="25">
        <v>39610</v>
      </c>
      <c r="B7104" s="26">
        <f>[1]PyramidData!K7111</f>
        <v>5112</v>
      </c>
    </row>
    <row r="7105" spans="1:2" x14ac:dyDescent="0.25">
      <c r="A7105" s="25">
        <v>39611</v>
      </c>
      <c r="B7105" s="26">
        <f>[1]PyramidData!K7112</f>
        <v>5146</v>
      </c>
    </row>
    <row r="7106" spans="1:2" x14ac:dyDescent="0.25">
      <c r="A7106" s="25">
        <v>39612</v>
      </c>
      <c r="B7106" s="26">
        <f>[1]PyramidData!K7113</f>
        <v>6196</v>
      </c>
    </row>
    <row r="7107" spans="1:2" x14ac:dyDescent="0.25">
      <c r="A7107" s="25">
        <v>39613</v>
      </c>
      <c r="B7107" s="26">
        <f>[1]PyramidData!K7114</f>
        <v>1676</v>
      </c>
    </row>
    <row r="7108" spans="1:2" x14ac:dyDescent="0.25">
      <c r="A7108" s="25">
        <v>39614</v>
      </c>
      <c r="B7108" s="26">
        <f>[1]PyramidData!K7115</f>
        <v>1941</v>
      </c>
    </row>
    <row r="7109" spans="1:2" x14ac:dyDescent="0.25">
      <c r="A7109" s="25">
        <v>39615</v>
      </c>
      <c r="B7109" s="26">
        <f>[1]PyramidData!K7116</f>
        <v>5009</v>
      </c>
    </row>
    <row r="7110" spans="1:2" x14ac:dyDescent="0.25">
      <c r="A7110" s="25">
        <v>39616</v>
      </c>
      <c r="B7110" s="26">
        <f>[1]PyramidData!K7117</f>
        <v>5798</v>
      </c>
    </row>
    <row r="7111" spans="1:2" x14ac:dyDescent="0.25">
      <c r="A7111" s="25">
        <v>39617</v>
      </c>
      <c r="B7111" s="26">
        <f>[1]PyramidData!K7118</f>
        <v>4399</v>
      </c>
    </row>
    <row r="7112" spans="1:2" x14ac:dyDescent="0.25">
      <c r="A7112" s="25">
        <v>39618</v>
      </c>
      <c r="B7112" s="26">
        <f>[1]PyramidData!K7119</f>
        <v>4175</v>
      </c>
    </row>
    <row r="7113" spans="1:2" x14ac:dyDescent="0.25">
      <c r="A7113" s="25">
        <v>39619</v>
      </c>
      <c r="B7113" s="26">
        <f>[1]PyramidData!K7120</f>
        <v>4242</v>
      </c>
    </row>
    <row r="7114" spans="1:2" x14ac:dyDescent="0.25">
      <c r="A7114" s="25">
        <v>39620</v>
      </c>
      <c r="B7114" s="26">
        <f>[1]PyramidData!K7121</f>
        <v>3436</v>
      </c>
    </row>
    <row r="7115" spans="1:2" x14ac:dyDescent="0.25">
      <c r="A7115" s="25">
        <v>39621</v>
      </c>
      <c r="B7115" s="26">
        <f>[1]PyramidData!K7122</f>
        <v>3570</v>
      </c>
    </row>
    <row r="7116" spans="1:2" x14ac:dyDescent="0.25">
      <c r="A7116" s="25">
        <v>39622</v>
      </c>
      <c r="B7116" s="26">
        <f>[1]PyramidData!K7123</f>
        <v>2729</v>
      </c>
    </row>
    <row r="7117" spans="1:2" x14ac:dyDescent="0.25">
      <c r="A7117" s="25">
        <v>39623</v>
      </c>
      <c r="B7117" s="26">
        <f>[1]PyramidData!K7124</f>
        <v>4147</v>
      </c>
    </row>
    <row r="7118" spans="1:2" x14ac:dyDescent="0.25">
      <c r="A7118" s="25">
        <v>39624</v>
      </c>
      <c r="B7118" s="26">
        <f>[1]PyramidData!K7125</f>
        <v>5621</v>
      </c>
    </row>
    <row r="7119" spans="1:2" x14ac:dyDescent="0.25">
      <c r="A7119" s="25">
        <v>39625</v>
      </c>
      <c r="B7119" s="26">
        <f>[1]PyramidData!K7126</f>
        <v>5407</v>
      </c>
    </row>
    <row r="7120" spans="1:2" x14ac:dyDescent="0.25">
      <c r="A7120" s="25">
        <v>39626</v>
      </c>
      <c r="B7120" s="26">
        <f>[1]PyramidData!K7127</f>
        <v>5180</v>
      </c>
    </row>
    <row r="7121" spans="1:2" x14ac:dyDescent="0.25">
      <c r="A7121" s="25">
        <v>39627</v>
      </c>
      <c r="B7121" s="26">
        <f>[1]PyramidData!K7128</f>
        <v>519</v>
      </c>
    </row>
    <row r="7122" spans="1:2" x14ac:dyDescent="0.25">
      <c r="A7122" s="25">
        <v>39628</v>
      </c>
      <c r="B7122" s="26">
        <f>[1]PyramidData!K7129</f>
        <v>989</v>
      </c>
    </row>
    <row r="7123" spans="1:2" x14ac:dyDescent="0.25">
      <c r="A7123" s="25">
        <v>39629</v>
      </c>
      <c r="B7123" s="26">
        <f>[1]PyramidData!K7130</f>
        <v>4458</v>
      </c>
    </row>
    <row r="7124" spans="1:2" x14ac:dyDescent="0.25">
      <c r="A7124" s="25">
        <v>39630</v>
      </c>
      <c r="B7124" s="26">
        <f>[1]PyramidData!K7131</f>
        <v>4072</v>
      </c>
    </row>
    <row r="7125" spans="1:2" x14ac:dyDescent="0.25">
      <c r="A7125" s="25">
        <v>39631</v>
      </c>
      <c r="B7125" s="26">
        <f>[1]PyramidData!K7132</f>
        <v>6689</v>
      </c>
    </row>
    <row r="7126" spans="1:2" x14ac:dyDescent="0.25">
      <c r="A7126" s="25">
        <v>39632</v>
      </c>
      <c r="B7126" s="26">
        <f>[1]PyramidData!K7133</f>
        <v>5621</v>
      </c>
    </row>
    <row r="7127" spans="1:2" x14ac:dyDescent="0.25">
      <c r="A7127" s="25">
        <v>39633</v>
      </c>
      <c r="B7127" s="26">
        <f>[1]PyramidData!K7134</f>
        <v>5784</v>
      </c>
    </row>
    <row r="7128" spans="1:2" x14ac:dyDescent="0.25">
      <c r="A7128" s="25">
        <v>39634</v>
      </c>
      <c r="B7128" s="26">
        <f>[1]PyramidData!K7135</f>
        <v>2731</v>
      </c>
    </row>
    <row r="7129" spans="1:2" x14ac:dyDescent="0.25">
      <c r="A7129" s="25">
        <v>39635</v>
      </c>
      <c r="B7129" s="26">
        <f>[1]PyramidData!K7136</f>
        <v>241</v>
      </c>
    </row>
    <row r="7130" spans="1:2" x14ac:dyDescent="0.25">
      <c r="A7130" s="25">
        <v>39636</v>
      </c>
      <c r="B7130" s="26">
        <f>[1]PyramidData!K7137</f>
        <v>5734</v>
      </c>
    </row>
    <row r="7131" spans="1:2" x14ac:dyDescent="0.25">
      <c r="A7131" s="25">
        <v>39637</v>
      </c>
      <c r="B7131" s="26">
        <f>[1]PyramidData!K7138</f>
        <v>5519</v>
      </c>
    </row>
    <row r="7132" spans="1:2" x14ac:dyDescent="0.25">
      <c r="A7132" s="25">
        <v>39638</v>
      </c>
      <c r="B7132" s="26">
        <f>[1]PyramidData!K7139</f>
        <v>4443</v>
      </c>
    </row>
    <row r="7133" spans="1:2" x14ac:dyDescent="0.25">
      <c r="A7133" s="25">
        <v>39639</v>
      </c>
      <c r="B7133" s="26">
        <f>[1]PyramidData!K7140</f>
        <v>3624</v>
      </c>
    </row>
    <row r="7134" spans="1:2" x14ac:dyDescent="0.25">
      <c r="A7134" s="25">
        <v>39640</v>
      </c>
      <c r="B7134" s="26">
        <f>[1]PyramidData!K7141</f>
        <v>4157</v>
      </c>
    </row>
    <row r="7135" spans="1:2" x14ac:dyDescent="0.25">
      <c r="A7135" s="25">
        <v>39641</v>
      </c>
      <c r="B7135" s="26">
        <f>[1]PyramidData!K7142</f>
        <v>2398</v>
      </c>
    </row>
    <row r="7136" spans="1:2" x14ac:dyDescent="0.25">
      <c r="A7136" s="25">
        <v>39642</v>
      </c>
      <c r="B7136" s="26">
        <f>[1]PyramidData!K7143</f>
        <v>930</v>
      </c>
    </row>
    <row r="7137" spans="1:2" x14ac:dyDescent="0.25">
      <c r="A7137" s="25">
        <v>39643</v>
      </c>
      <c r="B7137" s="26">
        <f>[1]PyramidData!K7144</f>
        <v>3837</v>
      </c>
    </row>
    <row r="7138" spans="1:2" x14ac:dyDescent="0.25">
      <c r="A7138" s="25">
        <v>39644</v>
      </c>
      <c r="B7138" s="26">
        <f>[1]PyramidData!K7145</f>
        <v>4779</v>
      </c>
    </row>
    <row r="7139" spans="1:2" x14ac:dyDescent="0.25">
      <c r="A7139" s="25">
        <v>39645</v>
      </c>
      <c r="B7139" s="26">
        <f>[1]PyramidData!K7146</f>
        <v>4818</v>
      </c>
    </row>
    <row r="7140" spans="1:2" x14ac:dyDescent="0.25">
      <c r="A7140" s="25">
        <v>39646</v>
      </c>
      <c r="B7140" s="26">
        <f>[1]PyramidData!K7147</f>
        <v>4536</v>
      </c>
    </row>
    <row r="7141" spans="1:2" x14ac:dyDescent="0.25">
      <c r="A7141" s="25">
        <v>39647</v>
      </c>
      <c r="B7141" s="26">
        <f>[1]PyramidData!K7148</f>
        <v>1619</v>
      </c>
    </row>
    <row r="7142" spans="1:2" x14ac:dyDescent="0.25">
      <c r="A7142" s="25">
        <v>39648</v>
      </c>
      <c r="B7142" s="26">
        <f>[1]PyramidData!K7149</f>
        <v>562</v>
      </c>
    </row>
    <row r="7143" spans="1:2" x14ac:dyDescent="0.25">
      <c r="A7143" s="25">
        <v>39649</v>
      </c>
      <c r="B7143" s="26">
        <f>[1]PyramidData!K7150</f>
        <v>606</v>
      </c>
    </row>
    <row r="7144" spans="1:2" x14ac:dyDescent="0.25">
      <c r="A7144" s="25">
        <v>39650</v>
      </c>
      <c r="B7144" s="26">
        <f>[1]PyramidData!K7151</f>
        <v>3624</v>
      </c>
    </row>
    <row r="7145" spans="1:2" x14ac:dyDescent="0.25">
      <c r="A7145" s="25">
        <v>39651</v>
      </c>
      <c r="B7145" s="26">
        <f>[1]PyramidData!K7152</f>
        <v>4284</v>
      </c>
    </row>
    <row r="7146" spans="1:2" x14ac:dyDescent="0.25">
      <c r="A7146" s="25">
        <v>39652</v>
      </c>
      <c r="B7146" s="26">
        <f>[1]PyramidData!K7153</f>
        <v>4267</v>
      </c>
    </row>
    <row r="7147" spans="1:2" x14ac:dyDescent="0.25">
      <c r="A7147" s="25">
        <v>39653</v>
      </c>
      <c r="B7147" s="26">
        <f>[1]PyramidData!K7154</f>
        <v>4200</v>
      </c>
    </row>
    <row r="7148" spans="1:2" x14ac:dyDescent="0.25">
      <c r="A7148" s="25">
        <v>39654</v>
      </c>
      <c r="B7148" s="26">
        <f>[1]PyramidData!K7155</f>
        <v>4441</v>
      </c>
    </row>
    <row r="7149" spans="1:2" x14ac:dyDescent="0.25">
      <c r="A7149" s="25">
        <v>39655</v>
      </c>
      <c r="B7149" s="26">
        <f>[1]PyramidData!K7156</f>
        <v>2500</v>
      </c>
    </row>
    <row r="7150" spans="1:2" x14ac:dyDescent="0.25">
      <c r="A7150" s="25">
        <v>39656</v>
      </c>
      <c r="B7150" s="26">
        <f>[1]PyramidData!K7157</f>
        <v>0</v>
      </c>
    </row>
    <row r="7151" spans="1:2" x14ac:dyDescent="0.25">
      <c r="A7151" s="25">
        <v>39657</v>
      </c>
      <c r="B7151" s="26">
        <f>[1]PyramidData!K7158</f>
        <v>3913</v>
      </c>
    </row>
    <row r="7152" spans="1:2" x14ac:dyDescent="0.25">
      <c r="A7152" s="25">
        <v>39658</v>
      </c>
      <c r="B7152" s="26">
        <f>[1]PyramidData!K7159</f>
        <v>3864</v>
      </c>
    </row>
    <row r="7153" spans="1:2" x14ac:dyDescent="0.25">
      <c r="A7153" s="25">
        <v>39659</v>
      </c>
      <c r="B7153" s="26">
        <f>[1]PyramidData!K7160</f>
        <v>3536</v>
      </c>
    </row>
    <row r="7154" spans="1:2" x14ac:dyDescent="0.25">
      <c r="A7154" s="25">
        <v>39660</v>
      </c>
      <c r="B7154" s="26">
        <f>[1]PyramidData!K7161</f>
        <v>4154</v>
      </c>
    </row>
    <row r="7155" spans="1:2" x14ac:dyDescent="0.25">
      <c r="A7155" s="25">
        <v>39661</v>
      </c>
      <c r="B7155" s="26">
        <f>[1]PyramidData!K7162</f>
        <v>3117</v>
      </c>
    </row>
    <row r="7156" spans="1:2" x14ac:dyDescent="0.25">
      <c r="A7156" s="25">
        <v>39662</v>
      </c>
      <c r="B7156" s="26">
        <f>[1]PyramidData!K7163</f>
        <v>1366</v>
      </c>
    </row>
    <row r="7157" spans="1:2" x14ac:dyDescent="0.25">
      <c r="A7157" s="25">
        <v>39663</v>
      </c>
      <c r="B7157" s="26">
        <f>[1]PyramidData!K7164</f>
        <v>809</v>
      </c>
    </row>
    <row r="7158" spans="1:2" x14ac:dyDescent="0.25">
      <c r="A7158" s="25">
        <v>39664</v>
      </c>
      <c r="B7158" s="26">
        <f>[1]PyramidData!K7165</f>
        <v>4014</v>
      </c>
    </row>
    <row r="7159" spans="1:2" x14ac:dyDescent="0.25">
      <c r="A7159" s="25">
        <v>39665</v>
      </c>
      <c r="B7159" s="26">
        <f>[1]PyramidData!K7166</f>
        <v>2502</v>
      </c>
    </row>
    <row r="7160" spans="1:2" x14ac:dyDescent="0.25">
      <c r="A7160" s="25">
        <v>39666</v>
      </c>
      <c r="B7160" s="26">
        <f>[1]PyramidData!K7167</f>
        <v>3594</v>
      </c>
    </row>
    <row r="7161" spans="1:2" x14ac:dyDescent="0.25">
      <c r="A7161" s="25">
        <v>39667</v>
      </c>
      <c r="B7161" s="26">
        <f>[1]PyramidData!K7168</f>
        <v>3842</v>
      </c>
    </row>
    <row r="7162" spans="1:2" x14ac:dyDescent="0.25">
      <c r="A7162" s="25">
        <v>39668</v>
      </c>
      <c r="B7162" s="26">
        <f>[1]PyramidData!K7169</f>
        <v>3767</v>
      </c>
    </row>
    <row r="7163" spans="1:2" x14ac:dyDescent="0.25">
      <c r="A7163" s="25">
        <v>39669</v>
      </c>
      <c r="B7163" s="26">
        <f>[1]PyramidData!K7170</f>
        <v>1298</v>
      </c>
    </row>
    <row r="7164" spans="1:2" x14ac:dyDescent="0.25">
      <c r="A7164" s="25">
        <v>39670</v>
      </c>
      <c r="B7164" s="26">
        <f>[1]PyramidData!K7171</f>
        <v>1529</v>
      </c>
    </row>
    <row r="7165" spans="1:2" x14ac:dyDescent="0.25">
      <c r="A7165" s="25">
        <v>39671</v>
      </c>
      <c r="B7165" s="26">
        <f>[1]PyramidData!K7172</f>
        <v>3486</v>
      </c>
    </row>
    <row r="7166" spans="1:2" x14ac:dyDescent="0.25">
      <c r="A7166" s="25">
        <v>39672</v>
      </c>
      <c r="B7166" s="26">
        <f>[1]PyramidData!K7173</f>
        <v>3319</v>
      </c>
    </row>
    <row r="7167" spans="1:2" x14ac:dyDescent="0.25">
      <c r="A7167" s="25">
        <v>39673</v>
      </c>
      <c r="B7167" s="26">
        <f>[1]PyramidData!K7174</f>
        <v>3836</v>
      </c>
    </row>
    <row r="7168" spans="1:2" x14ac:dyDescent="0.25">
      <c r="A7168" s="25">
        <v>39674</v>
      </c>
      <c r="B7168" s="26">
        <f>[1]PyramidData!K7175</f>
        <v>3741</v>
      </c>
    </row>
    <row r="7169" spans="1:2" x14ac:dyDescent="0.25">
      <c r="A7169" s="25">
        <v>39675</v>
      </c>
      <c r="B7169" s="26">
        <f>[1]PyramidData!K7176</f>
        <v>2466</v>
      </c>
    </row>
    <row r="7170" spans="1:2" x14ac:dyDescent="0.25">
      <c r="A7170" s="25">
        <v>39676</v>
      </c>
      <c r="B7170" s="26">
        <f>[1]PyramidData!K7177</f>
        <v>827</v>
      </c>
    </row>
    <row r="7171" spans="1:2" x14ac:dyDescent="0.25">
      <c r="A7171" s="25">
        <v>39677</v>
      </c>
      <c r="B7171" s="26">
        <f>[1]PyramidData!K7178</f>
        <v>1527</v>
      </c>
    </row>
    <row r="7172" spans="1:2" x14ac:dyDescent="0.25">
      <c r="A7172" s="25">
        <v>39678</v>
      </c>
      <c r="B7172" s="26">
        <f>[1]PyramidData!K7179</f>
        <v>3383</v>
      </c>
    </row>
    <row r="7173" spans="1:2" x14ac:dyDescent="0.25">
      <c r="A7173" s="25">
        <v>39679</v>
      </c>
      <c r="B7173" s="26">
        <f>[1]PyramidData!K7180</f>
        <v>3372</v>
      </c>
    </row>
    <row r="7174" spans="1:2" x14ac:dyDescent="0.25">
      <c r="A7174" s="25">
        <v>39680</v>
      </c>
      <c r="B7174" s="26">
        <f>[1]PyramidData!K7181</f>
        <v>3928</v>
      </c>
    </row>
    <row r="7175" spans="1:2" x14ac:dyDescent="0.25">
      <c r="A7175" s="25">
        <v>39681</v>
      </c>
      <c r="B7175" s="26">
        <f>[1]PyramidData!K7182</f>
        <v>4600</v>
      </c>
    </row>
    <row r="7176" spans="1:2" x14ac:dyDescent="0.25">
      <c r="A7176" s="25">
        <v>39682</v>
      </c>
      <c r="B7176" s="26">
        <f>[1]PyramidData!K7183</f>
        <v>3638</v>
      </c>
    </row>
    <row r="7177" spans="1:2" x14ac:dyDescent="0.25">
      <c r="A7177" s="25">
        <v>39683</v>
      </c>
      <c r="B7177" s="26">
        <f>[1]PyramidData!K7184</f>
        <v>1717</v>
      </c>
    </row>
    <row r="7178" spans="1:2" x14ac:dyDescent="0.25">
      <c r="A7178" s="25">
        <v>39684</v>
      </c>
      <c r="B7178" s="26">
        <f>[1]PyramidData!K7185</f>
        <v>860</v>
      </c>
    </row>
    <row r="7179" spans="1:2" x14ac:dyDescent="0.25">
      <c r="A7179" s="25">
        <v>39685</v>
      </c>
      <c r="B7179" s="26">
        <f>[1]PyramidData!K7186</f>
        <v>3865</v>
      </c>
    </row>
    <row r="7180" spans="1:2" x14ac:dyDescent="0.25">
      <c r="A7180" s="25">
        <v>39686</v>
      </c>
      <c r="B7180" s="26">
        <f>[1]PyramidData!K7187</f>
        <v>3557</v>
      </c>
    </row>
    <row r="7181" spans="1:2" x14ac:dyDescent="0.25">
      <c r="A7181" s="25">
        <v>39687</v>
      </c>
      <c r="B7181" s="26">
        <f>[1]PyramidData!K7188</f>
        <v>4471</v>
      </c>
    </row>
    <row r="7182" spans="1:2" x14ac:dyDescent="0.25">
      <c r="A7182" s="25">
        <v>39688</v>
      </c>
      <c r="B7182" s="26">
        <f>[1]PyramidData!K7189</f>
        <v>3600</v>
      </c>
    </row>
    <row r="7183" spans="1:2" x14ac:dyDescent="0.25">
      <c r="A7183" s="25">
        <v>39689</v>
      </c>
      <c r="B7183" s="26">
        <f>[1]PyramidData!K7190</f>
        <v>7669</v>
      </c>
    </row>
    <row r="7184" spans="1:2" x14ac:dyDescent="0.25">
      <c r="A7184" s="25">
        <v>39690</v>
      </c>
      <c r="B7184" s="26">
        <f>[1]PyramidData!K7191</f>
        <v>2875</v>
      </c>
    </row>
    <row r="7185" spans="1:2" x14ac:dyDescent="0.25">
      <c r="A7185" s="25">
        <v>39691</v>
      </c>
      <c r="B7185" s="26">
        <f>[1]PyramidData!K7192</f>
        <v>1022</v>
      </c>
    </row>
    <row r="7186" spans="1:2" x14ac:dyDescent="0.25">
      <c r="A7186" s="25">
        <v>39692</v>
      </c>
      <c r="B7186" s="26">
        <f>[1]PyramidData!K7193</f>
        <v>4112</v>
      </c>
    </row>
    <row r="7187" spans="1:2" x14ac:dyDescent="0.25">
      <c r="A7187" s="25">
        <v>39693</v>
      </c>
      <c r="B7187" s="26">
        <f>[1]PyramidData!K7194</f>
        <v>5406</v>
      </c>
    </row>
    <row r="7188" spans="1:2" x14ac:dyDescent="0.25">
      <c r="A7188" s="25">
        <v>39694</v>
      </c>
      <c r="B7188" s="26">
        <f>[1]PyramidData!K7195</f>
        <v>3843</v>
      </c>
    </row>
    <row r="7189" spans="1:2" x14ac:dyDescent="0.25">
      <c r="A7189" s="25">
        <v>39695</v>
      </c>
      <c r="B7189" s="26">
        <f>[1]PyramidData!K7196</f>
        <v>3019</v>
      </c>
    </row>
    <row r="7190" spans="1:2" x14ac:dyDescent="0.25">
      <c r="A7190" s="25">
        <v>39696</v>
      </c>
      <c r="B7190" s="26">
        <f>[1]PyramidData!K7197</f>
        <v>4844</v>
      </c>
    </row>
    <row r="7191" spans="1:2" x14ac:dyDescent="0.25">
      <c r="A7191" s="25">
        <v>39697</v>
      </c>
      <c r="B7191" s="26">
        <f>[1]PyramidData!K7198</f>
        <v>1590</v>
      </c>
    </row>
    <row r="7192" spans="1:2" x14ac:dyDescent="0.25">
      <c r="A7192" s="25">
        <v>39698</v>
      </c>
      <c r="B7192" s="26">
        <f>[1]PyramidData!K7199</f>
        <v>2034</v>
      </c>
    </row>
    <row r="7193" spans="1:2" x14ac:dyDescent="0.25">
      <c r="A7193" s="25">
        <v>39699</v>
      </c>
      <c r="B7193" s="26">
        <f>[1]PyramidData!K7200</f>
        <v>3930</v>
      </c>
    </row>
    <row r="7194" spans="1:2" x14ac:dyDescent="0.25">
      <c r="A7194" s="25">
        <v>39700</v>
      </c>
      <c r="B7194" s="26">
        <f>[1]PyramidData!K7201</f>
        <v>4507</v>
      </c>
    </row>
    <row r="7195" spans="1:2" x14ac:dyDescent="0.25">
      <c r="A7195" s="25">
        <v>39701</v>
      </c>
      <c r="B7195" s="26">
        <f>[1]PyramidData!K7202</f>
        <v>4739</v>
      </c>
    </row>
    <row r="7196" spans="1:2" x14ac:dyDescent="0.25">
      <c r="A7196" s="25">
        <v>39702</v>
      </c>
      <c r="B7196" s="26">
        <f>[1]PyramidData!K7203</f>
        <v>4549</v>
      </c>
    </row>
    <row r="7197" spans="1:2" x14ac:dyDescent="0.25">
      <c r="A7197" s="25">
        <v>39703</v>
      </c>
      <c r="B7197" s="26">
        <f>[1]PyramidData!K7204</f>
        <v>4099</v>
      </c>
    </row>
    <row r="7198" spans="1:2" x14ac:dyDescent="0.25">
      <c r="A7198" s="25">
        <v>39704</v>
      </c>
      <c r="B7198" s="26">
        <f>[1]PyramidData!K7205</f>
        <v>2344</v>
      </c>
    </row>
    <row r="7199" spans="1:2" x14ac:dyDescent="0.25">
      <c r="A7199" s="25">
        <v>39705</v>
      </c>
      <c r="B7199" s="26">
        <f>[1]PyramidData!K7206</f>
        <v>1147</v>
      </c>
    </row>
    <row r="7200" spans="1:2" x14ac:dyDescent="0.25">
      <c r="A7200" s="25">
        <v>39706</v>
      </c>
      <c r="B7200" s="26">
        <f>[1]PyramidData!K7207</f>
        <v>2593</v>
      </c>
    </row>
    <row r="7201" spans="1:2" x14ac:dyDescent="0.25">
      <c r="A7201" s="25">
        <v>39707</v>
      </c>
      <c r="B7201" s="26">
        <f>[1]PyramidData!K7208</f>
        <v>1984</v>
      </c>
    </row>
    <row r="7202" spans="1:2" x14ac:dyDescent="0.25">
      <c r="A7202" s="25">
        <v>39708</v>
      </c>
      <c r="B7202" s="26">
        <f>[1]PyramidData!K7209</f>
        <v>1606</v>
      </c>
    </row>
    <row r="7203" spans="1:2" x14ac:dyDescent="0.25">
      <c r="A7203" s="25">
        <v>39709</v>
      </c>
      <c r="B7203" s="26">
        <f>[1]PyramidData!K7210</f>
        <v>2063</v>
      </c>
    </row>
    <row r="7204" spans="1:2" x14ac:dyDescent="0.25">
      <c r="A7204" s="25">
        <v>39710</v>
      </c>
      <c r="B7204" s="26">
        <f>[1]PyramidData!K7211</f>
        <v>1770</v>
      </c>
    </row>
    <row r="7205" spans="1:2" x14ac:dyDescent="0.25">
      <c r="A7205" s="25">
        <v>39711</v>
      </c>
      <c r="B7205" s="26">
        <f>[1]PyramidData!K7212</f>
        <v>30</v>
      </c>
    </row>
    <row r="7206" spans="1:2" x14ac:dyDescent="0.25">
      <c r="A7206" s="25">
        <v>39712</v>
      </c>
      <c r="B7206" s="26">
        <f>[1]PyramidData!K7213</f>
        <v>989</v>
      </c>
    </row>
    <row r="7207" spans="1:2" x14ac:dyDescent="0.25">
      <c r="A7207" s="25">
        <v>39713</v>
      </c>
      <c r="B7207" s="26">
        <f>[1]PyramidData!K7214</f>
        <v>2859</v>
      </c>
    </row>
    <row r="7208" spans="1:2" x14ac:dyDescent="0.25">
      <c r="A7208" s="25">
        <v>39714</v>
      </c>
      <c r="B7208" s="26">
        <f>[1]PyramidData!K7215</f>
        <v>2584</v>
      </c>
    </row>
    <row r="7209" spans="1:2" x14ac:dyDescent="0.25">
      <c r="A7209" s="25">
        <v>39715</v>
      </c>
      <c r="B7209" s="26">
        <f>[1]PyramidData!K7216</f>
        <v>1597</v>
      </c>
    </row>
    <row r="7210" spans="1:2" x14ac:dyDescent="0.25">
      <c r="A7210" s="25">
        <v>39716</v>
      </c>
      <c r="B7210" s="26">
        <f>[1]PyramidData!K7217</f>
        <v>1384</v>
      </c>
    </row>
    <row r="7211" spans="1:2" x14ac:dyDescent="0.25">
      <c r="A7211" s="25">
        <v>39717</v>
      </c>
      <c r="B7211" s="26">
        <f>[1]PyramidData!K7218</f>
        <v>1569</v>
      </c>
    </row>
    <row r="7212" spans="1:2" x14ac:dyDescent="0.25">
      <c r="A7212" s="25">
        <v>39718</v>
      </c>
      <c r="B7212" s="26">
        <f>[1]PyramidData!K7219</f>
        <v>2363</v>
      </c>
    </row>
    <row r="7213" spans="1:2" x14ac:dyDescent="0.25">
      <c r="A7213" s="25">
        <v>39719</v>
      </c>
      <c r="B7213" s="26">
        <f>[1]PyramidData!K7220</f>
        <v>1209</v>
      </c>
    </row>
    <row r="7214" spans="1:2" x14ac:dyDescent="0.25">
      <c r="A7214" s="25">
        <v>39720</v>
      </c>
      <c r="B7214" s="26">
        <f>[1]PyramidData!K7221</f>
        <v>3737</v>
      </c>
    </row>
    <row r="7215" spans="1:2" x14ac:dyDescent="0.25">
      <c r="A7215" s="25">
        <v>39721</v>
      </c>
      <c r="B7215" s="26">
        <f>[1]PyramidData!K7222</f>
        <v>3311</v>
      </c>
    </row>
    <row r="7216" spans="1:2" x14ac:dyDescent="0.25">
      <c r="A7216" s="25">
        <v>39722</v>
      </c>
      <c r="B7216" s="26">
        <f>[1]PyramidData!K7223</f>
        <v>3644</v>
      </c>
    </row>
    <row r="7217" spans="1:2" x14ac:dyDescent="0.25">
      <c r="A7217" s="25">
        <v>39723</v>
      </c>
      <c r="B7217" s="26">
        <f>[1]PyramidData!K7224</f>
        <v>1905</v>
      </c>
    </row>
    <row r="7218" spans="1:2" x14ac:dyDescent="0.25">
      <c r="A7218" s="25">
        <v>39724</v>
      </c>
      <c r="B7218" s="26">
        <f>[1]PyramidData!K7225</f>
        <v>2623</v>
      </c>
    </row>
    <row r="7219" spans="1:2" x14ac:dyDescent="0.25">
      <c r="A7219" s="25">
        <v>39725</v>
      </c>
      <c r="B7219" s="26">
        <f>[1]PyramidData!K7226</f>
        <v>0</v>
      </c>
    </row>
    <row r="7220" spans="1:2" x14ac:dyDescent="0.25">
      <c r="A7220" s="25">
        <v>39726</v>
      </c>
      <c r="B7220" s="26">
        <f>[1]PyramidData!K7227</f>
        <v>442</v>
      </c>
    </row>
    <row r="7221" spans="1:2" x14ac:dyDescent="0.25">
      <c r="A7221" s="25">
        <v>39727</v>
      </c>
      <c r="B7221" s="26">
        <f>[1]PyramidData!K7228</f>
        <v>3041</v>
      </c>
    </row>
    <row r="7222" spans="1:2" x14ac:dyDescent="0.25">
      <c r="A7222" s="25">
        <v>39728</v>
      </c>
      <c r="B7222" s="26">
        <f>[1]PyramidData!K7229</f>
        <v>2952</v>
      </c>
    </row>
    <row r="7223" spans="1:2" x14ac:dyDescent="0.25">
      <c r="A7223" s="25">
        <v>39729</v>
      </c>
      <c r="B7223" s="26">
        <f>[1]PyramidData!K7230</f>
        <v>3306</v>
      </c>
    </row>
    <row r="7224" spans="1:2" x14ac:dyDescent="0.25">
      <c r="A7224" s="25">
        <v>39730</v>
      </c>
      <c r="B7224" s="26">
        <f>[1]PyramidData!K7231</f>
        <v>3966</v>
      </c>
    </row>
    <row r="7225" spans="1:2" x14ac:dyDescent="0.25">
      <c r="A7225" s="25">
        <v>39731</v>
      </c>
      <c r="B7225" s="26">
        <f>[1]PyramidData!K7232</f>
        <v>0</v>
      </c>
    </row>
    <row r="7226" spans="1:2" x14ac:dyDescent="0.25">
      <c r="A7226" s="25">
        <v>39732</v>
      </c>
      <c r="B7226" s="26">
        <f>[1]PyramidData!K7233</f>
        <v>0</v>
      </c>
    </row>
    <row r="7227" spans="1:2" x14ac:dyDescent="0.25">
      <c r="A7227" s="25">
        <v>39733</v>
      </c>
      <c r="B7227" s="26">
        <f>[1]PyramidData!K7234</f>
        <v>508</v>
      </c>
    </row>
    <row r="7228" spans="1:2" x14ac:dyDescent="0.25">
      <c r="A7228" s="25">
        <v>39734</v>
      </c>
      <c r="B7228" s="26">
        <f>[1]PyramidData!K7235</f>
        <v>2112</v>
      </c>
    </row>
    <row r="7229" spans="1:2" x14ac:dyDescent="0.25">
      <c r="A7229" s="25">
        <v>39735</v>
      </c>
      <c r="B7229" s="26">
        <f>[1]PyramidData!K7236</f>
        <v>1487</v>
      </c>
    </row>
    <row r="7230" spans="1:2" x14ac:dyDescent="0.25">
      <c r="A7230" s="25">
        <v>39736</v>
      </c>
      <c r="B7230" s="26">
        <f>[1]PyramidData!K7237</f>
        <v>2585</v>
      </c>
    </row>
    <row r="7231" spans="1:2" x14ac:dyDescent="0.25">
      <c r="A7231" s="25">
        <v>39737</v>
      </c>
      <c r="B7231" s="26">
        <f>[1]PyramidData!K7238</f>
        <v>2350</v>
      </c>
    </row>
    <row r="7232" spans="1:2" x14ac:dyDescent="0.25">
      <c r="A7232" s="25">
        <v>39738</v>
      </c>
      <c r="B7232" s="26">
        <f>[1]PyramidData!K7239</f>
        <v>2878</v>
      </c>
    </row>
    <row r="7233" spans="1:2" x14ac:dyDescent="0.25">
      <c r="A7233" s="25">
        <v>39739</v>
      </c>
      <c r="B7233" s="26">
        <f>[1]PyramidData!K7240</f>
        <v>171</v>
      </c>
    </row>
    <row r="7234" spans="1:2" x14ac:dyDescent="0.25">
      <c r="A7234" s="25">
        <v>39740</v>
      </c>
      <c r="B7234" s="26">
        <f>[1]PyramidData!K7241</f>
        <v>910</v>
      </c>
    </row>
    <row r="7235" spans="1:2" x14ac:dyDescent="0.25">
      <c r="A7235" s="25">
        <v>39741</v>
      </c>
      <c r="B7235" s="26">
        <f>[1]PyramidData!K7242</f>
        <v>1699</v>
      </c>
    </row>
    <row r="7236" spans="1:2" x14ac:dyDescent="0.25">
      <c r="A7236" s="25">
        <v>39742</v>
      </c>
      <c r="B7236" s="26">
        <f>[1]PyramidData!K7243</f>
        <v>2254</v>
      </c>
    </row>
    <row r="7237" spans="1:2" x14ac:dyDescent="0.25">
      <c r="A7237" s="25">
        <v>39743</v>
      </c>
      <c r="B7237" s="26">
        <f>[1]PyramidData!K7244</f>
        <v>2715</v>
      </c>
    </row>
    <row r="7238" spans="1:2" x14ac:dyDescent="0.25">
      <c r="A7238" s="25">
        <v>39744</v>
      </c>
      <c r="B7238" s="26">
        <f>[1]PyramidData!K7245</f>
        <v>2504</v>
      </c>
    </row>
    <row r="7239" spans="1:2" x14ac:dyDescent="0.25">
      <c r="A7239" s="25">
        <v>39745</v>
      </c>
      <c r="B7239" s="26">
        <f>[1]PyramidData!K7246</f>
        <v>1701</v>
      </c>
    </row>
    <row r="7240" spans="1:2" x14ac:dyDescent="0.25">
      <c r="A7240" s="25">
        <v>39746</v>
      </c>
      <c r="B7240" s="26">
        <f>[1]PyramidData!K7247</f>
        <v>1079</v>
      </c>
    </row>
    <row r="7241" spans="1:2" x14ac:dyDescent="0.25">
      <c r="A7241" s="25">
        <v>39747</v>
      </c>
      <c r="B7241" s="26">
        <f>[1]PyramidData!K7248</f>
        <v>1727</v>
      </c>
    </row>
    <row r="7242" spans="1:2" x14ac:dyDescent="0.25">
      <c r="A7242" s="25">
        <v>39748</v>
      </c>
      <c r="B7242" s="26">
        <f>[1]PyramidData!K7249</f>
        <v>1369</v>
      </c>
    </row>
    <row r="7243" spans="1:2" x14ac:dyDescent="0.25">
      <c r="A7243" s="25">
        <v>39749</v>
      </c>
      <c r="B7243" s="26">
        <f>[1]PyramidData!K7250</f>
        <v>1872</v>
      </c>
    </row>
    <row r="7244" spans="1:2" x14ac:dyDescent="0.25">
      <c r="A7244" s="25">
        <v>39750</v>
      </c>
      <c r="B7244" s="26">
        <f>[1]PyramidData!K7251</f>
        <v>2112</v>
      </c>
    </row>
    <row r="7245" spans="1:2" x14ac:dyDescent="0.25">
      <c r="A7245" s="25">
        <v>39751</v>
      </c>
      <c r="B7245" s="26">
        <f>[1]PyramidData!K7252</f>
        <v>1706</v>
      </c>
    </row>
    <row r="7246" spans="1:2" x14ac:dyDescent="0.25">
      <c r="A7246" s="25">
        <v>39752</v>
      </c>
      <c r="B7246" s="26">
        <f>[1]PyramidData!K7253</f>
        <v>2150</v>
      </c>
    </row>
    <row r="7247" spans="1:2" x14ac:dyDescent="0.25">
      <c r="A7247" s="25">
        <v>39753</v>
      </c>
      <c r="B7247" s="26">
        <f>[1]PyramidData!K7254</f>
        <v>811</v>
      </c>
    </row>
    <row r="7248" spans="1:2" x14ac:dyDescent="0.25">
      <c r="A7248" s="25">
        <v>39754</v>
      </c>
      <c r="B7248" s="26">
        <f>[1]PyramidData!K7255</f>
        <v>1126</v>
      </c>
    </row>
    <row r="7249" spans="1:2" x14ac:dyDescent="0.25">
      <c r="A7249" s="25">
        <v>39755</v>
      </c>
      <c r="B7249" s="26">
        <f>[1]PyramidData!K7256</f>
        <v>2708</v>
      </c>
    </row>
    <row r="7250" spans="1:2" x14ac:dyDescent="0.25">
      <c r="A7250" s="25">
        <v>39756</v>
      </c>
      <c r="B7250" s="26">
        <f>[1]PyramidData!K7257</f>
        <v>2928</v>
      </c>
    </row>
    <row r="7251" spans="1:2" x14ac:dyDescent="0.25">
      <c r="A7251" s="25">
        <v>39757</v>
      </c>
      <c r="B7251" s="26">
        <f>[1]PyramidData!K7258</f>
        <v>3255</v>
      </c>
    </row>
    <row r="7252" spans="1:2" x14ac:dyDescent="0.25">
      <c r="A7252" s="25">
        <v>39758</v>
      </c>
      <c r="B7252" s="26">
        <f>[1]PyramidData!K7259</f>
        <v>3169</v>
      </c>
    </row>
    <row r="7253" spans="1:2" x14ac:dyDescent="0.25">
      <c r="A7253" s="25">
        <v>39759</v>
      </c>
      <c r="B7253" s="26">
        <f>[1]PyramidData!K7260</f>
        <v>2090</v>
      </c>
    </row>
    <row r="7254" spans="1:2" x14ac:dyDescent="0.25">
      <c r="A7254" s="25">
        <v>39760</v>
      </c>
      <c r="B7254" s="26">
        <f>[1]PyramidData!K7261</f>
        <v>874</v>
      </c>
    </row>
    <row r="7255" spans="1:2" x14ac:dyDescent="0.25">
      <c r="A7255" s="25">
        <v>39761</v>
      </c>
      <c r="B7255" s="26">
        <f>[1]PyramidData!K7262</f>
        <v>861</v>
      </c>
    </row>
    <row r="7256" spans="1:2" x14ac:dyDescent="0.25">
      <c r="A7256" s="25">
        <v>39762</v>
      </c>
      <c r="B7256" s="26">
        <f>[1]PyramidData!K7263</f>
        <v>1995</v>
      </c>
    </row>
    <row r="7257" spans="1:2" x14ac:dyDescent="0.25">
      <c r="A7257" s="25">
        <v>39763</v>
      </c>
      <c r="B7257" s="26">
        <f>[1]PyramidData!K7264</f>
        <v>1609</v>
      </c>
    </row>
    <row r="7258" spans="1:2" x14ac:dyDescent="0.25">
      <c r="A7258" s="25">
        <v>39764</v>
      </c>
      <c r="B7258" s="26">
        <f>[1]PyramidData!K7265</f>
        <v>3088</v>
      </c>
    </row>
    <row r="7259" spans="1:2" x14ac:dyDescent="0.25">
      <c r="A7259" s="25">
        <v>39765</v>
      </c>
      <c r="B7259" s="26">
        <f>[1]PyramidData!K7266</f>
        <v>3350</v>
      </c>
    </row>
    <row r="7260" spans="1:2" x14ac:dyDescent="0.25">
      <c r="A7260" s="25">
        <v>39766</v>
      </c>
      <c r="B7260" s="26">
        <f>[1]PyramidData!K7267</f>
        <v>3554</v>
      </c>
    </row>
    <row r="7261" spans="1:2" x14ac:dyDescent="0.25">
      <c r="A7261" s="25">
        <v>39767</v>
      </c>
      <c r="B7261" s="26">
        <f>[1]PyramidData!K7268</f>
        <v>3641</v>
      </c>
    </row>
    <row r="7262" spans="1:2" x14ac:dyDescent="0.25">
      <c r="A7262" s="25">
        <v>39768</v>
      </c>
      <c r="B7262" s="26">
        <f>[1]PyramidData!K7269</f>
        <v>3029</v>
      </c>
    </row>
    <row r="7263" spans="1:2" x14ac:dyDescent="0.25">
      <c r="A7263" s="25">
        <v>39769</v>
      </c>
      <c r="B7263" s="26">
        <f>[1]PyramidData!K7270</f>
        <v>402</v>
      </c>
    </row>
    <row r="7264" spans="1:2" x14ac:dyDescent="0.25">
      <c r="A7264" s="25">
        <v>39770</v>
      </c>
      <c r="B7264" s="26">
        <f>[1]PyramidData!K7271</f>
        <v>779</v>
      </c>
    </row>
    <row r="7265" spans="1:2" x14ac:dyDescent="0.25">
      <c r="A7265" s="25">
        <v>39771</v>
      </c>
      <c r="B7265" s="26">
        <f>[1]PyramidData!K7272</f>
        <v>2711</v>
      </c>
    </row>
    <row r="7266" spans="1:2" x14ac:dyDescent="0.25">
      <c r="A7266" s="25">
        <v>39772</v>
      </c>
      <c r="B7266" s="26">
        <f>[1]PyramidData!K7273</f>
        <v>2121</v>
      </c>
    </row>
    <row r="7267" spans="1:2" x14ac:dyDescent="0.25">
      <c r="A7267" s="25">
        <v>39773</v>
      </c>
      <c r="B7267" s="26">
        <f>[1]PyramidData!K7274</f>
        <v>3625</v>
      </c>
    </row>
    <row r="7268" spans="1:2" x14ac:dyDescent="0.25">
      <c r="A7268" s="25">
        <v>39774</v>
      </c>
      <c r="B7268" s="26">
        <f>[1]PyramidData!K7275</f>
        <v>2348</v>
      </c>
    </row>
    <row r="7269" spans="1:2" x14ac:dyDescent="0.25">
      <c r="A7269" s="25">
        <v>39775</v>
      </c>
      <c r="B7269" s="26">
        <f>[1]PyramidData!K7276</f>
        <v>480</v>
      </c>
    </row>
    <row r="7270" spans="1:2" x14ac:dyDescent="0.25">
      <c r="A7270" s="25">
        <v>39776</v>
      </c>
      <c r="B7270" s="26">
        <f>[1]PyramidData!K7277</f>
        <v>6591</v>
      </c>
    </row>
    <row r="7271" spans="1:2" x14ac:dyDescent="0.25">
      <c r="A7271" s="25">
        <v>39777</v>
      </c>
      <c r="B7271" s="26">
        <f>[1]PyramidData!K7278</f>
        <v>4780</v>
      </c>
    </row>
    <row r="7272" spans="1:2" x14ac:dyDescent="0.25">
      <c r="A7272" s="25">
        <v>39778</v>
      </c>
      <c r="B7272" s="26">
        <f>[1]PyramidData!K7279</f>
        <v>4619</v>
      </c>
    </row>
    <row r="7273" spans="1:2" x14ac:dyDescent="0.25">
      <c r="A7273" s="25">
        <v>39779</v>
      </c>
      <c r="B7273" s="26">
        <f>[1]PyramidData!K7280</f>
        <v>4183</v>
      </c>
    </row>
    <row r="7274" spans="1:2" x14ac:dyDescent="0.25">
      <c r="A7274" s="25">
        <v>39780</v>
      </c>
      <c r="B7274" s="26">
        <f>[1]PyramidData!K7281</f>
        <v>2829</v>
      </c>
    </row>
    <row r="7275" spans="1:2" x14ac:dyDescent="0.25">
      <c r="A7275" s="25">
        <v>39781</v>
      </c>
      <c r="B7275" s="26">
        <f>[1]PyramidData!K7282</f>
        <v>347</v>
      </c>
    </row>
    <row r="7276" spans="1:2" x14ac:dyDescent="0.25">
      <c r="A7276" s="25">
        <v>39782</v>
      </c>
      <c r="B7276" s="26">
        <f>[1]PyramidData!K7283</f>
        <v>861</v>
      </c>
    </row>
    <row r="7277" spans="1:2" x14ac:dyDescent="0.25">
      <c r="A7277" s="25">
        <v>39783</v>
      </c>
      <c r="B7277" s="26">
        <f>[1]PyramidData!K7284</f>
        <v>2262</v>
      </c>
    </row>
    <row r="7278" spans="1:2" x14ac:dyDescent="0.25">
      <c r="A7278" s="25">
        <v>39784</v>
      </c>
      <c r="B7278" s="26">
        <f>[1]PyramidData!K7285</f>
        <v>2227</v>
      </c>
    </row>
    <row r="7279" spans="1:2" x14ac:dyDescent="0.25">
      <c r="A7279" s="25">
        <v>39785</v>
      </c>
      <c r="B7279" s="26">
        <f>[1]PyramidData!K7286</f>
        <v>2735</v>
      </c>
    </row>
    <row r="7280" spans="1:2" x14ac:dyDescent="0.25">
      <c r="A7280" s="25">
        <v>39786</v>
      </c>
      <c r="B7280" s="26">
        <f>[1]PyramidData!K7287</f>
        <v>2424</v>
      </c>
    </row>
    <row r="7281" spans="1:2" x14ac:dyDescent="0.25">
      <c r="A7281" s="25">
        <v>39787</v>
      </c>
      <c r="B7281" s="26">
        <f>[1]PyramidData!K7288</f>
        <v>3275</v>
      </c>
    </row>
    <row r="7282" spans="1:2" x14ac:dyDescent="0.25">
      <c r="A7282" s="25">
        <v>39788</v>
      </c>
      <c r="B7282" s="26">
        <f>[1]PyramidData!K7289</f>
        <v>360</v>
      </c>
    </row>
    <row r="7283" spans="1:2" x14ac:dyDescent="0.25">
      <c r="A7283" s="25">
        <v>39789</v>
      </c>
      <c r="B7283" s="26">
        <f>[1]PyramidData!K7290</f>
        <v>749</v>
      </c>
    </row>
    <row r="7284" spans="1:2" x14ac:dyDescent="0.25">
      <c r="A7284" s="25">
        <v>39790</v>
      </c>
      <c r="B7284" s="26">
        <f>[1]PyramidData!K7291</f>
        <v>3828</v>
      </c>
    </row>
    <row r="7285" spans="1:2" x14ac:dyDescent="0.25">
      <c r="A7285" s="25">
        <v>39791</v>
      </c>
      <c r="B7285" s="26">
        <f>[1]PyramidData!K7292</f>
        <v>3547</v>
      </c>
    </row>
    <row r="7286" spans="1:2" x14ac:dyDescent="0.25">
      <c r="A7286" s="25">
        <v>39792</v>
      </c>
      <c r="B7286" s="26">
        <f>[1]PyramidData!K7293</f>
        <v>2879</v>
      </c>
    </row>
    <row r="7287" spans="1:2" x14ac:dyDescent="0.25">
      <c r="A7287" s="25">
        <v>39793</v>
      </c>
      <c r="B7287" s="26">
        <f>[1]PyramidData!K7294</f>
        <v>3025</v>
      </c>
    </row>
    <row r="7288" spans="1:2" x14ac:dyDescent="0.25">
      <c r="A7288" s="25">
        <v>39794</v>
      </c>
      <c r="B7288" s="26">
        <f>[1]PyramidData!K7295</f>
        <v>2219</v>
      </c>
    </row>
    <row r="7289" spans="1:2" x14ac:dyDescent="0.25">
      <c r="A7289" s="25">
        <v>39795</v>
      </c>
      <c r="B7289" s="26">
        <f>[1]PyramidData!K7296</f>
        <v>494</v>
      </c>
    </row>
    <row r="7290" spans="1:2" x14ac:dyDescent="0.25">
      <c r="A7290" s="25">
        <v>39796</v>
      </c>
      <c r="B7290" s="26">
        <f>[1]PyramidData!K7297</f>
        <v>1185</v>
      </c>
    </row>
    <row r="7291" spans="1:2" x14ac:dyDescent="0.25">
      <c r="A7291" s="25">
        <v>39797</v>
      </c>
      <c r="B7291" s="26">
        <f>[1]PyramidData!K7298</f>
        <v>1371</v>
      </c>
    </row>
    <row r="7292" spans="1:2" x14ac:dyDescent="0.25">
      <c r="A7292" s="25">
        <v>39798</v>
      </c>
      <c r="B7292" s="26">
        <f>[1]PyramidData!K7299</f>
        <v>1997</v>
      </c>
    </row>
    <row r="7293" spans="1:2" x14ac:dyDescent="0.25">
      <c r="A7293" s="25">
        <v>39799</v>
      </c>
      <c r="B7293" s="26">
        <f>[1]PyramidData!K7300</f>
        <v>2116</v>
      </c>
    </row>
    <row r="7294" spans="1:2" x14ac:dyDescent="0.25">
      <c r="A7294" s="25">
        <v>39800</v>
      </c>
      <c r="B7294" s="26">
        <f>[1]PyramidData!K7301</f>
        <v>1797</v>
      </c>
    </row>
    <row r="7295" spans="1:2" x14ac:dyDescent="0.25">
      <c r="A7295" s="25">
        <v>39801</v>
      </c>
      <c r="B7295" s="26">
        <f>[1]PyramidData!K7302</f>
        <v>2275</v>
      </c>
    </row>
    <row r="7296" spans="1:2" x14ac:dyDescent="0.25">
      <c r="A7296" s="25">
        <v>39802</v>
      </c>
      <c r="B7296" s="26">
        <f>[1]PyramidData!K7303</f>
        <v>2184</v>
      </c>
    </row>
    <row r="7297" spans="1:2" x14ac:dyDescent="0.25">
      <c r="A7297" s="25">
        <v>39803</v>
      </c>
      <c r="B7297" s="26">
        <f>[1]PyramidData!K7304</f>
        <v>863</v>
      </c>
    </row>
    <row r="7298" spans="1:2" x14ac:dyDescent="0.25">
      <c r="A7298" s="25">
        <v>39804</v>
      </c>
      <c r="B7298" s="26">
        <f>[1]PyramidData!K7305</f>
        <v>183</v>
      </c>
    </row>
    <row r="7299" spans="1:2" x14ac:dyDescent="0.25">
      <c r="A7299" s="25">
        <v>39805</v>
      </c>
      <c r="B7299" s="26">
        <f>[1]PyramidData!K7306</f>
        <v>1674</v>
      </c>
    </row>
    <row r="7300" spans="1:2" x14ac:dyDescent="0.25">
      <c r="A7300" s="25">
        <v>39806</v>
      </c>
      <c r="B7300" s="26">
        <f>[1]PyramidData!K7307</f>
        <v>1836</v>
      </c>
    </row>
    <row r="7301" spans="1:2" x14ac:dyDescent="0.25">
      <c r="A7301" s="25">
        <v>39807</v>
      </c>
      <c r="B7301" s="26">
        <f>[1]PyramidData!K7308</f>
        <v>1677</v>
      </c>
    </row>
    <row r="7302" spans="1:2" x14ac:dyDescent="0.25">
      <c r="A7302" s="25">
        <v>39808</v>
      </c>
      <c r="B7302" s="26">
        <f>[1]PyramidData!K7309</f>
        <v>3489</v>
      </c>
    </row>
    <row r="7303" spans="1:2" x14ac:dyDescent="0.25">
      <c r="A7303" s="25">
        <v>39809</v>
      </c>
      <c r="B7303" s="26">
        <f>[1]PyramidData!K7310</f>
        <v>622</v>
      </c>
    </row>
    <row r="7304" spans="1:2" x14ac:dyDescent="0.25">
      <c r="A7304" s="25">
        <v>39810</v>
      </c>
      <c r="B7304" s="26">
        <f>[1]PyramidData!K7311</f>
        <v>1180</v>
      </c>
    </row>
    <row r="7305" spans="1:2" x14ac:dyDescent="0.25">
      <c r="A7305" s="25">
        <v>39811</v>
      </c>
      <c r="B7305" s="26">
        <f>[1]PyramidData!K7312</f>
        <v>1044</v>
      </c>
    </row>
    <row r="7306" spans="1:2" x14ac:dyDescent="0.25">
      <c r="A7306" s="25">
        <v>39812</v>
      </c>
      <c r="B7306" s="26">
        <f>[1]PyramidData!K7313</f>
        <v>2616</v>
      </c>
    </row>
    <row r="7307" spans="1:2" x14ac:dyDescent="0.25">
      <c r="A7307" s="25">
        <v>39813</v>
      </c>
      <c r="B7307" s="26">
        <f>[1]PyramidData!K7314</f>
        <v>3042</v>
      </c>
    </row>
    <row r="7308" spans="1:2" x14ac:dyDescent="0.25">
      <c r="A7308" s="25">
        <v>39814</v>
      </c>
      <c r="B7308" s="26">
        <f>[1]PyramidData!K7315</f>
        <v>1475</v>
      </c>
    </row>
    <row r="7309" spans="1:2" x14ac:dyDescent="0.25">
      <c r="A7309" s="25">
        <v>39815</v>
      </c>
      <c r="B7309" s="26">
        <f>[1]PyramidData!K7316</f>
        <v>2457</v>
      </c>
    </row>
    <row r="7310" spans="1:2" x14ac:dyDescent="0.25">
      <c r="A7310" s="25">
        <v>39816</v>
      </c>
      <c r="B7310" s="26">
        <f>[1]PyramidData!K7317</f>
        <v>3339</v>
      </c>
    </row>
    <row r="7311" spans="1:2" x14ac:dyDescent="0.25">
      <c r="A7311" s="25">
        <v>39817</v>
      </c>
      <c r="B7311" s="26">
        <f>[1]PyramidData!K7318</f>
        <v>2620</v>
      </c>
    </row>
    <row r="7312" spans="1:2" x14ac:dyDescent="0.25">
      <c r="A7312" s="25">
        <v>39818</v>
      </c>
      <c r="B7312" s="26">
        <f>[1]PyramidData!K7319</f>
        <v>2614</v>
      </c>
    </row>
    <row r="7313" spans="1:2" x14ac:dyDescent="0.25">
      <c r="A7313" s="25">
        <v>39819</v>
      </c>
      <c r="B7313" s="26">
        <f>[1]PyramidData!K7320</f>
        <v>1575</v>
      </c>
    </row>
    <row r="7314" spans="1:2" x14ac:dyDescent="0.25">
      <c r="A7314" s="25">
        <v>39820</v>
      </c>
      <c r="B7314" s="26">
        <f>[1]PyramidData!K7321</f>
        <v>2071</v>
      </c>
    </row>
    <row r="7315" spans="1:2" x14ac:dyDescent="0.25">
      <c r="A7315" s="25">
        <v>39821</v>
      </c>
      <c r="B7315" s="26">
        <f>[1]PyramidData!K7322</f>
        <v>2335</v>
      </c>
    </row>
    <row r="7316" spans="1:2" x14ac:dyDescent="0.25">
      <c r="A7316" s="25">
        <v>39822</v>
      </c>
      <c r="B7316" s="26">
        <f>[1]PyramidData!K7323</f>
        <v>2969</v>
      </c>
    </row>
    <row r="7317" spans="1:2" x14ac:dyDescent="0.25">
      <c r="A7317" s="25">
        <v>39823</v>
      </c>
      <c r="B7317" s="26">
        <f>[1]PyramidData!K7324</f>
        <v>821</v>
      </c>
    </row>
    <row r="7318" spans="1:2" x14ac:dyDescent="0.25">
      <c r="A7318" s="25">
        <v>39824</v>
      </c>
      <c r="B7318" s="26">
        <f>[1]PyramidData!K7325</f>
        <v>1004</v>
      </c>
    </row>
    <row r="7319" spans="1:2" x14ac:dyDescent="0.25">
      <c r="A7319" s="25">
        <v>39825</v>
      </c>
      <c r="B7319" s="26">
        <f>[1]PyramidData!K7326</f>
        <v>2704</v>
      </c>
    </row>
    <row r="7320" spans="1:2" x14ac:dyDescent="0.25">
      <c r="A7320" s="25">
        <v>39826</v>
      </c>
      <c r="B7320" s="26">
        <f>[1]PyramidData!K7327</f>
        <v>2746</v>
      </c>
    </row>
    <row r="7321" spans="1:2" x14ac:dyDescent="0.25">
      <c r="A7321" s="25">
        <v>39827</v>
      </c>
      <c r="B7321" s="26">
        <f>[1]PyramidData!K7328</f>
        <v>2949</v>
      </c>
    </row>
    <row r="7322" spans="1:2" x14ac:dyDescent="0.25">
      <c r="A7322" s="25">
        <v>39828</v>
      </c>
      <c r="B7322" s="26">
        <f>[1]PyramidData!K7329</f>
        <v>3372</v>
      </c>
    </row>
    <row r="7323" spans="1:2" x14ac:dyDescent="0.25">
      <c r="A7323" s="25">
        <v>39829</v>
      </c>
      <c r="B7323" s="26">
        <f>[1]PyramidData!K7330</f>
        <v>2180</v>
      </c>
    </row>
    <row r="7324" spans="1:2" x14ac:dyDescent="0.25">
      <c r="A7324" s="25">
        <v>39830</v>
      </c>
      <c r="B7324" s="26">
        <f>[1]PyramidData!K7331</f>
        <v>1655</v>
      </c>
    </row>
    <row r="7325" spans="1:2" x14ac:dyDescent="0.25">
      <c r="A7325" s="25">
        <v>39831</v>
      </c>
      <c r="B7325" s="26">
        <f>[1]PyramidData!K7332</f>
        <v>1346</v>
      </c>
    </row>
    <row r="7326" spans="1:2" x14ac:dyDescent="0.25">
      <c r="A7326" s="25">
        <v>39832</v>
      </c>
      <c r="B7326" s="26">
        <f>[1]PyramidData!K7333</f>
        <v>2784</v>
      </c>
    </row>
    <row r="7327" spans="1:2" x14ac:dyDescent="0.25">
      <c r="A7327" s="25">
        <v>39833</v>
      </c>
      <c r="B7327" s="26">
        <f>[1]PyramidData!K7334</f>
        <v>2982</v>
      </c>
    </row>
    <row r="7328" spans="1:2" x14ac:dyDescent="0.25">
      <c r="A7328" s="25">
        <v>39834</v>
      </c>
      <c r="B7328" s="26">
        <f>[1]PyramidData!K7335</f>
        <v>3124</v>
      </c>
    </row>
    <row r="7329" spans="1:2" x14ac:dyDescent="0.25">
      <c r="A7329" s="25">
        <v>39835</v>
      </c>
      <c r="B7329" s="26">
        <f>[1]PyramidData!K7336</f>
        <v>3140</v>
      </c>
    </row>
    <row r="7330" spans="1:2" x14ac:dyDescent="0.25">
      <c r="A7330" s="25">
        <v>39836</v>
      </c>
      <c r="B7330" s="26">
        <f>[1]PyramidData!K7337</f>
        <v>2858</v>
      </c>
    </row>
    <row r="7331" spans="1:2" x14ac:dyDescent="0.25">
      <c r="A7331" s="25">
        <v>39837</v>
      </c>
      <c r="B7331" s="26">
        <f>[1]PyramidData!K7338</f>
        <v>419</v>
      </c>
    </row>
    <row r="7332" spans="1:2" x14ac:dyDescent="0.25">
      <c r="A7332" s="25">
        <v>39838</v>
      </c>
      <c r="B7332" s="26">
        <f>[1]PyramidData!K7339</f>
        <v>444</v>
      </c>
    </row>
    <row r="7333" spans="1:2" x14ac:dyDescent="0.25">
      <c r="A7333" s="25">
        <v>39839</v>
      </c>
      <c r="B7333" s="26">
        <f>[1]PyramidData!K7340</f>
        <v>3729</v>
      </c>
    </row>
    <row r="7334" spans="1:2" x14ac:dyDescent="0.25">
      <c r="A7334" s="25">
        <v>39840</v>
      </c>
      <c r="B7334" s="26">
        <f>[1]PyramidData!K7341</f>
        <v>1500</v>
      </c>
    </row>
    <row r="7335" spans="1:2" x14ac:dyDescent="0.25">
      <c r="A7335" s="25">
        <v>39841</v>
      </c>
      <c r="B7335" s="26">
        <f>[1]PyramidData!K7342</f>
        <v>842</v>
      </c>
    </row>
    <row r="7336" spans="1:2" x14ac:dyDescent="0.25">
      <c r="A7336" s="25">
        <v>39842</v>
      </c>
      <c r="B7336" s="26">
        <f>[1]PyramidData!K7343</f>
        <v>4095</v>
      </c>
    </row>
    <row r="7337" spans="1:2" x14ac:dyDescent="0.25">
      <c r="A7337" s="25">
        <v>39843</v>
      </c>
      <c r="B7337" s="26">
        <f>[1]PyramidData!K7344</f>
        <v>1696</v>
      </c>
    </row>
    <row r="7338" spans="1:2" x14ac:dyDescent="0.25">
      <c r="A7338" s="25">
        <v>39844</v>
      </c>
      <c r="B7338" s="26">
        <f>[1]PyramidData!K7345</f>
        <v>842</v>
      </c>
    </row>
    <row r="7339" spans="1:2" x14ac:dyDescent="0.25">
      <c r="A7339" s="25">
        <v>39845</v>
      </c>
      <c r="B7339" s="26">
        <f>[1]PyramidData!K7346</f>
        <v>897</v>
      </c>
    </row>
    <row r="7340" spans="1:2" x14ac:dyDescent="0.25">
      <c r="A7340" s="25">
        <v>39846</v>
      </c>
      <c r="B7340" s="26">
        <f>[1]PyramidData!K7347</f>
        <v>2457</v>
      </c>
    </row>
    <row r="7341" spans="1:2" x14ac:dyDescent="0.25">
      <c r="A7341" s="25">
        <v>39847</v>
      </c>
      <c r="B7341" s="26">
        <f>[1]PyramidData!K7348</f>
        <v>2634</v>
      </c>
    </row>
    <row r="7342" spans="1:2" x14ac:dyDescent="0.25">
      <c r="A7342" s="25">
        <v>39848</v>
      </c>
      <c r="B7342" s="26">
        <f>[1]PyramidData!K7349</f>
        <v>3023</v>
      </c>
    </row>
    <row r="7343" spans="1:2" x14ac:dyDescent="0.25">
      <c r="A7343" s="25">
        <v>39849</v>
      </c>
      <c r="B7343" s="26">
        <f>[1]PyramidData!K7350</f>
        <v>3332</v>
      </c>
    </row>
    <row r="7344" spans="1:2" x14ac:dyDescent="0.25">
      <c r="A7344" s="25">
        <v>39850</v>
      </c>
      <c r="B7344" s="26">
        <f>[1]PyramidData!K7351</f>
        <v>1946</v>
      </c>
    </row>
    <row r="7345" spans="1:2" x14ac:dyDescent="0.25">
      <c r="A7345" s="25">
        <v>39851</v>
      </c>
      <c r="B7345" s="26">
        <f>[1]PyramidData!K7352</f>
        <v>1739</v>
      </c>
    </row>
    <row r="7346" spans="1:2" x14ac:dyDescent="0.25">
      <c r="A7346" s="25">
        <v>39852</v>
      </c>
      <c r="B7346" s="26">
        <f>[1]PyramidData!K7353</f>
        <v>1938</v>
      </c>
    </row>
    <row r="7347" spans="1:2" x14ac:dyDescent="0.25">
      <c r="A7347" s="25">
        <v>39853</v>
      </c>
      <c r="B7347" s="26">
        <f>[1]PyramidData!K7354</f>
        <v>2508</v>
      </c>
    </row>
    <row r="7348" spans="1:2" x14ac:dyDescent="0.25">
      <c r="A7348" s="25">
        <v>39854</v>
      </c>
      <c r="B7348" s="26">
        <f>[1]PyramidData!K7355</f>
        <v>2930</v>
      </c>
    </row>
    <row r="7349" spans="1:2" x14ac:dyDescent="0.25">
      <c r="A7349" s="25">
        <v>39855</v>
      </c>
      <c r="B7349" s="26">
        <f>[1]PyramidData!K7356</f>
        <v>1857</v>
      </c>
    </row>
    <row r="7350" spans="1:2" x14ac:dyDescent="0.25">
      <c r="A7350" s="25">
        <v>39856</v>
      </c>
      <c r="B7350" s="26">
        <f>[1]PyramidData!K7357</f>
        <v>3693</v>
      </c>
    </row>
    <row r="7351" spans="1:2" x14ac:dyDescent="0.25">
      <c r="A7351" s="25">
        <v>39857</v>
      </c>
      <c r="B7351" s="26">
        <f>[1]PyramidData!K7358</f>
        <v>2350</v>
      </c>
    </row>
    <row r="7352" spans="1:2" x14ac:dyDescent="0.25">
      <c r="A7352" s="25">
        <v>39858</v>
      </c>
      <c r="B7352" s="26">
        <f>[1]PyramidData!K7359</f>
        <v>859</v>
      </c>
    </row>
    <row r="7353" spans="1:2" x14ac:dyDescent="0.25">
      <c r="A7353" s="25">
        <v>39859</v>
      </c>
      <c r="B7353" s="26">
        <f>[1]PyramidData!K7360</f>
        <v>837</v>
      </c>
    </row>
    <row r="7354" spans="1:2" x14ac:dyDescent="0.25">
      <c r="A7354" s="25">
        <v>39860</v>
      </c>
      <c r="B7354" s="26">
        <f>[1]PyramidData!K7361</f>
        <v>2791</v>
      </c>
    </row>
    <row r="7355" spans="1:2" x14ac:dyDescent="0.25">
      <c r="A7355" s="25">
        <v>39861</v>
      </c>
      <c r="B7355" s="26">
        <f>[1]PyramidData!K7362</f>
        <v>3299</v>
      </c>
    </row>
    <row r="7356" spans="1:2" x14ac:dyDescent="0.25">
      <c r="A7356" s="25">
        <v>39862</v>
      </c>
      <c r="B7356" s="26">
        <f>[1]PyramidData!K7363</f>
        <v>1236</v>
      </c>
    </row>
    <row r="7357" spans="1:2" x14ac:dyDescent="0.25">
      <c r="A7357" s="25">
        <v>39863</v>
      </c>
      <c r="B7357" s="26">
        <f>[1]PyramidData!K7364</f>
        <v>3295</v>
      </c>
    </row>
    <row r="7358" spans="1:2" x14ac:dyDescent="0.25">
      <c r="A7358" s="25">
        <v>39864</v>
      </c>
      <c r="B7358" s="26">
        <f>[1]PyramidData!K7365</f>
        <v>2743</v>
      </c>
    </row>
    <row r="7359" spans="1:2" x14ac:dyDescent="0.25">
      <c r="A7359" s="25">
        <v>39865</v>
      </c>
      <c r="B7359" s="26">
        <f>[1]PyramidData!K7366</f>
        <v>507</v>
      </c>
    </row>
    <row r="7360" spans="1:2" x14ac:dyDescent="0.25">
      <c r="A7360" s="25">
        <v>39866</v>
      </c>
      <c r="B7360" s="26">
        <f>[1]PyramidData!K7367</f>
        <v>1346</v>
      </c>
    </row>
    <row r="7361" spans="1:2" x14ac:dyDescent="0.25">
      <c r="A7361" s="25">
        <v>39867</v>
      </c>
      <c r="B7361" s="26">
        <f>[1]PyramidData!K7368</f>
        <v>3119</v>
      </c>
    </row>
    <row r="7362" spans="1:2" x14ac:dyDescent="0.25">
      <c r="A7362" s="25">
        <v>39868</v>
      </c>
      <c r="B7362" s="26">
        <f>[1]PyramidData!K7369</f>
        <v>3490</v>
      </c>
    </row>
    <row r="7363" spans="1:2" x14ac:dyDescent="0.25">
      <c r="A7363" s="25">
        <v>39869</v>
      </c>
      <c r="B7363" s="26">
        <f>[1]PyramidData!K7370</f>
        <v>2752</v>
      </c>
    </row>
    <row r="7364" spans="1:2" x14ac:dyDescent="0.25">
      <c r="A7364" s="25">
        <v>39870</v>
      </c>
      <c r="B7364" s="26">
        <f>[1]PyramidData!K7371</f>
        <v>3180</v>
      </c>
    </row>
    <row r="7365" spans="1:2" x14ac:dyDescent="0.25">
      <c r="A7365" s="25">
        <v>39871</v>
      </c>
      <c r="B7365" s="26">
        <f>[1]PyramidData!K7372</f>
        <v>3018</v>
      </c>
    </row>
    <row r="7366" spans="1:2" x14ac:dyDescent="0.25">
      <c r="A7366" s="25">
        <v>39872</v>
      </c>
      <c r="B7366" s="26">
        <f>[1]PyramidData!K7373</f>
        <v>1133</v>
      </c>
    </row>
    <row r="7367" spans="1:2" x14ac:dyDescent="0.25">
      <c r="A7367" s="25">
        <v>39873</v>
      </c>
      <c r="B7367" s="26">
        <f>[1]PyramidData!K7374</f>
        <v>1569</v>
      </c>
    </row>
    <row r="7368" spans="1:2" x14ac:dyDescent="0.25">
      <c r="A7368" s="25">
        <v>39874</v>
      </c>
      <c r="B7368" s="26">
        <f>[1]PyramidData!K7375</f>
        <v>2552</v>
      </c>
    </row>
    <row r="7369" spans="1:2" x14ac:dyDescent="0.25">
      <c r="A7369" s="25">
        <v>39875</v>
      </c>
      <c r="B7369" s="26">
        <f>[1]PyramidData!K7376</f>
        <v>2481</v>
      </c>
    </row>
    <row r="7370" spans="1:2" x14ac:dyDescent="0.25">
      <c r="A7370" s="25">
        <v>39876</v>
      </c>
      <c r="B7370" s="26">
        <f>[1]PyramidData!K7377</f>
        <v>1245</v>
      </c>
    </row>
    <row r="7371" spans="1:2" x14ac:dyDescent="0.25">
      <c r="A7371" s="25">
        <v>39877</v>
      </c>
      <c r="B7371" s="26">
        <f>[1]PyramidData!K7378</f>
        <v>2386</v>
      </c>
    </row>
    <row r="7372" spans="1:2" x14ac:dyDescent="0.25">
      <c r="A7372" s="25">
        <v>39878</v>
      </c>
      <c r="B7372" s="26">
        <f>[1]PyramidData!K7379</f>
        <v>1798</v>
      </c>
    </row>
    <row r="7373" spans="1:2" x14ac:dyDescent="0.25">
      <c r="A7373" s="25">
        <v>39879</v>
      </c>
      <c r="B7373" s="26">
        <f>[1]PyramidData!K7380</f>
        <v>2070</v>
      </c>
    </row>
    <row r="7374" spans="1:2" x14ac:dyDescent="0.25">
      <c r="A7374" s="25">
        <v>39880</v>
      </c>
      <c r="B7374" s="26">
        <f>[1]PyramidData!K7381</f>
        <v>635</v>
      </c>
    </row>
    <row r="7375" spans="1:2" x14ac:dyDescent="0.25">
      <c r="A7375" s="25">
        <v>39881</v>
      </c>
      <c r="B7375" s="26">
        <f>[1]PyramidData!K7382</f>
        <v>3079</v>
      </c>
    </row>
    <row r="7376" spans="1:2" x14ac:dyDescent="0.25">
      <c r="A7376" s="25">
        <v>39882</v>
      </c>
      <c r="B7376" s="26">
        <f>[1]PyramidData!K7383</f>
        <v>762</v>
      </c>
    </row>
    <row r="7377" spans="1:2" x14ac:dyDescent="0.25">
      <c r="A7377" s="25">
        <v>39883</v>
      </c>
      <c r="B7377" s="26">
        <f>[1]PyramidData!K7384</f>
        <v>2516</v>
      </c>
    </row>
    <row r="7378" spans="1:2" x14ac:dyDescent="0.25">
      <c r="A7378" s="25">
        <v>39884</v>
      </c>
      <c r="B7378" s="26">
        <f>[1]PyramidData!K7385</f>
        <v>1335</v>
      </c>
    </row>
    <row r="7379" spans="1:2" x14ac:dyDescent="0.25">
      <c r="A7379" s="25">
        <v>39885</v>
      </c>
      <c r="B7379" s="26">
        <f>[1]PyramidData!K7386</f>
        <v>1782</v>
      </c>
    </row>
    <row r="7380" spans="1:2" x14ac:dyDescent="0.25">
      <c r="A7380" s="25">
        <v>39886</v>
      </c>
      <c r="B7380" s="26">
        <f>[1]PyramidData!K7387</f>
        <v>1214</v>
      </c>
    </row>
    <row r="7381" spans="1:2" x14ac:dyDescent="0.25">
      <c r="A7381" s="25">
        <v>39887</v>
      </c>
      <c r="B7381" s="26">
        <f>[1]PyramidData!K7388</f>
        <v>1358</v>
      </c>
    </row>
    <row r="7382" spans="1:2" x14ac:dyDescent="0.25">
      <c r="A7382" s="25">
        <v>39888</v>
      </c>
      <c r="B7382" s="26">
        <f>[1]PyramidData!K7389</f>
        <v>2911</v>
      </c>
    </row>
    <row r="7383" spans="1:2" x14ac:dyDescent="0.25">
      <c r="A7383" s="25">
        <v>39889</v>
      </c>
      <c r="B7383" s="26">
        <f>[1]PyramidData!K7390</f>
        <v>3019</v>
      </c>
    </row>
    <row r="7384" spans="1:2" x14ac:dyDescent="0.25">
      <c r="A7384" s="25">
        <v>39890</v>
      </c>
      <c r="B7384" s="26">
        <f>[1]PyramidData!K7391</f>
        <v>2894</v>
      </c>
    </row>
    <row r="7385" spans="1:2" x14ac:dyDescent="0.25">
      <c r="A7385" s="25">
        <v>39891</v>
      </c>
      <c r="B7385" s="26">
        <f>[1]PyramidData!K7392</f>
        <v>1953</v>
      </c>
    </row>
    <row r="7386" spans="1:2" x14ac:dyDescent="0.25">
      <c r="A7386" s="25">
        <v>39892</v>
      </c>
      <c r="B7386" s="26">
        <f>[1]PyramidData!K7393</f>
        <v>3111</v>
      </c>
    </row>
    <row r="7387" spans="1:2" x14ac:dyDescent="0.25">
      <c r="A7387" s="25">
        <v>39893</v>
      </c>
      <c r="B7387" s="26">
        <f>[1]PyramidData!K7394</f>
        <v>186</v>
      </c>
    </row>
    <row r="7388" spans="1:2" x14ac:dyDescent="0.25">
      <c r="A7388" s="25">
        <v>39894</v>
      </c>
      <c r="B7388" s="26">
        <f>[1]PyramidData!K7395</f>
        <v>482</v>
      </c>
    </row>
    <row r="7389" spans="1:2" x14ac:dyDescent="0.25">
      <c r="A7389" s="25">
        <v>39895</v>
      </c>
      <c r="B7389" s="26">
        <f>[1]PyramidData!K7396</f>
        <v>1482</v>
      </c>
    </row>
    <row r="7390" spans="1:2" x14ac:dyDescent="0.25">
      <c r="A7390" s="25">
        <v>39896</v>
      </c>
      <c r="B7390" s="26">
        <f>[1]PyramidData!K7397</f>
        <v>748</v>
      </c>
    </row>
    <row r="7391" spans="1:2" x14ac:dyDescent="0.25">
      <c r="A7391" s="25">
        <v>39897</v>
      </c>
      <c r="B7391" s="26">
        <f>[1]PyramidData!K7398</f>
        <v>2740</v>
      </c>
    </row>
    <row r="7392" spans="1:2" x14ac:dyDescent="0.25">
      <c r="A7392" s="25">
        <v>39898</v>
      </c>
      <c r="B7392" s="26">
        <f>[1]PyramidData!K7399</f>
        <v>3373</v>
      </c>
    </row>
    <row r="7393" spans="1:2" x14ac:dyDescent="0.25">
      <c r="A7393" s="25">
        <v>39899</v>
      </c>
      <c r="B7393" s="26">
        <f>[1]PyramidData!K7400</f>
        <v>2987</v>
      </c>
    </row>
    <row r="7394" spans="1:2" x14ac:dyDescent="0.25">
      <c r="A7394" s="25">
        <v>39900</v>
      </c>
      <c r="B7394" s="26">
        <f>[1]PyramidData!K7401</f>
        <v>311</v>
      </c>
    </row>
    <row r="7395" spans="1:2" x14ac:dyDescent="0.25">
      <c r="A7395" s="25">
        <v>39901</v>
      </c>
      <c r="B7395" s="26">
        <f>[1]PyramidData!K7402</f>
        <v>647</v>
      </c>
    </row>
    <row r="7396" spans="1:2" x14ac:dyDescent="0.25">
      <c r="A7396" s="25">
        <v>39902</v>
      </c>
      <c r="B7396" s="26">
        <f>[1]PyramidData!K7403</f>
        <v>2131</v>
      </c>
    </row>
    <row r="7397" spans="1:2" x14ac:dyDescent="0.25">
      <c r="A7397" s="25">
        <v>39903</v>
      </c>
      <c r="B7397" s="26">
        <f>[1]PyramidData!K7404</f>
        <v>2156</v>
      </c>
    </row>
    <row r="7398" spans="1:2" x14ac:dyDescent="0.25">
      <c r="A7398" s="25">
        <v>39904</v>
      </c>
      <c r="B7398" s="26">
        <f>[1]PyramidData!K7405</f>
        <v>3100</v>
      </c>
    </row>
    <row r="7399" spans="1:2" x14ac:dyDescent="0.25">
      <c r="A7399" s="25">
        <v>39905</v>
      </c>
      <c r="B7399" s="26">
        <f>[1]PyramidData!K7406</f>
        <v>1874</v>
      </c>
    </row>
    <row r="7400" spans="1:2" x14ac:dyDescent="0.25">
      <c r="A7400" s="25">
        <v>39906</v>
      </c>
      <c r="B7400" s="26">
        <f>[1]PyramidData!K7407</f>
        <v>1217</v>
      </c>
    </row>
    <row r="7401" spans="1:2" x14ac:dyDescent="0.25">
      <c r="A7401" s="25">
        <v>39907</v>
      </c>
      <c r="B7401" s="26">
        <f>[1]PyramidData!K7408</f>
        <v>872</v>
      </c>
    </row>
    <row r="7402" spans="1:2" x14ac:dyDescent="0.25">
      <c r="A7402" s="25">
        <v>39908</v>
      </c>
      <c r="B7402" s="26">
        <f>[1]PyramidData!K7409</f>
        <v>342</v>
      </c>
    </row>
    <row r="7403" spans="1:2" x14ac:dyDescent="0.25">
      <c r="A7403" s="25">
        <v>39909</v>
      </c>
      <c r="B7403" s="26">
        <f>[1]PyramidData!K7410</f>
        <v>1016</v>
      </c>
    </row>
    <row r="7404" spans="1:2" x14ac:dyDescent="0.25">
      <c r="A7404" s="25">
        <v>39910</v>
      </c>
      <c r="B7404" s="26">
        <f>[1]PyramidData!K7411</f>
        <v>884</v>
      </c>
    </row>
    <row r="7405" spans="1:2" x14ac:dyDescent="0.25">
      <c r="A7405" s="25">
        <v>39911</v>
      </c>
      <c r="B7405" s="26">
        <f>[1]PyramidData!K7412</f>
        <v>1040</v>
      </c>
    </row>
    <row r="7406" spans="1:2" x14ac:dyDescent="0.25">
      <c r="A7406" s="25">
        <v>39912</v>
      </c>
      <c r="B7406" s="26">
        <f>[1]PyramidData!K7413</f>
        <v>84</v>
      </c>
    </row>
    <row r="7407" spans="1:2" x14ac:dyDescent="0.25">
      <c r="A7407" s="25">
        <v>39913</v>
      </c>
      <c r="B7407" s="26">
        <f>[1]PyramidData!K7414</f>
        <v>363</v>
      </c>
    </row>
    <row r="7408" spans="1:2" x14ac:dyDescent="0.25">
      <c r="A7408" s="25">
        <v>39914</v>
      </c>
      <c r="B7408" s="26">
        <f>[1]PyramidData!K7415</f>
        <v>582</v>
      </c>
    </row>
    <row r="7409" spans="1:2" x14ac:dyDescent="0.25">
      <c r="A7409" s="25">
        <v>39915</v>
      </c>
      <c r="B7409" s="26">
        <f>[1]PyramidData!K7416</f>
        <v>510</v>
      </c>
    </row>
    <row r="7410" spans="1:2" x14ac:dyDescent="0.25">
      <c r="A7410" s="25">
        <v>39916</v>
      </c>
      <c r="B7410" s="26">
        <f>[1]PyramidData!K7417</f>
        <v>541</v>
      </c>
    </row>
    <row r="7411" spans="1:2" x14ac:dyDescent="0.25">
      <c r="A7411" s="25">
        <v>39917</v>
      </c>
      <c r="B7411" s="26">
        <f>[1]PyramidData!K7418</f>
        <v>677</v>
      </c>
    </row>
    <row r="7412" spans="1:2" x14ac:dyDescent="0.25">
      <c r="A7412" s="25">
        <v>39918</v>
      </c>
      <c r="B7412" s="26">
        <f>[1]PyramidData!K7419</f>
        <v>856</v>
      </c>
    </row>
    <row r="7413" spans="1:2" x14ac:dyDescent="0.25">
      <c r="A7413" s="25">
        <v>39919</v>
      </c>
      <c r="B7413" s="26">
        <f>[1]PyramidData!K7420</f>
        <v>123</v>
      </c>
    </row>
    <row r="7414" spans="1:2" x14ac:dyDescent="0.25">
      <c r="A7414" s="25">
        <v>39920</v>
      </c>
      <c r="B7414" s="26">
        <f>[1]PyramidData!K7421</f>
        <v>248</v>
      </c>
    </row>
    <row r="7415" spans="1:2" x14ac:dyDescent="0.25">
      <c r="A7415" s="25">
        <v>39921</v>
      </c>
      <c r="B7415" s="26">
        <f>[1]PyramidData!K7422</f>
        <v>373</v>
      </c>
    </row>
    <row r="7416" spans="1:2" x14ac:dyDescent="0.25">
      <c r="A7416" s="25">
        <v>39922</v>
      </c>
      <c r="B7416" s="26">
        <f>[1]PyramidData!K7423</f>
        <v>1073</v>
      </c>
    </row>
    <row r="7417" spans="1:2" x14ac:dyDescent="0.25">
      <c r="A7417" s="25">
        <v>39923</v>
      </c>
      <c r="B7417" s="26">
        <f>[1]PyramidData!K7424</f>
        <v>2864</v>
      </c>
    </row>
    <row r="7418" spans="1:2" x14ac:dyDescent="0.25">
      <c r="A7418" s="25">
        <v>39924</v>
      </c>
      <c r="B7418" s="26">
        <f>[1]PyramidData!K7425</f>
        <v>1677</v>
      </c>
    </row>
    <row r="7419" spans="1:2" x14ac:dyDescent="0.25">
      <c r="A7419" s="25">
        <v>39925</v>
      </c>
      <c r="B7419" s="26">
        <f>[1]PyramidData!K7426</f>
        <v>595</v>
      </c>
    </row>
    <row r="7420" spans="1:2" x14ac:dyDescent="0.25">
      <c r="A7420" s="25">
        <v>39926</v>
      </c>
      <c r="B7420" s="26">
        <f>[1]PyramidData!K7427</f>
        <v>278</v>
      </c>
    </row>
    <row r="7421" spans="1:2" x14ac:dyDescent="0.25">
      <c r="A7421" s="25">
        <v>39927</v>
      </c>
      <c r="B7421" s="26">
        <f>[1]PyramidData!K7428</f>
        <v>1097</v>
      </c>
    </row>
    <row r="7422" spans="1:2" x14ac:dyDescent="0.25">
      <c r="A7422" s="25">
        <v>39928</v>
      </c>
      <c r="B7422" s="26">
        <f>[1]PyramidData!K7429</f>
        <v>188</v>
      </c>
    </row>
    <row r="7423" spans="1:2" x14ac:dyDescent="0.25">
      <c r="A7423" s="25">
        <v>39929</v>
      </c>
      <c r="B7423" s="26">
        <f>[1]PyramidData!K7430</f>
        <v>4</v>
      </c>
    </row>
    <row r="7424" spans="1:2" x14ac:dyDescent="0.25">
      <c r="A7424" s="25">
        <v>39930</v>
      </c>
      <c r="B7424" s="26">
        <f>[1]PyramidData!K7431</f>
        <v>3519</v>
      </c>
    </row>
    <row r="7425" spans="1:2" x14ac:dyDescent="0.25">
      <c r="A7425" s="25">
        <v>39931</v>
      </c>
      <c r="B7425" s="26">
        <f>[1]PyramidData!K7432</f>
        <v>682</v>
      </c>
    </row>
    <row r="7426" spans="1:2" x14ac:dyDescent="0.25">
      <c r="A7426" s="25">
        <v>39932</v>
      </c>
      <c r="B7426" s="26">
        <f>[1]PyramidData!K7433</f>
        <v>698</v>
      </c>
    </row>
    <row r="7427" spans="1:2" x14ac:dyDescent="0.25">
      <c r="A7427" s="25">
        <v>39933</v>
      </c>
      <c r="B7427" s="26">
        <f>[1]PyramidData!K7434</f>
        <v>358</v>
      </c>
    </row>
    <row r="7428" spans="1:2" x14ac:dyDescent="0.25">
      <c r="A7428" s="25">
        <v>39934</v>
      </c>
      <c r="B7428" s="26">
        <f>[1]PyramidData!K7435</f>
        <v>2484</v>
      </c>
    </row>
    <row r="7429" spans="1:2" x14ac:dyDescent="0.25">
      <c r="A7429" s="25">
        <v>39935</v>
      </c>
      <c r="B7429" s="26">
        <f>[1]PyramidData!K7436</f>
        <v>952</v>
      </c>
    </row>
    <row r="7430" spans="1:2" x14ac:dyDescent="0.25">
      <c r="A7430" s="25">
        <v>39936</v>
      </c>
      <c r="B7430" s="26">
        <f>[1]PyramidData!K7437</f>
        <v>855</v>
      </c>
    </row>
    <row r="7431" spans="1:2" x14ac:dyDescent="0.25">
      <c r="A7431" s="25">
        <v>39937</v>
      </c>
      <c r="B7431" s="26">
        <f>[1]PyramidData!K7438</f>
        <v>3724</v>
      </c>
    </row>
    <row r="7432" spans="1:2" x14ac:dyDescent="0.25">
      <c r="A7432" s="25">
        <v>39938</v>
      </c>
      <c r="B7432" s="26">
        <f>[1]PyramidData!K7439</f>
        <v>3664</v>
      </c>
    </row>
    <row r="7433" spans="1:2" x14ac:dyDescent="0.25">
      <c r="A7433" s="25">
        <v>39939</v>
      </c>
      <c r="B7433" s="26">
        <f>[1]PyramidData!K7440</f>
        <v>4315</v>
      </c>
    </row>
    <row r="7434" spans="1:2" x14ac:dyDescent="0.25">
      <c r="A7434" s="25">
        <v>39940</v>
      </c>
      <c r="B7434" s="26">
        <f>[1]PyramidData!K7441</f>
        <v>3247</v>
      </c>
    </row>
    <row r="7435" spans="1:2" x14ac:dyDescent="0.25">
      <c r="A7435" s="25">
        <v>39941</v>
      </c>
      <c r="B7435" s="26">
        <f>[1]PyramidData!K7442</f>
        <v>2371</v>
      </c>
    </row>
    <row r="7436" spans="1:2" x14ac:dyDescent="0.25">
      <c r="A7436" s="25">
        <v>39942</v>
      </c>
      <c r="B7436" s="26">
        <f>[1]PyramidData!K7443</f>
        <v>467</v>
      </c>
    </row>
    <row r="7437" spans="1:2" x14ac:dyDescent="0.25">
      <c r="A7437" s="25">
        <v>39943</v>
      </c>
      <c r="B7437" s="26">
        <f>[1]PyramidData!K7444</f>
        <v>691</v>
      </c>
    </row>
    <row r="7438" spans="1:2" x14ac:dyDescent="0.25">
      <c r="A7438" s="25">
        <v>39944</v>
      </c>
      <c r="B7438" s="26">
        <f>[1]PyramidData!K7445</f>
        <v>1452</v>
      </c>
    </row>
    <row r="7439" spans="1:2" x14ac:dyDescent="0.25">
      <c r="A7439" s="25">
        <v>39945</v>
      </c>
      <c r="B7439" s="26">
        <f>[1]PyramidData!K7446</f>
        <v>3495</v>
      </c>
    </row>
    <row r="7440" spans="1:2" x14ac:dyDescent="0.25">
      <c r="A7440" s="25">
        <v>39946</v>
      </c>
      <c r="B7440" s="26">
        <f>[1]PyramidData!K7447</f>
        <v>3708</v>
      </c>
    </row>
    <row r="7441" spans="1:2" x14ac:dyDescent="0.25">
      <c r="A7441" s="25">
        <v>39947</v>
      </c>
      <c r="B7441" s="26">
        <f>[1]PyramidData!K7448</f>
        <v>3786</v>
      </c>
    </row>
    <row r="7442" spans="1:2" x14ac:dyDescent="0.25">
      <c r="A7442" s="25">
        <v>39948</v>
      </c>
      <c r="B7442" s="26">
        <f>[1]PyramidData!K7449</f>
        <v>2867</v>
      </c>
    </row>
    <row r="7443" spans="1:2" x14ac:dyDescent="0.25">
      <c r="A7443" s="25">
        <v>39949</v>
      </c>
      <c r="B7443" s="26">
        <f>[1]PyramidData!K7450</f>
        <v>2520</v>
      </c>
    </row>
    <row r="7444" spans="1:2" x14ac:dyDescent="0.25">
      <c r="A7444" s="25">
        <v>39950</v>
      </c>
      <c r="B7444" s="26">
        <f>[1]PyramidData!K7451</f>
        <v>1183</v>
      </c>
    </row>
    <row r="7445" spans="1:2" x14ac:dyDescent="0.25">
      <c r="A7445" s="25">
        <v>39951</v>
      </c>
      <c r="B7445" s="26">
        <f>[1]PyramidData!K7452</f>
        <v>4755</v>
      </c>
    </row>
    <row r="7446" spans="1:2" x14ac:dyDescent="0.25">
      <c r="A7446" s="25">
        <v>39952</v>
      </c>
      <c r="B7446" s="26">
        <f>[1]PyramidData!K7453</f>
        <v>3481</v>
      </c>
    </row>
    <row r="7447" spans="1:2" x14ac:dyDescent="0.25">
      <c r="A7447" s="25">
        <v>39953</v>
      </c>
      <c r="B7447" s="26">
        <f>[1]PyramidData!K7454</f>
        <v>3624</v>
      </c>
    </row>
    <row r="7448" spans="1:2" x14ac:dyDescent="0.25">
      <c r="A7448" s="25">
        <v>39954</v>
      </c>
      <c r="B7448" s="26">
        <f>[1]PyramidData!K7455</f>
        <v>3214</v>
      </c>
    </row>
    <row r="7449" spans="1:2" x14ac:dyDescent="0.25">
      <c r="A7449" s="25">
        <v>39955</v>
      </c>
      <c r="B7449" s="26">
        <f>[1]PyramidData!K7456</f>
        <v>4226</v>
      </c>
    </row>
    <row r="7450" spans="1:2" x14ac:dyDescent="0.25">
      <c r="A7450" s="25">
        <v>39956</v>
      </c>
      <c r="B7450" s="26">
        <f>[1]PyramidData!K7457</f>
        <v>122</v>
      </c>
    </row>
    <row r="7451" spans="1:2" x14ac:dyDescent="0.25">
      <c r="A7451" s="25">
        <v>39957</v>
      </c>
      <c r="B7451" s="26">
        <f>[1]PyramidData!K7458</f>
        <v>864</v>
      </c>
    </row>
    <row r="7452" spans="1:2" x14ac:dyDescent="0.25">
      <c r="A7452" s="25">
        <v>39958</v>
      </c>
      <c r="B7452" s="26">
        <f>[1]PyramidData!K7459</f>
        <v>1226</v>
      </c>
    </row>
    <row r="7453" spans="1:2" x14ac:dyDescent="0.25">
      <c r="A7453" s="25">
        <v>39959</v>
      </c>
      <c r="B7453" s="26">
        <f>[1]PyramidData!K7460</f>
        <v>4204</v>
      </c>
    </row>
    <row r="7454" spans="1:2" x14ac:dyDescent="0.25">
      <c r="A7454" s="25">
        <v>39960</v>
      </c>
      <c r="B7454" s="26">
        <f>[1]PyramidData!K7461</f>
        <v>3913</v>
      </c>
    </row>
    <row r="7455" spans="1:2" x14ac:dyDescent="0.25">
      <c r="A7455" s="25">
        <v>39961</v>
      </c>
      <c r="B7455" s="26">
        <f>[1]PyramidData!K7462</f>
        <v>3440</v>
      </c>
    </row>
    <row r="7456" spans="1:2" x14ac:dyDescent="0.25">
      <c r="A7456" s="25">
        <v>39962</v>
      </c>
      <c r="B7456" s="26">
        <f>[1]PyramidData!K7463</f>
        <v>3198</v>
      </c>
    </row>
    <row r="7457" spans="1:2" x14ac:dyDescent="0.25">
      <c r="A7457" s="25">
        <v>39963</v>
      </c>
      <c r="B7457" s="26">
        <f>[1]PyramidData!K7464</f>
        <v>1463</v>
      </c>
    </row>
    <row r="7458" spans="1:2" x14ac:dyDescent="0.25">
      <c r="A7458" s="25">
        <v>39964</v>
      </c>
      <c r="B7458" s="26">
        <f>[1]PyramidData!K7465</f>
        <v>87</v>
      </c>
    </row>
    <row r="7459" spans="1:2" x14ac:dyDescent="0.25">
      <c r="A7459" s="25">
        <v>39965</v>
      </c>
      <c r="B7459" s="26">
        <f>[1]PyramidData!K7466</f>
        <v>2958</v>
      </c>
    </row>
    <row r="7460" spans="1:2" x14ac:dyDescent="0.25">
      <c r="A7460" s="25">
        <v>39966</v>
      </c>
      <c r="B7460" s="26">
        <f>[1]PyramidData!K7467</f>
        <v>3891</v>
      </c>
    </row>
    <row r="7461" spans="1:2" x14ac:dyDescent="0.25">
      <c r="A7461" s="25">
        <v>39967</v>
      </c>
      <c r="B7461" s="26">
        <f>[1]PyramidData!K7468</f>
        <v>3408</v>
      </c>
    </row>
    <row r="7462" spans="1:2" x14ac:dyDescent="0.25">
      <c r="A7462" s="25">
        <v>39968</v>
      </c>
      <c r="B7462" s="26">
        <f>[1]PyramidData!K7469</f>
        <v>4110</v>
      </c>
    </row>
    <row r="7463" spans="1:2" x14ac:dyDescent="0.25">
      <c r="A7463" s="25">
        <v>39969</v>
      </c>
      <c r="B7463" s="26">
        <f>[1]PyramidData!K7470</f>
        <v>960</v>
      </c>
    </row>
    <row r="7464" spans="1:2" x14ac:dyDescent="0.25">
      <c r="A7464" s="25">
        <v>39970</v>
      </c>
      <c r="B7464" s="26">
        <f>[1]PyramidData!K7471</f>
        <v>167</v>
      </c>
    </row>
    <row r="7465" spans="1:2" x14ac:dyDescent="0.25">
      <c r="A7465" s="25">
        <v>39971</v>
      </c>
      <c r="B7465" s="26">
        <f>[1]PyramidData!K7472</f>
        <v>508</v>
      </c>
    </row>
    <row r="7466" spans="1:2" x14ac:dyDescent="0.25">
      <c r="A7466" s="25">
        <v>39972</v>
      </c>
      <c r="B7466" s="26">
        <f>[1]PyramidData!K7473</f>
        <v>2681</v>
      </c>
    </row>
    <row r="7467" spans="1:2" x14ac:dyDescent="0.25">
      <c r="A7467" s="25">
        <v>39973</v>
      </c>
      <c r="B7467" s="26">
        <f>[1]PyramidData!K7474</f>
        <v>2183</v>
      </c>
    </row>
    <row r="7468" spans="1:2" x14ac:dyDescent="0.25">
      <c r="A7468" s="25">
        <v>39974</v>
      </c>
      <c r="B7468" s="26">
        <f>[1]PyramidData!K7475</f>
        <v>1160</v>
      </c>
    </row>
    <row r="7469" spans="1:2" x14ac:dyDescent="0.25">
      <c r="A7469" s="25">
        <v>39975</v>
      </c>
      <c r="B7469" s="26">
        <f>[1]PyramidData!K7476</f>
        <v>1873</v>
      </c>
    </row>
    <row r="7470" spans="1:2" x14ac:dyDescent="0.25">
      <c r="A7470" s="25">
        <v>39976</v>
      </c>
      <c r="B7470" s="26">
        <f>[1]PyramidData!K7477</f>
        <v>1972</v>
      </c>
    </row>
    <row r="7471" spans="1:2" x14ac:dyDescent="0.25">
      <c r="A7471" s="25">
        <v>39977</v>
      </c>
      <c r="B7471" s="26">
        <f>[1]PyramidData!K7478</f>
        <v>956</v>
      </c>
    </row>
    <row r="7472" spans="1:2" x14ac:dyDescent="0.25">
      <c r="A7472" s="25">
        <v>39978</v>
      </c>
      <c r="B7472" s="26">
        <f>[1]PyramidData!K7479</f>
        <v>673</v>
      </c>
    </row>
    <row r="7473" spans="1:2" x14ac:dyDescent="0.25">
      <c r="A7473" s="25">
        <v>39979</v>
      </c>
      <c r="B7473" s="26">
        <f>[1]PyramidData!K7480</f>
        <v>2072</v>
      </c>
    </row>
    <row r="7474" spans="1:2" x14ac:dyDescent="0.25">
      <c r="A7474" s="25">
        <v>39980</v>
      </c>
      <c r="B7474" s="26">
        <f>[1]PyramidData!K7481</f>
        <v>2430</v>
      </c>
    </row>
    <row r="7475" spans="1:2" x14ac:dyDescent="0.25">
      <c r="A7475" s="25">
        <v>39981</v>
      </c>
      <c r="B7475" s="26">
        <f>[1]PyramidData!K7482</f>
        <v>1978</v>
      </c>
    </row>
    <row r="7476" spans="1:2" x14ac:dyDescent="0.25">
      <c r="A7476" s="25">
        <v>39982</v>
      </c>
      <c r="B7476" s="26">
        <f>[1]PyramidData!K7483</f>
        <v>1846</v>
      </c>
    </row>
    <row r="7477" spans="1:2" x14ac:dyDescent="0.25">
      <c r="A7477" s="25">
        <v>39983</v>
      </c>
      <c r="B7477" s="26">
        <f>[1]PyramidData!K7484</f>
        <v>1312</v>
      </c>
    </row>
    <row r="7478" spans="1:2" x14ac:dyDescent="0.25">
      <c r="A7478" s="25">
        <v>39984</v>
      </c>
      <c r="B7478" s="26">
        <f>[1]PyramidData!K7485</f>
        <v>123</v>
      </c>
    </row>
    <row r="7479" spans="1:2" x14ac:dyDescent="0.25">
      <c r="A7479" s="25">
        <v>39985</v>
      </c>
      <c r="B7479" s="26">
        <f>[1]PyramidData!K7486</f>
        <v>218</v>
      </c>
    </row>
    <row r="7480" spans="1:2" x14ac:dyDescent="0.25">
      <c r="A7480" s="25">
        <v>39986</v>
      </c>
      <c r="B7480" s="26">
        <f>[1]PyramidData!K7487</f>
        <v>2172</v>
      </c>
    </row>
    <row r="7481" spans="1:2" x14ac:dyDescent="0.25">
      <c r="A7481" s="25">
        <v>39987</v>
      </c>
      <c r="B7481" s="26">
        <f>[1]PyramidData!K7488</f>
        <v>4187</v>
      </c>
    </row>
    <row r="7482" spans="1:2" x14ac:dyDescent="0.25">
      <c r="A7482" s="25">
        <v>39988</v>
      </c>
      <c r="B7482" s="26">
        <f>[1]PyramidData!K7489</f>
        <v>3470</v>
      </c>
    </row>
    <row r="7483" spans="1:2" x14ac:dyDescent="0.25">
      <c r="A7483" s="25">
        <v>39989</v>
      </c>
      <c r="B7483" s="26">
        <f>[1]PyramidData!K7490</f>
        <v>2036</v>
      </c>
    </row>
    <row r="7484" spans="1:2" x14ac:dyDescent="0.25">
      <c r="A7484" s="25">
        <v>39990</v>
      </c>
      <c r="B7484" s="26">
        <f>[1]PyramidData!K7491</f>
        <v>3994</v>
      </c>
    </row>
    <row r="7485" spans="1:2" x14ac:dyDescent="0.25">
      <c r="A7485" s="25">
        <v>39991</v>
      </c>
      <c r="B7485" s="26">
        <f>[1]PyramidData!K7492</f>
        <v>3506</v>
      </c>
    </row>
    <row r="7486" spans="1:2" x14ac:dyDescent="0.25">
      <c r="A7486" s="25">
        <v>39992</v>
      </c>
      <c r="B7486" s="26">
        <f>[1]PyramidData!K7493</f>
        <v>1548</v>
      </c>
    </row>
    <row r="7487" spans="1:2" x14ac:dyDescent="0.25">
      <c r="A7487" s="25">
        <v>39993</v>
      </c>
      <c r="B7487" s="26">
        <f>[1]PyramidData!K7494</f>
        <v>3576</v>
      </c>
    </row>
    <row r="7488" spans="1:2" x14ac:dyDescent="0.25">
      <c r="A7488" s="25">
        <v>39994</v>
      </c>
      <c r="B7488" s="26">
        <f>[1]PyramidData!K7495</f>
        <v>3748</v>
      </c>
    </row>
    <row r="7489" spans="1:2" x14ac:dyDescent="0.25">
      <c r="A7489" s="25">
        <v>39995</v>
      </c>
      <c r="B7489" s="26">
        <f>[1]PyramidData!K7496</f>
        <v>4045</v>
      </c>
    </row>
    <row r="7490" spans="1:2" x14ac:dyDescent="0.25">
      <c r="A7490" s="25">
        <v>39996</v>
      </c>
      <c r="B7490" s="26">
        <f>[1]PyramidData!K7497</f>
        <v>4569</v>
      </c>
    </row>
    <row r="7491" spans="1:2" x14ac:dyDescent="0.25">
      <c r="A7491" s="25">
        <v>39997</v>
      </c>
      <c r="B7491" s="26">
        <f>[1]PyramidData!K7498</f>
        <v>2266</v>
      </c>
    </row>
    <row r="7492" spans="1:2" x14ac:dyDescent="0.25">
      <c r="A7492" s="25">
        <v>39998</v>
      </c>
      <c r="B7492" s="26">
        <f>[1]PyramidData!K7499</f>
        <v>2408</v>
      </c>
    </row>
    <row r="7493" spans="1:2" x14ac:dyDescent="0.25">
      <c r="A7493" s="25">
        <v>39999</v>
      </c>
      <c r="B7493" s="26">
        <f>[1]PyramidData!K7500</f>
        <v>2029</v>
      </c>
    </row>
    <row r="7494" spans="1:2" x14ac:dyDescent="0.25">
      <c r="A7494" s="25">
        <v>40000</v>
      </c>
      <c r="B7494" s="26">
        <f>[1]PyramidData!K7501</f>
        <v>2836</v>
      </c>
    </row>
    <row r="7495" spans="1:2" x14ac:dyDescent="0.25">
      <c r="A7495" s="25">
        <v>40001</v>
      </c>
      <c r="B7495" s="26">
        <f>[1]PyramidData!K7502</f>
        <v>1887</v>
      </c>
    </row>
    <row r="7496" spans="1:2" x14ac:dyDescent="0.25">
      <c r="A7496" s="25">
        <v>40002</v>
      </c>
      <c r="B7496" s="26">
        <f>[1]PyramidData!K7503</f>
        <v>3436</v>
      </c>
    </row>
    <row r="7497" spans="1:2" x14ac:dyDescent="0.25">
      <c r="A7497" s="25">
        <v>40003</v>
      </c>
      <c r="B7497" s="26">
        <f>[1]PyramidData!K7504</f>
        <v>2234</v>
      </c>
    </row>
    <row r="7498" spans="1:2" x14ac:dyDescent="0.25">
      <c r="A7498" s="25">
        <v>40004</v>
      </c>
      <c r="B7498" s="26">
        <f>[1]PyramidData!K7505</f>
        <v>2522</v>
      </c>
    </row>
    <row r="7499" spans="1:2" x14ac:dyDescent="0.25">
      <c r="A7499" s="25">
        <v>40005</v>
      </c>
      <c r="B7499" s="26">
        <f>[1]PyramidData!K7506</f>
        <v>699</v>
      </c>
    </row>
    <row r="7500" spans="1:2" x14ac:dyDescent="0.25">
      <c r="A7500" s="25">
        <v>40006</v>
      </c>
      <c r="B7500" s="26">
        <f>[1]PyramidData!K7507</f>
        <v>149</v>
      </c>
    </row>
    <row r="7501" spans="1:2" x14ac:dyDescent="0.25">
      <c r="A7501" s="25">
        <v>40007</v>
      </c>
      <c r="B7501" s="26">
        <f>[1]PyramidData!K7508</f>
        <v>1949</v>
      </c>
    </row>
    <row r="7502" spans="1:2" x14ac:dyDescent="0.25">
      <c r="A7502" s="25">
        <v>40008</v>
      </c>
      <c r="B7502" s="26">
        <f>[1]PyramidData!K7509</f>
        <v>3253</v>
      </c>
    </row>
    <row r="7503" spans="1:2" x14ac:dyDescent="0.25">
      <c r="A7503" s="25">
        <v>40009</v>
      </c>
      <c r="B7503" s="26">
        <f>[1]PyramidData!K7510</f>
        <v>3282</v>
      </c>
    </row>
    <row r="7504" spans="1:2" x14ac:dyDescent="0.25">
      <c r="A7504" s="25">
        <v>40010</v>
      </c>
      <c r="B7504" s="26">
        <f>[1]PyramidData!K7511</f>
        <v>4575</v>
      </c>
    </row>
    <row r="7505" spans="1:2" x14ac:dyDescent="0.25">
      <c r="A7505" s="25">
        <v>40011</v>
      </c>
      <c r="B7505" s="26">
        <f>[1]PyramidData!K7512</f>
        <v>4456</v>
      </c>
    </row>
    <row r="7506" spans="1:2" x14ac:dyDescent="0.25">
      <c r="A7506" s="25">
        <v>40012</v>
      </c>
      <c r="B7506" s="26">
        <f>[1]PyramidData!K7513</f>
        <v>2746</v>
      </c>
    </row>
    <row r="7507" spans="1:2" x14ac:dyDescent="0.25">
      <c r="A7507" s="25">
        <v>40013</v>
      </c>
      <c r="B7507" s="26">
        <f>[1]PyramidData!K7514</f>
        <v>1457</v>
      </c>
    </row>
    <row r="7508" spans="1:2" x14ac:dyDescent="0.25">
      <c r="A7508" s="25">
        <v>40014</v>
      </c>
      <c r="B7508" s="26">
        <f>[1]PyramidData!K7515</f>
        <v>3580</v>
      </c>
    </row>
    <row r="7509" spans="1:2" x14ac:dyDescent="0.25">
      <c r="A7509" s="25">
        <v>40015</v>
      </c>
      <c r="B7509" s="26">
        <f>[1]PyramidData!K7516</f>
        <v>3519</v>
      </c>
    </row>
    <row r="7510" spans="1:2" x14ac:dyDescent="0.25">
      <c r="A7510" s="25">
        <v>40016</v>
      </c>
      <c r="B7510" s="26">
        <f>[1]PyramidData!K7517</f>
        <v>4488</v>
      </c>
    </row>
    <row r="7511" spans="1:2" x14ac:dyDescent="0.25">
      <c r="A7511" s="25">
        <v>40017</v>
      </c>
      <c r="B7511" s="26">
        <f>[1]PyramidData!K7518</f>
        <v>4877</v>
      </c>
    </row>
    <row r="7512" spans="1:2" x14ac:dyDescent="0.25">
      <c r="A7512" s="25">
        <v>40018</v>
      </c>
      <c r="B7512" s="26">
        <f>[1]PyramidData!K7519</f>
        <v>5909</v>
      </c>
    </row>
    <row r="7513" spans="1:2" x14ac:dyDescent="0.25">
      <c r="A7513" s="25">
        <v>40019</v>
      </c>
      <c r="B7513" s="26">
        <f>[1]PyramidData!K7520</f>
        <v>6063</v>
      </c>
    </row>
    <row r="7514" spans="1:2" x14ac:dyDescent="0.25">
      <c r="A7514" s="25">
        <v>40020</v>
      </c>
      <c r="B7514" s="26">
        <f>[1]PyramidData!K7521</f>
        <v>2346</v>
      </c>
    </row>
    <row r="7515" spans="1:2" x14ac:dyDescent="0.25">
      <c r="A7515" s="25">
        <v>40021</v>
      </c>
      <c r="B7515" s="26">
        <f>[1]PyramidData!K7522</f>
        <v>2544</v>
      </c>
    </row>
    <row r="7516" spans="1:2" x14ac:dyDescent="0.25">
      <c r="A7516" s="25">
        <v>40022</v>
      </c>
      <c r="B7516" s="26">
        <f>[1]PyramidData!K7523</f>
        <v>3182</v>
      </c>
    </row>
    <row r="7517" spans="1:2" x14ac:dyDescent="0.25">
      <c r="A7517" s="25">
        <v>40023</v>
      </c>
      <c r="B7517" s="26">
        <f>[1]PyramidData!K7524</f>
        <v>3235</v>
      </c>
    </row>
    <row r="7518" spans="1:2" x14ac:dyDescent="0.25">
      <c r="A7518" s="25">
        <v>40024</v>
      </c>
      <c r="B7518" s="26">
        <f>[1]PyramidData!K7525</f>
        <v>2780</v>
      </c>
    </row>
    <row r="7519" spans="1:2" x14ac:dyDescent="0.25">
      <c r="A7519" s="25">
        <v>40025</v>
      </c>
      <c r="B7519" s="26">
        <f>[1]PyramidData!K7526</f>
        <v>4250</v>
      </c>
    </row>
    <row r="7520" spans="1:2" x14ac:dyDescent="0.25">
      <c r="A7520" s="25">
        <v>40026</v>
      </c>
      <c r="B7520" s="26">
        <f>[1]PyramidData!K7527</f>
        <v>3621</v>
      </c>
    </row>
    <row r="7521" spans="1:2" x14ac:dyDescent="0.25">
      <c r="A7521" s="25">
        <v>40027</v>
      </c>
      <c r="B7521" s="26">
        <f>[1]PyramidData!K7528</f>
        <v>3064</v>
      </c>
    </row>
    <row r="7522" spans="1:2" x14ac:dyDescent="0.25">
      <c r="A7522" s="25">
        <v>40028</v>
      </c>
      <c r="B7522" s="26">
        <f>[1]PyramidData!K7529</f>
        <v>2745</v>
      </c>
    </row>
    <row r="7523" spans="1:2" x14ac:dyDescent="0.25">
      <c r="A7523" s="25">
        <v>40029</v>
      </c>
      <c r="B7523" s="26">
        <f>[1]PyramidData!K7530</f>
        <v>4278</v>
      </c>
    </row>
    <row r="7524" spans="1:2" x14ac:dyDescent="0.25">
      <c r="A7524" s="25">
        <v>40030</v>
      </c>
      <c r="B7524" s="26">
        <f>[1]PyramidData!K7531</f>
        <v>3112</v>
      </c>
    </row>
    <row r="7525" spans="1:2" x14ac:dyDescent="0.25">
      <c r="A7525" s="25">
        <v>40031</v>
      </c>
      <c r="B7525" s="26">
        <f>[1]PyramidData!K7532</f>
        <v>2656</v>
      </c>
    </row>
    <row r="7526" spans="1:2" x14ac:dyDescent="0.25">
      <c r="A7526" s="25">
        <v>40032</v>
      </c>
      <c r="B7526" s="26">
        <f>[1]PyramidData!K7533</f>
        <v>3715</v>
      </c>
    </row>
    <row r="7527" spans="1:2" x14ac:dyDescent="0.25">
      <c r="A7527" s="25">
        <v>40033</v>
      </c>
      <c r="B7527" s="26">
        <f>[1]PyramidData!K7534</f>
        <v>2901</v>
      </c>
    </row>
    <row r="7528" spans="1:2" x14ac:dyDescent="0.25">
      <c r="A7528" s="25">
        <v>40034</v>
      </c>
      <c r="B7528" s="26">
        <f>[1]PyramidData!K7535</f>
        <v>3317</v>
      </c>
    </row>
    <row r="7529" spans="1:2" x14ac:dyDescent="0.25">
      <c r="A7529" s="25">
        <v>40035</v>
      </c>
      <c r="B7529" s="26">
        <f>[1]PyramidData!K7536</f>
        <v>3045</v>
      </c>
    </row>
    <row r="7530" spans="1:2" x14ac:dyDescent="0.25">
      <c r="A7530" s="25">
        <v>40036</v>
      </c>
      <c r="B7530" s="26">
        <f>[1]PyramidData!K7537</f>
        <v>2682</v>
      </c>
    </row>
    <row r="7531" spans="1:2" x14ac:dyDescent="0.25">
      <c r="A7531" s="25">
        <v>40037</v>
      </c>
      <c r="B7531" s="26">
        <f>[1]PyramidData!K7538</f>
        <v>3514</v>
      </c>
    </row>
    <row r="7532" spans="1:2" x14ac:dyDescent="0.25">
      <c r="A7532" s="25">
        <v>40038</v>
      </c>
      <c r="B7532" s="26">
        <f>[1]PyramidData!K7539</f>
        <v>3881</v>
      </c>
    </row>
    <row r="7533" spans="1:2" x14ac:dyDescent="0.25">
      <c r="A7533" s="25">
        <v>40039</v>
      </c>
      <c r="B7533" s="26">
        <f>[1]PyramidData!K7540</f>
        <v>2104</v>
      </c>
    </row>
    <row r="7534" spans="1:2" x14ac:dyDescent="0.25">
      <c r="A7534" s="25">
        <v>40040</v>
      </c>
      <c r="B7534" s="26">
        <f>[1]PyramidData!K7541</f>
        <v>182</v>
      </c>
    </row>
    <row r="7535" spans="1:2" x14ac:dyDescent="0.25">
      <c r="A7535" s="25">
        <v>40041</v>
      </c>
      <c r="B7535" s="26">
        <f>[1]PyramidData!K7542</f>
        <v>278</v>
      </c>
    </row>
    <row r="7536" spans="1:2" x14ac:dyDescent="0.25">
      <c r="A7536" s="25">
        <v>40042</v>
      </c>
      <c r="B7536" s="26">
        <f>[1]PyramidData!K7543</f>
        <v>2022</v>
      </c>
    </row>
    <row r="7537" spans="1:2" x14ac:dyDescent="0.25">
      <c r="A7537" s="25">
        <v>40043</v>
      </c>
      <c r="B7537" s="26">
        <f>[1]PyramidData!K7544</f>
        <v>1663</v>
      </c>
    </row>
    <row r="7538" spans="1:2" x14ac:dyDescent="0.25">
      <c r="A7538" s="25">
        <v>40044</v>
      </c>
      <c r="B7538" s="26">
        <f>[1]PyramidData!K7545</f>
        <v>1837</v>
      </c>
    </row>
    <row r="7539" spans="1:2" x14ac:dyDescent="0.25">
      <c r="A7539" s="25">
        <v>40045</v>
      </c>
      <c r="B7539" s="26">
        <f>[1]PyramidData!K7546</f>
        <v>1880</v>
      </c>
    </row>
    <row r="7540" spans="1:2" x14ac:dyDescent="0.25">
      <c r="A7540" s="25">
        <v>40046</v>
      </c>
      <c r="B7540" s="26">
        <f>[1]PyramidData!K7547</f>
        <v>1996</v>
      </c>
    </row>
    <row r="7541" spans="1:2" x14ac:dyDescent="0.25">
      <c r="A7541" s="25">
        <v>40047</v>
      </c>
      <c r="B7541" s="26">
        <f>[1]PyramidData!K7548</f>
        <v>307</v>
      </c>
    </row>
    <row r="7542" spans="1:2" x14ac:dyDescent="0.25">
      <c r="A7542" s="25">
        <v>40048</v>
      </c>
      <c r="B7542" s="26">
        <f>[1]PyramidData!K7549</f>
        <v>630</v>
      </c>
    </row>
    <row r="7543" spans="1:2" x14ac:dyDescent="0.25">
      <c r="A7543" s="25">
        <v>40049</v>
      </c>
      <c r="B7543" s="26">
        <f>[1]PyramidData!K7550</f>
        <v>2331</v>
      </c>
    </row>
    <row r="7544" spans="1:2" x14ac:dyDescent="0.25">
      <c r="A7544" s="25">
        <v>40050</v>
      </c>
      <c r="B7544" s="26">
        <f>[1]PyramidData!K7551</f>
        <v>2124</v>
      </c>
    </row>
    <row r="7545" spans="1:2" x14ac:dyDescent="0.25">
      <c r="A7545" s="25">
        <v>40051</v>
      </c>
      <c r="B7545" s="26">
        <f>[1]PyramidData!K7552</f>
        <v>1942</v>
      </c>
    </row>
    <row r="7546" spans="1:2" x14ac:dyDescent="0.25">
      <c r="A7546" s="25">
        <v>40052</v>
      </c>
      <c r="B7546" s="26">
        <f>[1]PyramidData!K7553</f>
        <v>2137</v>
      </c>
    </row>
    <row r="7547" spans="1:2" x14ac:dyDescent="0.25">
      <c r="A7547" s="25">
        <v>40053</v>
      </c>
      <c r="B7547" s="26">
        <f>[1]PyramidData!K7554</f>
        <v>2618</v>
      </c>
    </row>
    <row r="7548" spans="1:2" x14ac:dyDescent="0.25">
      <c r="A7548" s="25">
        <v>40054</v>
      </c>
      <c r="B7548" s="26">
        <f>[1]PyramidData!K7555</f>
        <v>1398</v>
      </c>
    </row>
    <row r="7549" spans="1:2" x14ac:dyDescent="0.25">
      <c r="A7549" s="25">
        <v>40055</v>
      </c>
      <c r="B7549" s="26">
        <f>[1]PyramidData!K7556</f>
        <v>2381</v>
      </c>
    </row>
    <row r="7550" spans="1:2" x14ac:dyDescent="0.25">
      <c r="A7550" s="25">
        <v>40056</v>
      </c>
      <c r="B7550" s="26">
        <f>[1]PyramidData!K7557</f>
        <v>2143</v>
      </c>
    </row>
    <row r="7551" spans="1:2" x14ac:dyDescent="0.25">
      <c r="A7551" s="25">
        <v>40057</v>
      </c>
      <c r="B7551" s="26">
        <f>[1]PyramidData!K7558</f>
        <v>1553</v>
      </c>
    </row>
    <row r="7552" spans="1:2" x14ac:dyDescent="0.25">
      <c r="A7552" s="25">
        <v>40058</v>
      </c>
      <c r="B7552" s="26">
        <f>[1]PyramidData!K7559</f>
        <v>2017</v>
      </c>
    </row>
    <row r="7553" spans="1:2" x14ac:dyDescent="0.25">
      <c r="A7553" s="25">
        <v>40059</v>
      </c>
      <c r="B7553" s="26">
        <f>[1]PyramidData!K7560</f>
        <v>2441</v>
      </c>
    </row>
    <row r="7554" spans="1:2" x14ac:dyDescent="0.25">
      <c r="A7554" s="25">
        <v>40060</v>
      </c>
      <c r="B7554" s="26">
        <f>[1]PyramidData!K7561</f>
        <v>2458</v>
      </c>
    </row>
    <row r="7555" spans="1:2" x14ac:dyDescent="0.25">
      <c r="A7555" s="25">
        <v>40061</v>
      </c>
      <c r="B7555" s="26">
        <f>[1]PyramidData!K7562</f>
        <v>484</v>
      </c>
    </row>
    <row r="7556" spans="1:2" x14ac:dyDescent="0.25">
      <c r="A7556" s="25">
        <v>40062</v>
      </c>
      <c r="B7556" s="26">
        <f>[1]PyramidData!K7563</f>
        <v>68</v>
      </c>
    </row>
    <row r="7557" spans="1:2" x14ac:dyDescent="0.25">
      <c r="A7557" s="25">
        <v>40063</v>
      </c>
      <c r="B7557" s="26">
        <f>[1]PyramidData!K7564</f>
        <v>387</v>
      </c>
    </row>
    <row r="7558" spans="1:2" x14ac:dyDescent="0.25">
      <c r="A7558" s="25">
        <v>40064</v>
      </c>
      <c r="B7558" s="26">
        <f>[1]PyramidData!K7565</f>
        <v>2084</v>
      </c>
    </row>
    <row r="7559" spans="1:2" x14ac:dyDescent="0.25">
      <c r="A7559" s="25">
        <v>40065</v>
      </c>
      <c r="B7559" s="26">
        <f>[1]PyramidData!K7566</f>
        <v>2138</v>
      </c>
    </row>
    <row r="7560" spans="1:2" x14ac:dyDescent="0.25">
      <c r="A7560" s="25">
        <v>40066</v>
      </c>
      <c r="B7560" s="26">
        <f>[1]PyramidData!K7567</f>
        <v>2749</v>
      </c>
    </row>
    <row r="7561" spans="1:2" x14ac:dyDescent="0.25">
      <c r="A7561" s="25">
        <v>40067</v>
      </c>
      <c r="B7561" s="26">
        <f>[1]PyramidData!K7568</f>
        <v>2398</v>
      </c>
    </row>
    <row r="7562" spans="1:2" x14ac:dyDescent="0.25">
      <c r="A7562" s="25">
        <v>40068</v>
      </c>
      <c r="B7562" s="26">
        <f>[1]PyramidData!K7569</f>
        <v>526</v>
      </c>
    </row>
    <row r="7563" spans="1:2" x14ac:dyDescent="0.25">
      <c r="A7563" s="25">
        <v>40069</v>
      </c>
      <c r="B7563" s="26">
        <f>[1]PyramidData!K7570</f>
        <v>155</v>
      </c>
    </row>
    <row r="7564" spans="1:2" x14ac:dyDescent="0.25">
      <c r="A7564" s="25">
        <v>40070</v>
      </c>
      <c r="B7564" s="26">
        <f>[1]PyramidData!K7571</f>
        <v>1887</v>
      </c>
    </row>
    <row r="7565" spans="1:2" x14ac:dyDescent="0.25">
      <c r="A7565" s="25">
        <v>40071</v>
      </c>
      <c r="B7565" s="26">
        <f>[1]PyramidData!K7572</f>
        <v>2154</v>
      </c>
    </row>
    <row r="7566" spans="1:2" x14ac:dyDescent="0.25">
      <c r="A7566" s="25">
        <v>40072</v>
      </c>
      <c r="B7566" s="26">
        <f>[1]PyramidData!K7573</f>
        <v>3488</v>
      </c>
    </row>
    <row r="7567" spans="1:2" x14ac:dyDescent="0.25">
      <c r="A7567" s="25">
        <v>40073</v>
      </c>
      <c r="B7567" s="26">
        <f>[1]PyramidData!K7574</f>
        <v>3974</v>
      </c>
    </row>
    <row r="7568" spans="1:2" x14ac:dyDescent="0.25">
      <c r="A7568" s="25">
        <v>40074</v>
      </c>
      <c r="B7568" s="26">
        <f>[1]PyramidData!K7575</f>
        <v>4250</v>
      </c>
    </row>
    <row r="7569" spans="1:2" x14ac:dyDescent="0.25">
      <c r="A7569" s="25">
        <v>40075</v>
      </c>
      <c r="B7569" s="26">
        <f>[1]PyramidData!K7576</f>
        <v>275</v>
      </c>
    </row>
    <row r="7570" spans="1:2" x14ac:dyDescent="0.25">
      <c r="A7570" s="25">
        <v>40076</v>
      </c>
      <c r="B7570" s="26">
        <f>[1]PyramidData!K7577</f>
        <v>0</v>
      </c>
    </row>
    <row r="7571" spans="1:2" x14ac:dyDescent="0.25">
      <c r="A7571" s="25">
        <v>40077</v>
      </c>
      <c r="B7571" s="26">
        <f>[1]PyramidData!K7578</f>
        <v>3051</v>
      </c>
    </row>
    <row r="7572" spans="1:2" x14ac:dyDescent="0.25">
      <c r="A7572" s="25">
        <v>40078</v>
      </c>
      <c r="B7572" s="26">
        <f>[1]PyramidData!K7579</f>
        <v>3994</v>
      </c>
    </row>
    <row r="7573" spans="1:2" x14ac:dyDescent="0.25">
      <c r="A7573" s="25">
        <v>40079</v>
      </c>
      <c r="B7573" s="26">
        <f>[1]PyramidData!K7580</f>
        <v>3764</v>
      </c>
    </row>
    <row r="7574" spans="1:2" x14ac:dyDescent="0.25">
      <c r="A7574" s="25">
        <v>40080</v>
      </c>
      <c r="B7574" s="26">
        <f>[1]PyramidData!K7581</f>
        <v>6729</v>
      </c>
    </row>
    <row r="7575" spans="1:2" x14ac:dyDescent="0.25">
      <c r="A7575" s="25">
        <v>40081</v>
      </c>
      <c r="B7575" s="26">
        <f>[1]PyramidData!K7582</f>
        <v>4575</v>
      </c>
    </row>
    <row r="7576" spans="1:2" x14ac:dyDescent="0.25">
      <c r="A7576" s="25">
        <v>40082</v>
      </c>
      <c r="B7576" s="26">
        <f>[1]PyramidData!K7583</f>
        <v>3870</v>
      </c>
    </row>
    <row r="7577" spans="1:2" x14ac:dyDescent="0.25">
      <c r="A7577" s="25">
        <v>40083</v>
      </c>
      <c r="B7577" s="26">
        <f>[1]PyramidData!K7584</f>
        <v>2293</v>
      </c>
    </row>
    <row r="7578" spans="1:2" x14ac:dyDescent="0.25">
      <c r="A7578" s="25">
        <v>40084</v>
      </c>
      <c r="B7578" s="26">
        <f>[1]PyramidData!K7585</f>
        <v>2612</v>
      </c>
    </row>
    <row r="7579" spans="1:2" x14ac:dyDescent="0.25">
      <c r="A7579" s="25">
        <v>40085</v>
      </c>
      <c r="B7579" s="26">
        <f>[1]PyramidData!K7586</f>
        <v>2689</v>
      </c>
    </row>
    <row r="7580" spans="1:2" x14ac:dyDescent="0.25">
      <c r="A7580" s="25">
        <v>40086</v>
      </c>
      <c r="B7580" s="26">
        <f>[1]PyramidData!K7587</f>
        <v>1627</v>
      </c>
    </row>
    <row r="7581" spans="1:2" x14ac:dyDescent="0.25">
      <c r="A7581" s="25">
        <v>40087</v>
      </c>
      <c r="B7581" s="26">
        <f>[1]PyramidData!K7588</f>
        <v>2859</v>
      </c>
    </row>
    <row r="7582" spans="1:2" x14ac:dyDescent="0.25">
      <c r="A7582" s="25">
        <v>40088</v>
      </c>
      <c r="B7582" s="26">
        <f>[1]PyramidData!K7589</f>
        <v>4325</v>
      </c>
    </row>
    <row r="7583" spans="1:2" x14ac:dyDescent="0.25">
      <c r="A7583" s="25">
        <v>40089</v>
      </c>
      <c r="B7583" s="26">
        <f>[1]PyramidData!K7590</f>
        <v>1192</v>
      </c>
    </row>
    <row r="7584" spans="1:2" x14ac:dyDescent="0.25">
      <c r="A7584" s="25">
        <v>40090</v>
      </c>
      <c r="B7584" s="26">
        <f>[1]PyramidData!K7591</f>
        <v>708</v>
      </c>
    </row>
    <row r="7585" spans="1:2" x14ac:dyDescent="0.25">
      <c r="A7585" s="25">
        <v>40091</v>
      </c>
      <c r="B7585" s="26">
        <f>[1]PyramidData!K7592</f>
        <v>1382</v>
      </c>
    </row>
    <row r="7586" spans="1:2" x14ac:dyDescent="0.25">
      <c r="A7586" s="25">
        <v>40092</v>
      </c>
      <c r="B7586" s="26">
        <f>[1]PyramidData!K7593</f>
        <v>2843</v>
      </c>
    </row>
    <row r="7587" spans="1:2" x14ac:dyDescent="0.25">
      <c r="A7587" s="25">
        <v>40093</v>
      </c>
      <c r="B7587" s="26">
        <f>[1]PyramidData!K7594</f>
        <v>2185</v>
      </c>
    </row>
    <row r="7588" spans="1:2" x14ac:dyDescent="0.25">
      <c r="A7588" s="25">
        <v>40094</v>
      </c>
      <c r="B7588" s="26">
        <f>[1]PyramidData!K7595</f>
        <v>3141</v>
      </c>
    </row>
    <row r="7589" spans="1:2" x14ac:dyDescent="0.25">
      <c r="A7589" s="25">
        <v>40095</v>
      </c>
      <c r="B7589" s="26">
        <f>[1]PyramidData!K7596</f>
        <v>4355</v>
      </c>
    </row>
    <row r="7590" spans="1:2" x14ac:dyDescent="0.25">
      <c r="A7590" s="25">
        <v>40096</v>
      </c>
      <c r="B7590" s="26">
        <f>[1]PyramidData!K7597</f>
        <v>320</v>
      </c>
    </row>
    <row r="7591" spans="1:2" x14ac:dyDescent="0.25">
      <c r="A7591" s="25">
        <v>40097</v>
      </c>
      <c r="B7591" s="26">
        <f>[1]PyramidData!K7598</f>
        <v>848</v>
      </c>
    </row>
    <row r="7592" spans="1:2" x14ac:dyDescent="0.25">
      <c r="A7592" s="25">
        <v>40098</v>
      </c>
      <c r="B7592" s="26">
        <f>[1]PyramidData!K7599</f>
        <v>3357</v>
      </c>
    </row>
    <row r="7593" spans="1:2" x14ac:dyDescent="0.25">
      <c r="A7593" s="25">
        <v>40099</v>
      </c>
      <c r="B7593" s="26">
        <f>[1]PyramidData!K7600</f>
        <v>2576</v>
      </c>
    </row>
    <row r="7594" spans="1:2" x14ac:dyDescent="0.25">
      <c r="A7594" s="25">
        <v>40100</v>
      </c>
      <c r="B7594" s="26">
        <f>[1]PyramidData!K7601</f>
        <v>3133</v>
      </c>
    </row>
    <row r="7595" spans="1:2" x14ac:dyDescent="0.25">
      <c r="A7595" s="25">
        <v>40101</v>
      </c>
      <c r="B7595" s="26">
        <f>[1]PyramidData!K7602</f>
        <v>3407</v>
      </c>
    </row>
    <row r="7596" spans="1:2" x14ac:dyDescent="0.25">
      <c r="A7596" s="25">
        <v>40102</v>
      </c>
      <c r="B7596" s="26">
        <f>[1]PyramidData!K7603</f>
        <v>4688</v>
      </c>
    </row>
    <row r="7597" spans="1:2" x14ac:dyDescent="0.25">
      <c r="A7597" s="25">
        <v>40103</v>
      </c>
      <c r="B7597" s="26">
        <f>[1]PyramidData!K7604</f>
        <v>1419</v>
      </c>
    </row>
    <row r="7598" spans="1:2" x14ac:dyDescent="0.25">
      <c r="A7598" s="25">
        <v>40104</v>
      </c>
      <c r="B7598" s="26">
        <f>[1]PyramidData!K7605</f>
        <v>325</v>
      </c>
    </row>
    <row r="7599" spans="1:2" x14ac:dyDescent="0.25">
      <c r="A7599" s="25">
        <v>40105</v>
      </c>
      <c r="B7599" s="26">
        <f>[1]PyramidData!K7606</f>
        <v>2207</v>
      </c>
    </row>
    <row r="7600" spans="1:2" x14ac:dyDescent="0.25">
      <c r="A7600" s="25">
        <v>40106</v>
      </c>
      <c r="B7600" s="26">
        <f>[1]PyramidData!K7607</f>
        <v>1652</v>
      </c>
    </row>
    <row r="7601" spans="1:2" x14ac:dyDescent="0.25">
      <c r="A7601" s="25">
        <v>40107</v>
      </c>
      <c r="B7601" s="26">
        <f>[1]PyramidData!K7608</f>
        <v>1270</v>
      </c>
    </row>
    <row r="7602" spans="1:2" x14ac:dyDescent="0.25">
      <c r="A7602" s="25">
        <v>40108</v>
      </c>
      <c r="B7602" s="26">
        <f>[1]PyramidData!K7609</f>
        <v>2061</v>
      </c>
    </row>
    <row r="7603" spans="1:2" x14ac:dyDescent="0.25">
      <c r="A7603" s="25">
        <v>40109</v>
      </c>
      <c r="B7603" s="26">
        <f>[1]PyramidData!K7610</f>
        <v>294</v>
      </c>
    </row>
    <row r="7604" spans="1:2" x14ac:dyDescent="0.25">
      <c r="A7604" s="25">
        <v>40110</v>
      </c>
      <c r="B7604" s="26">
        <f>[1]PyramidData!K7611</f>
        <v>546</v>
      </c>
    </row>
    <row r="7605" spans="1:2" x14ac:dyDescent="0.25">
      <c r="A7605" s="25">
        <v>40111</v>
      </c>
      <c r="B7605" s="26">
        <f>[1]PyramidData!K7612</f>
        <v>435</v>
      </c>
    </row>
    <row r="7606" spans="1:2" x14ac:dyDescent="0.25">
      <c r="A7606" s="25">
        <v>40112</v>
      </c>
      <c r="B7606" s="26">
        <f>[1]PyramidData!K7613</f>
        <v>2333</v>
      </c>
    </row>
    <row r="7607" spans="1:2" x14ac:dyDescent="0.25">
      <c r="A7607" s="25">
        <v>40113</v>
      </c>
      <c r="B7607" s="26">
        <f>[1]PyramidData!K7614</f>
        <v>2384</v>
      </c>
    </row>
    <row r="7608" spans="1:2" x14ac:dyDescent="0.25">
      <c r="A7608" s="25">
        <v>40114</v>
      </c>
      <c r="B7608" s="26">
        <f>[1]PyramidData!K7615</f>
        <v>2372</v>
      </c>
    </row>
    <row r="7609" spans="1:2" x14ac:dyDescent="0.25">
      <c r="A7609" s="25">
        <v>40115</v>
      </c>
      <c r="B7609" s="26">
        <f>[1]PyramidData!K7616</f>
        <v>1555</v>
      </c>
    </row>
    <row r="7610" spans="1:2" x14ac:dyDescent="0.25">
      <c r="A7610" s="25">
        <v>40116</v>
      </c>
      <c r="B7610" s="26">
        <f>[1]PyramidData!K7617</f>
        <v>1776</v>
      </c>
    </row>
    <row r="7611" spans="1:2" x14ac:dyDescent="0.25">
      <c r="A7611" s="25">
        <v>40117</v>
      </c>
      <c r="B7611" s="26">
        <f>[1]PyramidData!K7618</f>
        <v>366</v>
      </c>
    </row>
    <row r="7612" spans="1:2" x14ac:dyDescent="0.25">
      <c r="A7612" s="25">
        <v>40118</v>
      </c>
      <c r="B7612" s="26">
        <f>[1]PyramidData!K7619</f>
        <v>1673</v>
      </c>
    </row>
    <row r="7613" spans="1:2" x14ac:dyDescent="0.25">
      <c r="A7613" s="25">
        <v>40119</v>
      </c>
      <c r="B7613" s="26">
        <f>[1]PyramidData!K7620</f>
        <v>2764</v>
      </c>
    </row>
    <row r="7614" spans="1:2" x14ac:dyDescent="0.25">
      <c r="A7614" s="25">
        <v>40120</v>
      </c>
      <c r="B7614" s="26">
        <f>[1]PyramidData!K7621</f>
        <v>2468</v>
      </c>
    </row>
    <row r="7615" spans="1:2" x14ac:dyDescent="0.25">
      <c r="A7615" s="25">
        <v>40121</v>
      </c>
      <c r="B7615" s="26">
        <f>[1]PyramidData!K7622</f>
        <v>2311</v>
      </c>
    </row>
    <row r="7616" spans="1:2" x14ac:dyDescent="0.25">
      <c r="A7616" s="25">
        <v>40122</v>
      </c>
      <c r="B7616" s="26">
        <f>[1]PyramidData!K7623</f>
        <v>2457</v>
      </c>
    </row>
    <row r="7617" spans="1:2" x14ac:dyDescent="0.25">
      <c r="A7617" s="25">
        <v>40123</v>
      </c>
      <c r="B7617" s="26">
        <f>[1]PyramidData!K7624</f>
        <v>2976</v>
      </c>
    </row>
    <row r="7618" spans="1:2" x14ac:dyDescent="0.25">
      <c r="A7618" s="25">
        <v>40124</v>
      </c>
      <c r="B7618" s="26">
        <f>[1]PyramidData!K7625</f>
        <v>491</v>
      </c>
    </row>
    <row r="7619" spans="1:2" x14ac:dyDescent="0.25">
      <c r="A7619" s="25">
        <v>40125</v>
      </c>
      <c r="B7619" s="26">
        <f>[1]PyramidData!K7626</f>
        <v>754</v>
      </c>
    </row>
    <row r="7620" spans="1:2" x14ac:dyDescent="0.25">
      <c r="A7620" s="25">
        <v>40126</v>
      </c>
      <c r="B7620" s="26">
        <f>[1]PyramidData!K7627</f>
        <v>3115</v>
      </c>
    </row>
    <row r="7621" spans="1:2" x14ac:dyDescent="0.25">
      <c r="A7621" s="25">
        <v>40127</v>
      </c>
      <c r="B7621" s="26">
        <f>[1]PyramidData!K7628</f>
        <v>3000</v>
      </c>
    </row>
    <row r="7622" spans="1:2" x14ac:dyDescent="0.25">
      <c r="A7622" s="25">
        <v>40128</v>
      </c>
      <c r="B7622" s="26">
        <f>[1]PyramidData!K7629</f>
        <v>2938</v>
      </c>
    </row>
    <row r="7623" spans="1:2" x14ac:dyDescent="0.25">
      <c r="A7623" s="25">
        <v>40129</v>
      </c>
      <c r="B7623" s="26">
        <f>[1]PyramidData!K7630</f>
        <v>3409</v>
      </c>
    </row>
    <row r="7624" spans="1:2" x14ac:dyDescent="0.25">
      <c r="A7624" s="25">
        <v>40130</v>
      </c>
      <c r="B7624" s="26">
        <f>[1]PyramidData!K7631</f>
        <v>2630</v>
      </c>
    </row>
    <row r="7625" spans="1:2" x14ac:dyDescent="0.25">
      <c r="A7625" s="25">
        <v>40131</v>
      </c>
      <c r="B7625" s="26">
        <f>[1]PyramidData!K7632</f>
        <v>225</v>
      </c>
    </row>
    <row r="7626" spans="1:2" x14ac:dyDescent="0.25">
      <c r="A7626" s="25">
        <v>40132</v>
      </c>
      <c r="B7626" s="26">
        <f>[1]PyramidData!K7633</f>
        <v>248</v>
      </c>
    </row>
    <row r="7627" spans="1:2" x14ac:dyDescent="0.25">
      <c r="A7627" s="25">
        <v>40133</v>
      </c>
      <c r="B7627" s="26">
        <f>[1]PyramidData!K7634</f>
        <v>3303</v>
      </c>
    </row>
    <row r="7628" spans="1:2" x14ac:dyDescent="0.25">
      <c r="A7628" s="25">
        <v>40134</v>
      </c>
      <c r="B7628" s="26">
        <f>[1]PyramidData!K7635</f>
        <v>3244</v>
      </c>
    </row>
    <row r="7629" spans="1:2" x14ac:dyDescent="0.25">
      <c r="A7629" s="25">
        <v>40135</v>
      </c>
      <c r="B7629" s="26">
        <f>[1]PyramidData!K7636</f>
        <v>2105</v>
      </c>
    </row>
    <row r="7630" spans="1:2" x14ac:dyDescent="0.25">
      <c r="A7630" s="25">
        <v>40136</v>
      </c>
      <c r="B7630" s="26">
        <f>[1]PyramidData!K7637</f>
        <v>2228</v>
      </c>
    </row>
    <row r="7631" spans="1:2" x14ac:dyDescent="0.25">
      <c r="A7631" s="25">
        <v>40137</v>
      </c>
      <c r="B7631" s="26">
        <f>[1]PyramidData!K7638</f>
        <v>2504</v>
      </c>
    </row>
    <row r="7632" spans="1:2" x14ac:dyDescent="0.25">
      <c r="A7632" s="25">
        <v>40138</v>
      </c>
      <c r="B7632" s="26">
        <f>[1]PyramidData!K7639</f>
        <v>311</v>
      </c>
    </row>
    <row r="7633" spans="1:2" x14ac:dyDescent="0.25">
      <c r="A7633" s="25">
        <v>40139</v>
      </c>
      <c r="B7633" s="26">
        <f>[1]PyramidData!K7640</f>
        <v>238</v>
      </c>
    </row>
    <row r="7634" spans="1:2" x14ac:dyDescent="0.25">
      <c r="A7634" s="25">
        <v>40140</v>
      </c>
      <c r="B7634" s="26">
        <f>[1]PyramidData!K7641</f>
        <v>3130</v>
      </c>
    </row>
    <row r="7635" spans="1:2" x14ac:dyDescent="0.25">
      <c r="A7635" s="25">
        <v>40141</v>
      </c>
      <c r="B7635" s="26">
        <f>[1]PyramidData!K7642</f>
        <v>2302</v>
      </c>
    </row>
    <row r="7636" spans="1:2" x14ac:dyDescent="0.25">
      <c r="A7636" s="25">
        <v>40142</v>
      </c>
      <c r="B7636" s="26">
        <f>[1]PyramidData!K7643</f>
        <v>2208</v>
      </c>
    </row>
    <row r="7637" spans="1:2" x14ac:dyDescent="0.25">
      <c r="A7637" s="25">
        <v>40143</v>
      </c>
      <c r="B7637" s="26">
        <f>[1]PyramidData!K7644</f>
        <v>2472</v>
      </c>
    </row>
    <row r="7638" spans="1:2" x14ac:dyDescent="0.25">
      <c r="A7638" s="25">
        <v>40144</v>
      </c>
      <c r="B7638" s="26">
        <f>[1]PyramidData!K7645</f>
        <v>2899</v>
      </c>
    </row>
    <row r="7639" spans="1:2" x14ac:dyDescent="0.25">
      <c r="A7639" s="25">
        <v>40145</v>
      </c>
      <c r="B7639" s="26">
        <f>[1]PyramidData!K7646</f>
        <v>244</v>
      </c>
    </row>
    <row r="7640" spans="1:2" x14ac:dyDescent="0.25">
      <c r="A7640" s="25">
        <v>40146</v>
      </c>
      <c r="B7640" s="26">
        <f>[1]PyramidData!K7647</f>
        <v>941</v>
      </c>
    </row>
    <row r="7641" spans="1:2" x14ac:dyDescent="0.25">
      <c r="A7641" s="25">
        <v>40147</v>
      </c>
      <c r="B7641" s="26">
        <f>[1]PyramidData!K7648</f>
        <v>3234</v>
      </c>
    </row>
    <row r="7642" spans="1:2" x14ac:dyDescent="0.25">
      <c r="A7642" s="25">
        <v>40148</v>
      </c>
      <c r="B7642" s="26">
        <f>[1]PyramidData!K7649</f>
        <v>2731</v>
      </c>
    </row>
    <row r="7643" spans="1:2" x14ac:dyDescent="0.25">
      <c r="A7643" s="25">
        <v>40149</v>
      </c>
      <c r="B7643" s="26">
        <f>[1]PyramidData!K7650</f>
        <v>3546</v>
      </c>
    </row>
    <row r="7644" spans="1:2" x14ac:dyDescent="0.25">
      <c r="A7644" s="25">
        <v>40150</v>
      </c>
      <c r="B7644" s="26">
        <f>[1]PyramidData!K7651</f>
        <v>3485</v>
      </c>
    </row>
    <row r="7645" spans="1:2" x14ac:dyDescent="0.25">
      <c r="A7645" s="25">
        <v>40151</v>
      </c>
      <c r="B7645" s="26">
        <f>[1]PyramidData!K7652</f>
        <v>3652</v>
      </c>
    </row>
    <row r="7646" spans="1:2" x14ac:dyDescent="0.25">
      <c r="A7646" s="25">
        <v>40152</v>
      </c>
      <c r="B7646" s="26">
        <f>[1]PyramidData!K7653</f>
        <v>1146</v>
      </c>
    </row>
    <row r="7647" spans="1:2" x14ac:dyDescent="0.25">
      <c r="A7647" s="25">
        <v>40153</v>
      </c>
      <c r="B7647" s="26">
        <f>[1]PyramidData!K7654</f>
        <v>297</v>
      </c>
    </row>
    <row r="7648" spans="1:2" x14ac:dyDescent="0.25">
      <c r="A7648" s="25">
        <v>40154</v>
      </c>
      <c r="B7648" s="26">
        <f>[1]PyramidData!K7655</f>
        <v>4159</v>
      </c>
    </row>
    <row r="7649" spans="1:2" x14ac:dyDescent="0.25">
      <c r="A7649" s="25">
        <v>40155</v>
      </c>
      <c r="B7649" s="26">
        <f>[1]PyramidData!K7656</f>
        <v>1165</v>
      </c>
    </row>
    <row r="7650" spans="1:2" x14ac:dyDescent="0.25">
      <c r="A7650" s="25">
        <v>40156</v>
      </c>
      <c r="B7650" s="26">
        <f>[1]PyramidData!K7657</f>
        <v>1070</v>
      </c>
    </row>
    <row r="7651" spans="1:2" x14ac:dyDescent="0.25">
      <c r="A7651" s="25">
        <v>40157</v>
      </c>
      <c r="B7651" s="26">
        <f>[1]PyramidData!K7658</f>
        <v>2261</v>
      </c>
    </row>
    <row r="7652" spans="1:2" x14ac:dyDescent="0.25">
      <c r="A7652" s="25">
        <v>40158</v>
      </c>
      <c r="B7652" s="26">
        <f>[1]PyramidData!K7659</f>
        <v>2646</v>
      </c>
    </row>
    <row r="7653" spans="1:2" x14ac:dyDescent="0.25">
      <c r="A7653" s="25">
        <v>40159</v>
      </c>
      <c r="B7653" s="26">
        <f>[1]PyramidData!K7660</f>
        <v>186</v>
      </c>
    </row>
    <row r="7654" spans="1:2" x14ac:dyDescent="0.25">
      <c r="A7654" s="25">
        <v>40160</v>
      </c>
      <c r="B7654" s="26">
        <f>[1]PyramidData!K7661</f>
        <v>419</v>
      </c>
    </row>
    <row r="7655" spans="1:2" x14ac:dyDescent="0.25">
      <c r="A7655" s="25">
        <v>40161</v>
      </c>
      <c r="B7655" s="26">
        <f>[1]PyramidData!K7662</f>
        <v>3509</v>
      </c>
    </row>
    <row r="7656" spans="1:2" x14ac:dyDescent="0.25">
      <c r="A7656" s="25">
        <v>40162</v>
      </c>
      <c r="B7656" s="26">
        <f>[1]PyramidData!K7663</f>
        <v>2813</v>
      </c>
    </row>
    <row r="7657" spans="1:2" x14ac:dyDescent="0.25">
      <c r="A7657" s="25">
        <v>40163</v>
      </c>
      <c r="B7657" s="26">
        <f>[1]PyramidData!K7664</f>
        <v>3244</v>
      </c>
    </row>
    <row r="7658" spans="1:2" x14ac:dyDescent="0.25">
      <c r="A7658" s="25">
        <v>40164</v>
      </c>
      <c r="B7658" s="26">
        <f>[1]PyramidData!K7665</f>
        <v>3354</v>
      </c>
    </row>
    <row r="7659" spans="1:2" x14ac:dyDescent="0.25">
      <c r="A7659" s="25">
        <v>40165</v>
      </c>
      <c r="B7659" s="26">
        <f>[1]PyramidData!K7666</f>
        <v>1536</v>
      </c>
    </row>
    <row r="7660" spans="1:2" x14ac:dyDescent="0.25">
      <c r="A7660" s="25">
        <v>40166</v>
      </c>
      <c r="B7660" s="26">
        <f>[1]PyramidData!K7667</f>
        <v>9</v>
      </c>
    </row>
    <row r="7661" spans="1:2" x14ac:dyDescent="0.25">
      <c r="A7661" s="25">
        <v>40167</v>
      </c>
      <c r="B7661" s="26">
        <f>[1]PyramidData!K7668</f>
        <v>344</v>
      </c>
    </row>
    <row r="7662" spans="1:2" x14ac:dyDescent="0.25">
      <c r="A7662" s="25">
        <v>40168</v>
      </c>
      <c r="B7662" s="26">
        <f>[1]PyramidData!K7669</f>
        <v>1293</v>
      </c>
    </row>
    <row r="7663" spans="1:2" x14ac:dyDescent="0.25">
      <c r="A7663" s="25">
        <v>40169</v>
      </c>
      <c r="B7663" s="26">
        <f>[1]PyramidData!K7670</f>
        <v>4592</v>
      </c>
    </row>
    <row r="7664" spans="1:2" x14ac:dyDescent="0.25">
      <c r="A7664" s="25">
        <v>40170</v>
      </c>
      <c r="B7664" s="26">
        <f>[1]PyramidData!K7671</f>
        <v>1837</v>
      </c>
    </row>
    <row r="7665" spans="1:2" x14ac:dyDescent="0.25">
      <c r="A7665" s="25">
        <v>40171</v>
      </c>
      <c r="B7665" s="26">
        <f>[1]PyramidData!K7672</f>
        <v>5019</v>
      </c>
    </row>
    <row r="7666" spans="1:2" x14ac:dyDescent="0.25">
      <c r="A7666" s="25">
        <v>40172</v>
      </c>
      <c r="B7666" s="26">
        <f>[1]PyramidData!K7673</f>
        <v>0</v>
      </c>
    </row>
    <row r="7667" spans="1:2" x14ac:dyDescent="0.25">
      <c r="A7667" s="25">
        <v>40173</v>
      </c>
      <c r="B7667" s="26">
        <f>[1]PyramidData!K7674</f>
        <v>2497</v>
      </c>
    </row>
    <row r="7668" spans="1:2" x14ac:dyDescent="0.25">
      <c r="A7668" s="25">
        <v>40174</v>
      </c>
      <c r="B7668" s="26">
        <f>[1]PyramidData!K7675</f>
        <v>1141</v>
      </c>
    </row>
    <row r="7669" spans="1:2" x14ac:dyDescent="0.25">
      <c r="A7669" s="25">
        <v>40175</v>
      </c>
      <c r="B7669" s="26">
        <f>[1]PyramidData!K7676</f>
        <v>3540</v>
      </c>
    </row>
    <row r="7670" spans="1:2" x14ac:dyDescent="0.25">
      <c r="A7670" s="25">
        <v>40176</v>
      </c>
      <c r="B7670" s="26">
        <f>[1]PyramidData!K7677</f>
        <v>2864</v>
      </c>
    </row>
    <row r="7671" spans="1:2" x14ac:dyDescent="0.25">
      <c r="A7671" s="25">
        <v>40177</v>
      </c>
      <c r="B7671" s="26">
        <f>[1]PyramidData!K7678</f>
        <v>3283</v>
      </c>
    </row>
    <row r="7672" spans="1:2" x14ac:dyDescent="0.25">
      <c r="A7672" s="25">
        <v>40178</v>
      </c>
      <c r="B7672" s="26">
        <f>[1]PyramidData!K7679</f>
        <v>2878</v>
      </c>
    </row>
    <row r="7673" spans="1:2" x14ac:dyDescent="0.25">
      <c r="A7673" s="25">
        <v>40179</v>
      </c>
      <c r="B7673" s="26">
        <f>[1]PyramidData!K7680</f>
        <v>1288</v>
      </c>
    </row>
    <row r="7674" spans="1:2" x14ac:dyDescent="0.25">
      <c r="A7674" s="25">
        <v>40180</v>
      </c>
      <c r="B7674" s="26">
        <f>[1]PyramidData!K7681</f>
        <v>1190</v>
      </c>
    </row>
    <row r="7675" spans="1:2" x14ac:dyDescent="0.25">
      <c r="A7675" s="25">
        <v>40181</v>
      </c>
      <c r="B7675" s="26">
        <f>[1]PyramidData!K7682</f>
        <v>2051</v>
      </c>
    </row>
    <row r="7676" spans="1:2" x14ac:dyDescent="0.25">
      <c r="A7676" s="25">
        <v>40182</v>
      </c>
      <c r="B7676" s="26">
        <f>[1]PyramidData!K7683</f>
        <v>2618</v>
      </c>
    </row>
    <row r="7677" spans="1:2" x14ac:dyDescent="0.25">
      <c r="A7677" s="25">
        <v>40183</v>
      </c>
      <c r="B7677" s="26">
        <f>[1]PyramidData!K7684</f>
        <v>2691</v>
      </c>
    </row>
    <row r="7678" spans="1:2" x14ac:dyDescent="0.25">
      <c r="A7678" s="25">
        <v>40184</v>
      </c>
      <c r="B7678" s="26">
        <f>[1]PyramidData!K7685</f>
        <v>2882</v>
      </c>
    </row>
    <row r="7679" spans="1:2" x14ac:dyDescent="0.25">
      <c r="A7679" s="25">
        <v>40185</v>
      </c>
      <c r="B7679" s="26">
        <f>[1]PyramidData!K7686</f>
        <v>3799</v>
      </c>
    </row>
    <row r="7680" spans="1:2" x14ac:dyDescent="0.25">
      <c r="A7680" s="25">
        <v>40186</v>
      </c>
      <c r="B7680" s="26">
        <f>[1]PyramidData!K7687</f>
        <v>3086</v>
      </c>
    </row>
    <row r="7681" spans="1:2" x14ac:dyDescent="0.25">
      <c r="A7681" s="25">
        <v>40187</v>
      </c>
      <c r="B7681" s="26">
        <f>[1]PyramidData!K7688</f>
        <v>487</v>
      </c>
    </row>
    <row r="7682" spans="1:2" x14ac:dyDescent="0.25">
      <c r="A7682" s="25">
        <v>40188</v>
      </c>
      <c r="B7682" s="26">
        <f>[1]PyramidData!K7689</f>
        <v>724</v>
      </c>
    </row>
    <row r="7683" spans="1:2" x14ac:dyDescent="0.25">
      <c r="A7683" s="25">
        <v>40189</v>
      </c>
      <c r="B7683" s="26">
        <f>[1]PyramidData!K7690</f>
        <v>2885</v>
      </c>
    </row>
    <row r="7684" spans="1:2" x14ac:dyDescent="0.25">
      <c r="A7684" s="25">
        <v>40190</v>
      </c>
      <c r="B7684" s="26">
        <f>[1]PyramidData!K7691</f>
        <v>2355</v>
      </c>
    </row>
    <row r="7685" spans="1:2" x14ac:dyDescent="0.25">
      <c r="A7685" s="25">
        <v>40191</v>
      </c>
      <c r="B7685" s="26">
        <f>[1]PyramidData!K7692</f>
        <v>2746</v>
      </c>
    </row>
    <row r="7686" spans="1:2" x14ac:dyDescent="0.25">
      <c r="A7686" s="25">
        <v>40192</v>
      </c>
      <c r="B7686" s="26">
        <f>[1]PyramidData!K7693</f>
        <v>2632</v>
      </c>
    </row>
    <row r="7687" spans="1:2" x14ac:dyDescent="0.25">
      <c r="A7687" s="25">
        <v>40193</v>
      </c>
      <c r="B7687" s="26">
        <f>[1]PyramidData!K7694</f>
        <v>2647</v>
      </c>
    </row>
    <row r="7688" spans="1:2" x14ac:dyDescent="0.25">
      <c r="A7688" s="25">
        <v>40194</v>
      </c>
      <c r="B7688" s="26">
        <f>[1]PyramidData!K7695</f>
        <v>112</v>
      </c>
    </row>
    <row r="7689" spans="1:2" x14ac:dyDescent="0.25">
      <c r="A7689" s="25">
        <v>40195</v>
      </c>
      <c r="B7689" s="26">
        <f>[1]PyramidData!K7696</f>
        <v>616</v>
      </c>
    </row>
    <row r="7690" spans="1:2" x14ac:dyDescent="0.25">
      <c r="A7690" s="25">
        <v>40196</v>
      </c>
      <c r="B7690" s="26">
        <f>[1]PyramidData!K7697</f>
        <v>573</v>
      </c>
    </row>
    <row r="7691" spans="1:2" x14ac:dyDescent="0.25">
      <c r="A7691" s="25">
        <v>40197</v>
      </c>
      <c r="B7691" s="26">
        <f>[1]PyramidData!K7698</f>
        <v>304</v>
      </c>
    </row>
    <row r="7692" spans="1:2" x14ac:dyDescent="0.25">
      <c r="A7692" s="25">
        <v>40198</v>
      </c>
      <c r="B7692" s="26">
        <f>[1]PyramidData!K7699</f>
        <v>2435</v>
      </c>
    </row>
    <row r="7693" spans="1:2" x14ac:dyDescent="0.25">
      <c r="A7693" s="25">
        <v>40199</v>
      </c>
      <c r="B7693" s="26">
        <f>[1]PyramidData!K7700</f>
        <v>752</v>
      </c>
    </row>
    <row r="7694" spans="1:2" x14ac:dyDescent="0.25">
      <c r="A7694" s="25">
        <v>40200</v>
      </c>
      <c r="B7694" s="26">
        <f>[1]PyramidData!K7701</f>
        <v>646</v>
      </c>
    </row>
    <row r="7695" spans="1:2" x14ac:dyDescent="0.25">
      <c r="A7695" s="25">
        <v>40201</v>
      </c>
      <c r="B7695" s="26">
        <f>[1]PyramidData!K7702</f>
        <v>1420</v>
      </c>
    </row>
    <row r="7696" spans="1:2" x14ac:dyDescent="0.25">
      <c r="A7696" s="25">
        <v>40202</v>
      </c>
      <c r="B7696" s="26">
        <f>[1]PyramidData!K7703</f>
        <v>1159</v>
      </c>
    </row>
    <row r="7697" spans="1:2" x14ac:dyDescent="0.25">
      <c r="A7697" s="25">
        <v>40203</v>
      </c>
      <c r="B7697" s="26">
        <f>[1]PyramidData!K7704</f>
        <v>1272</v>
      </c>
    </row>
    <row r="7698" spans="1:2" x14ac:dyDescent="0.25">
      <c r="A7698" s="25">
        <v>40204</v>
      </c>
      <c r="B7698" s="26">
        <f>[1]PyramidData!K7705</f>
        <v>1798</v>
      </c>
    </row>
    <row r="7699" spans="1:2" x14ac:dyDescent="0.25">
      <c r="A7699" s="25">
        <v>40205</v>
      </c>
      <c r="B7699" s="26">
        <f>[1]PyramidData!K7706</f>
        <v>1123</v>
      </c>
    </row>
    <row r="7700" spans="1:2" x14ac:dyDescent="0.25">
      <c r="A7700" s="25">
        <v>40206</v>
      </c>
      <c r="B7700" s="26">
        <f>[1]PyramidData!K7707</f>
        <v>1702</v>
      </c>
    </row>
    <row r="7701" spans="1:2" x14ac:dyDescent="0.25">
      <c r="A7701" s="25">
        <v>40207</v>
      </c>
      <c r="B7701" s="26">
        <f>[1]PyramidData!K7708</f>
        <v>1279</v>
      </c>
    </row>
    <row r="7702" spans="1:2" x14ac:dyDescent="0.25">
      <c r="A7702" s="25">
        <v>40208</v>
      </c>
      <c r="B7702" s="26">
        <f>[1]PyramidData!K7709</f>
        <v>275</v>
      </c>
    </row>
    <row r="7703" spans="1:2" x14ac:dyDescent="0.25">
      <c r="A7703" s="25">
        <v>40209</v>
      </c>
      <c r="B7703" s="26">
        <f>[1]PyramidData!K7710</f>
        <v>974</v>
      </c>
    </row>
    <row r="7704" spans="1:2" x14ac:dyDescent="0.25">
      <c r="A7704" s="25">
        <v>40210</v>
      </c>
      <c r="B7704" s="26">
        <f>[1]PyramidData!K7711</f>
        <v>1385</v>
      </c>
    </row>
    <row r="7705" spans="1:2" x14ac:dyDescent="0.25">
      <c r="A7705" s="25">
        <v>40211</v>
      </c>
      <c r="B7705" s="26">
        <f>[1]PyramidData!K7712</f>
        <v>812</v>
      </c>
    </row>
    <row r="7706" spans="1:2" x14ac:dyDescent="0.25">
      <c r="A7706" s="25">
        <v>40212</v>
      </c>
      <c r="B7706" s="26">
        <f>[1]PyramidData!K7713</f>
        <v>1152</v>
      </c>
    </row>
    <row r="7707" spans="1:2" x14ac:dyDescent="0.25">
      <c r="A7707" s="25">
        <v>40213</v>
      </c>
      <c r="B7707" s="26">
        <f>[1]PyramidData!K7714</f>
        <v>2924</v>
      </c>
    </row>
    <row r="7708" spans="1:2" x14ac:dyDescent="0.25">
      <c r="A7708" s="25">
        <v>40214</v>
      </c>
      <c r="B7708" s="26">
        <f>[1]PyramidData!K7715</f>
        <v>975</v>
      </c>
    </row>
    <row r="7709" spans="1:2" x14ac:dyDescent="0.25">
      <c r="A7709" s="25">
        <v>40215</v>
      </c>
      <c r="B7709" s="26">
        <f>[1]PyramidData!K7716</f>
        <v>132</v>
      </c>
    </row>
    <row r="7710" spans="1:2" x14ac:dyDescent="0.25">
      <c r="A7710" s="25">
        <v>40216</v>
      </c>
      <c r="B7710" s="26">
        <f>[1]PyramidData!K7717</f>
        <v>141</v>
      </c>
    </row>
    <row r="7711" spans="1:2" x14ac:dyDescent="0.25">
      <c r="A7711" s="25">
        <v>40217</v>
      </c>
      <c r="B7711" s="26">
        <f>[1]PyramidData!K7718</f>
        <v>1743</v>
      </c>
    </row>
    <row r="7712" spans="1:2" x14ac:dyDescent="0.25">
      <c r="A7712" s="25">
        <v>40218</v>
      </c>
      <c r="B7712" s="26">
        <f>[1]PyramidData!K7719</f>
        <v>1894</v>
      </c>
    </row>
    <row r="7713" spans="1:2" x14ac:dyDescent="0.25">
      <c r="A7713" s="25">
        <v>40219</v>
      </c>
      <c r="B7713" s="26">
        <f>[1]PyramidData!K7720</f>
        <v>1583</v>
      </c>
    </row>
    <row r="7714" spans="1:2" x14ac:dyDescent="0.25">
      <c r="A7714" s="25">
        <v>40220</v>
      </c>
      <c r="B7714" s="26">
        <f>[1]PyramidData!K7721</f>
        <v>1678</v>
      </c>
    </row>
    <row r="7715" spans="1:2" x14ac:dyDescent="0.25">
      <c r="A7715" s="25">
        <v>40221</v>
      </c>
      <c r="B7715" s="26">
        <f>[1]PyramidData!K7722</f>
        <v>1489</v>
      </c>
    </row>
    <row r="7716" spans="1:2" x14ac:dyDescent="0.25">
      <c r="A7716" s="25">
        <v>40222</v>
      </c>
      <c r="B7716" s="26">
        <f>[1]PyramidData!K7723</f>
        <v>363</v>
      </c>
    </row>
    <row r="7717" spans="1:2" x14ac:dyDescent="0.25">
      <c r="A7717" s="25">
        <v>40223</v>
      </c>
      <c r="B7717" s="26">
        <f>[1]PyramidData!K7724</f>
        <v>1358</v>
      </c>
    </row>
    <row r="7718" spans="1:2" x14ac:dyDescent="0.25">
      <c r="A7718" s="25">
        <v>40224</v>
      </c>
      <c r="B7718" s="26">
        <f>[1]PyramidData!K7725</f>
        <v>1499</v>
      </c>
    </row>
    <row r="7719" spans="1:2" x14ac:dyDescent="0.25">
      <c r="A7719" s="25">
        <v>40225</v>
      </c>
      <c r="B7719" s="26">
        <f>[1]PyramidData!K7726</f>
        <v>1067</v>
      </c>
    </row>
    <row r="7720" spans="1:2" x14ac:dyDescent="0.25">
      <c r="A7720" s="25">
        <v>40226</v>
      </c>
      <c r="B7720" s="26">
        <f>[1]PyramidData!K7727</f>
        <v>2551</v>
      </c>
    </row>
    <row r="7721" spans="1:2" x14ac:dyDescent="0.25">
      <c r="A7721" s="25">
        <v>40227</v>
      </c>
      <c r="B7721" s="26">
        <f>[1]PyramidData!K7728</f>
        <v>2487</v>
      </c>
    </row>
    <row r="7722" spans="1:2" x14ac:dyDescent="0.25">
      <c r="A7722" s="25">
        <v>40228</v>
      </c>
      <c r="B7722" s="26">
        <f>[1]PyramidData!K7729</f>
        <v>1707</v>
      </c>
    </row>
    <row r="7723" spans="1:2" x14ac:dyDescent="0.25">
      <c r="A7723" s="25">
        <v>40229</v>
      </c>
      <c r="B7723" s="26">
        <f>[1]PyramidData!K7730</f>
        <v>981</v>
      </c>
    </row>
    <row r="7724" spans="1:2" x14ac:dyDescent="0.25">
      <c r="A7724" s="25">
        <v>40230</v>
      </c>
      <c r="B7724" s="26">
        <f>[1]PyramidData!K7731</f>
        <v>682</v>
      </c>
    </row>
    <row r="7725" spans="1:2" x14ac:dyDescent="0.25">
      <c r="A7725" s="25">
        <v>40231</v>
      </c>
      <c r="B7725" s="26">
        <f>[1]PyramidData!K7732</f>
        <v>2005</v>
      </c>
    </row>
    <row r="7726" spans="1:2" x14ac:dyDescent="0.25">
      <c r="A7726" s="25">
        <v>40232</v>
      </c>
      <c r="B7726" s="26">
        <f>[1]PyramidData!K7733</f>
        <v>777</v>
      </c>
    </row>
    <row r="7727" spans="1:2" x14ac:dyDescent="0.25">
      <c r="A7727" s="25">
        <v>40233</v>
      </c>
      <c r="B7727" s="26">
        <f>[1]PyramidData!K7734</f>
        <v>787</v>
      </c>
    </row>
    <row r="7728" spans="1:2" x14ac:dyDescent="0.25">
      <c r="A7728" s="25">
        <v>40234</v>
      </c>
      <c r="B7728" s="26">
        <f>[1]PyramidData!K7735</f>
        <v>705</v>
      </c>
    </row>
    <row r="7729" spans="1:2" x14ac:dyDescent="0.25">
      <c r="A7729" s="25">
        <v>40235</v>
      </c>
      <c r="B7729" s="26">
        <f>[1]PyramidData!K7736</f>
        <v>335</v>
      </c>
    </row>
    <row r="7730" spans="1:2" x14ac:dyDescent="0.25">
      <c r="A7730" s="25">
        <v>40236</v>
      </c>
      <c r="B7730" s="26">
        <f>[1]PyramidData!K7737</f>
        <v>396</v>
      </c>
    </row>
    <row r="7731" spans="1:2" x14ac:dyDescent="0.25">
      <c r="A7731" s="25">
        <v>40237</v>
      </c>
      <c r="B7731" s="26">
        <f>[1]PyramidData!K7738</f>
        <v>391</v>
      </c>
    </row>
    <row r="7732" spans="1:2" x14ac:dyDescent="0.25">
      <c r="A7732" s="25">
        <v>40238</v>
      </c>
      <c r="B7732" s="26">
        <f>[1]PyramidData!K7739</f>
        <v>905</v>
      </c>
    </row>
    <row r="7733" spans="1:2" x14ac:dyDescent="0.25">
      <c r="A7733" s="25">
        <v>40239</v>
      </c>
      <c r="B7733" s="26">
        <f>[1]PyramidData!K7740</f>
        <v>539</v>
      </c>
    </row>
    <row r="7734" spans="1:2" x14ac:dyDescent="0.25">
      <c r="A7734" s="25">
        <v>40240</v>
      </c>
      <c r="B7734" s="26">
        <f>[1]PyramidData!K7741</f>
        <v>1167</v>
      </c>
    </row>
    <row r="7735" spans="1:2" x14ac:dyDescent="0.25">
      <c r="A7735" s="25">
        <v>40241</v>
      </c>
      <c r="B7735" s="26">
        <f>[1]PyramidData!K7742</f>
        <v>1230</v>
      </c>
    </row>
    <row r="7736" spans="1:2" x14ac:dyDescent="0.25">
      <c r="A7736" s="25">
        <v>40242</v>
      </c>
      <c r="B7736" s="26">
        <f>[1]PyramidData!K7743</f>
        <v>1155</v>
      </c>
    </row>
    <row r="7737" spans="1:2" x14ac:dyDescent="0.25">
      <c r="A7737" s="25">
        <v>40243</v>
      </c>
      <c r="B7737" s="26">
        <f>[1]PyramidData!K7744</f>
        <v>239</v>
      </c>
    </row>
    <row r="7738" spans="1:2" x14ac:dyDescent="0.25">
      <c r="A7738" s="25">
        <v>40244</v>
      </c>
      <c r="B7738" s="26">
        <f>[1]PyramidData!K7745</f>
        <v>497</v>
      </c>
    </row>
    <row r="7739" spans="1:2" x14ac:dyDescent="0.25">
      <c r="A7739" s="25">
        <v>40245</v>
      </c>
      <c r="B7739" s="26">
        <f>[1]PyramidData!K7746</f>
        <v>1493</v>
      </c>
    </row>
    <row r="7740" spans="1:2" x14ac:dyDescent="0.25">
      <c r="A7740" s="25">
        <v>40246</v>
      </c>
      <c r="B7740" s="26">
        <f>[1]PyramidData!K7747</f>
        <v>1058</v>
      </c>
    </row>
    <row r="7741" spans="1:2" x14ac:dyDescent="0.25">
      <c r="A7741" s="25">
        <v>40247</v>
      </c>
      <c r="B7741" s="26">
        <f>[1]PyramidData!K7748</f>
        <v>1317</v>
      </c>
    </row>
    <row r="7742" spans="1:2" x14ac:dyDescent="0.25">
      <c r="A7742" s="25">
        <v>40248</v>
      </c>
      <c r="B7742" s="26">
        <f>[1]PyramidData!K7749</f>
        <v>597</v>
      </c>
    </row>
    <row r="7743" spans="1:2" x14ac:dyDescent="0.25">
      <c r="A7743" s="25">
        <v>40249</v>
      </c>
      <c r="B7743" s="26">
        <f>[1]PyramidData!K7750</f>
        <v>335</v>
      </c>
    </row>
    <row r="7744" spans="1:2" x14ac:dyDescent="0.25">
      <c r="A7744" s="25">
        <v>40250</v>
      </c>
      <c r="B7744" s="26">
        <f>[1]PyramidData!K7751</f>
        <v>663</v>
      </c>
    </row>
    <row r="7745" spans="1:2" x14ac:dyDescent="0.25">
      <c r="A7745" s="25">
        <v>40251</v>
      </c>
      <c r="B7745" s="26">
        <f>[1]PyramidData!K7752</f>
        <v>380</v>
      </c>
    </row>
    <row r="7746" spans="1:2" x14ac:dyDescent="0.25">
      <c r="A7746" s="25">
        <v>40252</v>
      </c>
      <c r="B7746" s="26">
        <f>[1]PyramidData!K7753</f>
        <v>843</v>
      </c>
    </row>
    <row r="7747" spans="1:2" x14ac:dyDescent="0.25">
      <c r="A7747" s="25">
        <v>40253</v>
      </c>
      <c r="B7747" s="26">
        <f>[1]PyramidData!K7754</f>
        <v>945</v>
      </c>
    </row>
    <row r="7748" spans="1:2" x14ac:dyDescent="0.25">
      <c r="A7748" s="25">
        <v>40254</v>
      </c>
      <c r="B7748" s="26">
        <f>[1]PyramidData!K7755</f>
        <v>770</v>
      </c>
    </row>
    <row r="7749" spans="1:2" x14ac:dyDescent="0.25">
      <c r="A7749" s="25">
        <v>40255</v>
      </c>
      <c r="B7749" s="26">
        <f>[1]PyramidData!K7756</f>
        <v>1025</v>
      </c>
    </row>
    <row r="7750" spans="1:2" x14ac:dyDescent="0.25">
      <c r="A7750" s="25">
        <v>40256</v>
      </c>
      <c r="B7750" s="26">
        <f>[1]PyramidData!K7757</f>
        <v>1062</v>
      </c>
    </row>
    <row r="7751" spans="1:2" x14ac:dyDescent="0.25">
      <c r="A7751" s="25">
        <v>40257</v>
      </c>
      <c r="B7751" s="26">
        <f>[1]PyramidData!K7758</f>
        <v>388</v>
      </c>
    </row>
    <row r="7752" spans="1:2" x14ac:dyDescent="0.25">
      <c r="A7752" s="25">
        <v>40258</v>
      </c>
      <c r="B7752" s="26">
        <f>[1]PyramidData!K7759</f>
        <v>123</v>
      </c>
    </row>
    <row r="7753" spans="1:2" x14ac:dyDescent="0.25">
      <c r="A7753" s="25">
        <v>40259</v>
      </c>
      <c r="B7753" s="26">
        <f>[1]PyramidData!K7760</f>
        <v>1236</v>
      </c>
    </row>
    <row r="7754" spans="1:2" x14ac:dyDescent="0.25">
      <c r="A7754" s="25">
        <v>40260</v>
      </c>
      <c r="B7754" s="26">
        <f>[1]PyramidData!K7761</f>
        <v>1266</v>
      </c>
    </row>
    <row r="7755" spans="1:2" x14ac:dyDescent="0.25">
      <c r="A7755" s="25">
        <v>40261</v>
      </c>
      <c r="B7755" s="26">
        <f>[1]PyramidData!K7762</f>
        <v>871</v>
      </c>
    </row>
    <row r="7756" spans="1:2" x14ac:dyDescent="0.25">
      <c r="A7756" s="25">
        <v>40262</v>
      </c>
      <c r="B7756" s="26">
        <f>[1]PyramidData!K7763</f>
        <v>796</v>
      </c>
    </row>
    <row r="7757" spans="1:2" x14ac:dyDescent="0.25">
      <c r="A7757" s="25">
        <v>40263</v>
      </c>
      <c r="B7757" s="26">
        <f>[1]PyramidData!K7764</f>
        <v>392</v>
      </c>
    </row>
    <row r="7758" spans="1:2" x14ac:dyDescent="0.25">
      <c r="A7758" s="25">
        <v>40264</v>
      </c>
      <c r="B7758" s="26">
        <f>[1]PyramidData!K7765</f>
        <v>141</v>
      </c>
    </row>
    <row r="7759" spans="1:2" x14ac:dyDescent="0.25">
      <c r="A7759" s="25">
        <v>40265</v>
      </c>
      <c r="B7759" s="26">
        <f>[1]PyramidData!K7766</f>
        <v>218</v>
      </c>
    </row>
    <row r="7760" spans="1:2" x14ac:dyDescent="0.25">
      <c r="A7760" s="25">
        <v>40266</v>
      </c>
      <c r="B7760" s="26">
        <f>[1]PyramidData!K7767</f>
        <v>1403</v>
      </c>
    </row>
    <row r="7761" spans="1:2" x14ac:dyDescent="0.25">
      <c r="A7761" s="25">
        <v>40267</v>
      </c>
      <c r="B7761" s="26">
        <f>[1]PyramidData!K7768</f>
        <v>788</v>
      </c>
    </row>
    <row r="7762" spans="1:2" x14ac:dyDescent="0.25">
      <c r="A7762" s="25">
        <v>40268</v>
      </c>
      <c r="B7762" s="26">
        <f>[1]PyramidData!K7769</f>
        <v>218</v>
      </c>
    </row>
    <row r="7763" spans="1:2" x14ac:dyDescent="0.25">
      <c r="A7763" s="25">
        <v>40269</v>
      </c>
      <c r="B7763" s="26">
        <f>[1]PyramidData!K7770</f>
        <v>478</v>
      </c>
    </row>
    <row r="7764" spans="1:2" x14ac:dyDescent="0.25">
      <c r="A7764" s="25">
        <v>40270</v>
      </c>
      <c r="B7764" s="26">
        <f>[1]PyramidData!K7771</f>
        <v>335</v>
      </c>
    </row>
    <row r="7765" spans="1:2" x14ac:dyDescent="0.25">
      <c r="A7765" s="25">
        <v>40271</v>
      </c>
      <c r="B7765" s="26">
        <f>[1]PyramidData!K7772</f>
        <v>159</v>
      </c>
    </row>
    <row r="7766" spans="1:2" x14ac:dyDescent="0.25">
      <c r="A7766" s="25">
        <v>40272</v>
      </c>
      <c r="B7766" s="26">
        <f>[1]PyramidData!K7773</f>
        <v>123</v>
      </c>
    </row>
    <row r="7767" spans="1:2" x14ac:dyDescent="0.25">
      <c r="A7767" s="25">
        <v>40273</v>
      </c>
      <c r="B7767" s="26">
        <f>[1]PyramidData!K7774</f>
        <v>614</v>
      </c>
    </row>
    <row r="7768" spans="1:2" x14ac:dyDescent="0.25">
      <c r="A7768" s="25">
        <v>40274</v>
      </c>
      <c r="B7768" s="26">
        <f>[1]PyramidData!K7775</f>
        <v>629</v>
      </c>
    </row>
    <row r="7769" spans="1:2" x14ac:dyDescent="0.25">
      <c r="A7769" s="25">
        <v>40275</v>
      </c>
      <c r="B7769" s="26">
        <f>[1]PyramidData!K7776</f>
        <v>513</v>
      </c>
    </row>
    <row r="7770" spans="1:2" x14ac:dyDescent="0.25">
      <c r="A7770" s="25">
        <v>40276</v>
      </c>
      <c r="B7770" s="26">
        <f>[1]PyramidData!K7777</f>
        <v>265</v>
      </c>
    </row>
    <row r="7771" spans="1:2" x14ac:dyDescent="0.25">
      <c r="A7771" s="25">
        <v>40277</v>
      </c>
      <c r="B7771" s="26">
        <f>[1]PyramidData!K7778</f>
        <v>141</v>
      </c>
    </row>
    <row r="7772" spans="1:2" x14ac:dyDescent="0.25">
      <c r="A7772" s="25">
        <v>40278</v>
      </c>
      <c r="B7772" s="26">
        <f>[1]PyramidData!K7779</f>
        <v>103</v>
      </c>
    </row>
    <row r="7773" spans="1:2" x14ac:dyDescent="0.25">
      <c r="A7773" s="25">
        <v>40279</v>
      </c>
      <c r="B7773" s="26">
        <f>[1]PyramidData!K7780</f>
        <v>784</v>
      </c>
    </row>
    <row r="7774" spans="1:2" x14ac:dyDescent="0.25">
      <c r="A7774" s="25">
        <v>40280</v>
      </c>
      <c r="B7774" s="26">
        <f>[1]PyramidData!K7781</f>
        <v>737</v>
      </c>
    </row>
    <row r="7775" spans="1:2" x14ac:dyDescent="0.25">
      <c r="A7775" s="25">
        <v>40281</v>
      </c>
      <c r="B7775" s="26">
        <f>[1]PyramidData!K7782</f>
        <v>1096</v>
      </c>
    </row>
    <row r="7776" spans="1:2" x14ac:dyDescent="0.25">
      <c r="A7776" s="25">
        <v>40282</v>
      </c>
      <c r="B7776" s="26">
        <f>[1]PyramidData!K7783</f>
        <v>784</v>
      </c>
    </row>
    <row r="7777" spans="1:2" x14ac:dyDescent="0.25">
      <c r="A7777" s="25">
        <v>40283</v>
      </c>
      <c r="B7777" s="26">
        <f>[1]PyramidData!K7784</f>
        <v>718</v>
      </c>
    </row>
    <row r="7778" spans="1:2" x14ac:dyDescent="0.25">
      <c r="A7778" s="25">
        <v>40284</v>
      </c>
      <c r="B7778" s="26">
        <f>[1]PyramidData!K7785</f>
        <v>635</v>
      </c>
    </row>
    <row r="7779" spans="1:2" x14ac:dyDescent="0.25">
      <c r="A7779" s="25">
        <v>40285</v>
      </c>
      <c r="B7779" s="26">
        <f>[1]PyramidData!K7786</f>
        <v>668</v>
      </c>
    </row>
    <row r="7780" spans="1:2" x14ac:dyDescent="0.25">
      <c r="A7780" s="25">
        <v>40286</v>
      </c>
      <c r="B7780" s="26">
        <f>[1]PyramidData!K7787</f>
        <v>908</v>
      </c>
    </row>
    <row r="7781" spans="1:2" x14ac:dyDescent="0.25">
      <c r="A7781" s="25">
        <v>40287</v>
      </c>
      <c r="B7781" s="26">
        <f>[1]PyramidData!K7788</f>
        <v>895</v>
      </c>
    </row>
    <row r="7782" spans="1:2" x14ac:dyDescent="0.25">
      <c r="A7782" s="25">
        <v>40288</v>
      </c>
      <c r="B7782" s="26">
        <f>[1]PyramidData!K7789</f>
        <v>282</v>
      </c>
    </row>
    <row r="7783" spans="1:2" x14ac:dyDescent="0.25">
      <c r="A7783" s="25">
        <v>40289</v>
      </c>
      <c r="B7783" s="26">
        <f>[1]PyramidData!K7790</f>
        <v>379</v>
      </c>
    </row>
    <row r="7784" spans="1:2" x14ac:dyDescent="0.25">
      <c r="A7784" s="25">
        <v>40290</v>
      </c>
      <c r="B7784" s="26">
        <f>[1]PyramidData!K7791</f>
        <v>410</v>
      </c>
    </row>
    <row r="7785" spans="1:2" x14ac:dyDescent="0.25">
      <c r="A7785" s="25">
        <v>40291</v>
      </c>
      <c r="B7785" s="26">
        <f>[1]PyramidData!K7792</f>
        <v>363</v>
      </c>
    </row>
    <row r="7786" spans="1:2" x14ac:dyDescent="0.25">
      <c r="A7786" s="25">
        <v>40292</v>
      </c>
      <c r="B7786" s="26">
        <f>[1]PyramidData!K7793</f>
        <v>141</v>
      </c>
    </row>
    <row r="7787" spans="1:2" x14ac:dyDescent="0.25">
      <c r="A7787" s="25">
        <v>40293</v>
      </c>
      <c r="B7787" s="26">
        <f>[1]PyramidData!K7794</f>
        <v>188</v>
      </c>
    </row>
    <row r="7788" spans="1:2" x14ac:dyDescent="0.25">
      <c r="A7788" s="25">
        <v>40294</v>
      </c>
      <c r="B7788" s="26">
        <f>[1]PyramidData!K7795</f>
        <v>719</v>
      </c>
    </row>
    <row r="7789" spans="1:2" x14ac:dyDescent="0.25">
      <c r="A7789" s="25">
        <v>40295</v>
      </c>
      <c r="B7789" s="26">
        <f>[1]PyramidData!K7796</f>
        <v>2042</v>
      </c>
    </row>
    <row r="7790" spans="1:2" x14ac:dyDescent="0.25">
      <c r="A7790" s="25">
        <v>40296</v>
      </c>
      <c r="B7790" s="26">
        <f>[1]PyramidData!K7797</f>
        <v>185</v>
      </c>
    </row>
    <row r="7791" spans="1:2" x14ac:dyDescent="0.25">
      <c r="A7791" s="25">
        <v>40297</v>
      </c>
      <c r="B7791" s="26">
        <f>[1]PyramidData!K7798</f>
        <v>367</v>
      </c>
    </row>
    <row r="7792" spans="1:2" x14ac:dyDescent="0.25">
      <c r="A7792" s="25">
        <v>40298</v>
      </c>
      <c r="B7792" s="26">
        <f>[1]PyramidData!K7799</f>
        <v>1179</v>
      </c>
    </row>
    <row r="7793" spans="1:2" x14ac:dyDescent="0.25">
      <c r="A7793" s="25">
        <v>40299</v>
      </c>
      <c r="B7793" s="26">
        <f>[1]PyramidData!K7800</f>
        <v>159</v>
      </c>
    </row>
    <row r="7794" spans="1:2" x14ac:dyDescent="0.25">
      <c r="A7794" s="25">
        <v>40300</v>
      </c>
      <c r="B7794" s="26">
        <f>[1]PyramidData!K7801</f>
        <v>1094</v>
      </c>
    </row>
    <row r="7795" spans="1:2" x14ac:dyDescent="0.25">
      <c r="A7795" s="25">
        <v>40301</v>
      </c>
      <c r="B7795" s="26">
        <f>[1]PyramidData!K7802</f>
        <v>1672</v>
      </c>
    </row>
    <row r="7796" spans="1:2" x14ac:dyDescent="0.25">
      <c r="A7796" s="25">
        <v>40302</v>
      </c>
      <c r="B7796" s="26">
        <f>[1]PyramidData!K7803</f>
        <v>2856</v>
      </c>
    </row>
    <row r="7797" spans="1:2" x14ac:dyDescent="0.25">
      <c r="A7797" s="25">
        <v>40303</v>
      </c>
      <c r="B7797" s="26">
        <f>[1]PyramidData!K7804</f>
        <v>1252</v>
      </c>
    </row>
    <row r="7798" spans="1:2" x14ac:dyDescent="0.25">
      <c r="A7798" s="25">
        <v>40304</v>
      </c>
      <c r="B7798" s="26">
        <f>[1]PyramidData!K7805</f>
        <v>95</v>
      </c>
    </row>
    <row r="7799" spans="1:2" x14ac:dyDescent="0.25">
      <c r="A7799" s="25">
        <v>40305</v>
      </c>
      <c r="B7799" s="26">
        <f>[1]PyramidData!K7806</f>
        <v>343</v>
      </c>
    </row>
    <row r="7800" spans="1:2" x14ac:dyDescent="0.25">
      <c r="A7800" s="25">
        <v>40306</v>
      </c>
      <c r="B7800" s="26">
        <f>[1]PyramidData!K7807</f>
        <v>468</v>
      </c>
    </row>
    <row r="7801" spans="1:2" x14ac:dyDescent="0.25">
      <c r="A7801" s="25">
        <v>40307</v>
      </c>
      <c r="B7801" s="26">
        <f>[1]PyramidData!K7808</f>
        <v>188</v>
      </c>
    </row>
    <row r="7802" spans="1:2" x14ac:dyDescent="0.25">
      <c r="A7802" s="25">
        <v>40308</v>
      </c>
      <c r="B7802" s="26">
        <f>[1]PyramidData!K7809</f>
        <v>244</v>
      </c>
    </row>
    <row r="7803" spans="1:2" x14ac:dyDescent="0.25">
      <c r="A7803" s="25">
        <v>40309</v>
      </c>
      <c r="B7803" s="26">
        <f>[1]PyramidData!K7810</f>
        <v>183</v>
      </c>
    </row>
    <row r="7804" spans="1:2" x14ac:dyDescent="0.25">
      <c r="A7804" s="25">
        <v>40310</v>
      </c>
      <c r="B7804" s="26">
        <f>[1]PyramidData!K7811</f>
        <v>863</v>
      </c>
    </row>
    <row r="7805" spans="1:2" x14ac:dyDescent="0.25">
      <c r="A7805" s="25">
        <v>40311</v>
      </c>
      <c r="B7805" s="26">
        <f>[1]PyramidData!K7812</f>
        <v>2706</v>
      </c>
    </row>
    <row r="7806" spans="1:2" x14ac:dyDescent="0.25">
      <c r="A7806" s="25">
        <v>40312</v>
      </c>
      <c r="B7806" s="26">
        <f>[1]PyramidData!K7813</f>
        <v>1248</v>
      </c>
    </row>
    <row r="7807" spans="1:2" x14ac:dyDescent="0.25">
      <c r="A7807" s="25">
        <v>40313</v>
      </c>
      <c r="B7807" s="26">
        <f>[1]PyramidData!K7814</f>
        <v>278</v>
      </c>
    </row>
    <row r="7808" spans="1:2" x14ac:dyDescent="0.25">
      <c r="A7808" s="25">
        <v>40314</v>
      </c>
      <c r="B7808" s="26">
        <f>[1]PyramidData!K7815</f>
        <v>982</v>
      </c>
    </row>
    <row r="7809" spans="1:2" x14ac:dyDescent="0.25">
      <c r="A7809" s="25">
        <v>40315</v>
      </c>
      <c r="B7809" s="26">
        <f>[1]PyramidData!K7816</f>
        <v>472</v>
      </c>
    </row>
    <row r="7810" spans="1:2" x14ac:dyDescent="0.25">
      <c r="A7810" s="25">
        <v>40316</v>
      </c>
      <c r="B7810" s="26">
        <f>[1]PyramidData!K7817</f>
        <v>2886</v>
      </c>
    </row>
    <row r="7811" spans="1:2" x14ac:dyDescent="0.25">
      <c r="A7811" s="25">
        <v>40317</v>
      </c>
      <c r="B7811" s="26">
        <f>[1]PyramidData!K7818</f>
        <v>1493</v>
      </c>
    </row>
    <row r="7812" spans="1:2" x14ac:dyDescent="0.25">
      <c r="A7812" s="25">
        <v>40318</v>
      </c>
      <c r="B7812" s="26">
        <f>[1]PyramidData!K7819</f>
        <v>2109</v>
      </c>
    </row>
    <row r="7813" spans="1:2" x14ac:dyDescent="0.25">
      <c r="A7813" s="25">
        <v>40319</v>
      </c>
      <c r="B7813" s="26">
        <f>[1]PyramidData!K7820</f>
        <v>195</v>
      </c>
    </row>
    <row r="7814" spans="1:2" x14ac:dyDescent="0.25">
      <c r="A7814" s="25">
        <v>40320</v>
      </c>
      <c r="B7814" s="26">
        <f>[1]PyramidData!K7821</f>
        <v>512</v>
      </c>
    </row>
    <row r="7815" spans="1:2" x14ac:dyDescent="0.25">
      <c r="A7815" s="25">
        <v>40321</v>
      </c>
      <c r="B7815" s="26">
        <f>[1]PyramidData!K7822</f>
        <v>349</v>
      </c>
    </row>
    <row r="7816" spans="1:2" x14ac:dyDescent="0.25">
      <c r="A7816" s="25">
        <v>40322</v>
      </c>
      <c r="B7816" s="26">
        <f>[1]PyramidData!K7823</f>
        <v>2003</v>
      </c>
    </row>
    <row r="7817" spans="1:2" x14ac:dyDescent="0.25">
      <c r="A7817" s="25">
        <v>40323</v>
      </c>
      <c r="B7817" s="26">
        <f>[1]PyramidData!K7824</f>
        <v>302</v>
      </c>
    </row>
    <row r="7818" spans="1:2" x14ac:dyDescent="0.25">
      <c r="A7818" s="25">
        <v>40324</v>
      </c>
      <c r="B7818" s="26">
        <f>[1]PyramidData!K7825</f>
        <v>2756</v>
      </c>
    </row>
    <row r="7819" spans="1:2" x14ac:dyDescent="0.25">
      <c r="A7819" s="25">
        <v>40325</v>
      </c>
      <c r="B7819" s="26">
        <f>[1]PyramidData!K7826</f>
        <v>1996</v>
      </c>
    </row>
    <row r="7820" spans="1:2" x14ac:dyDescent="0.25">
      <c r="A7820" s="25">
        <v>40326</v>
      </c>
      <c r="B7820" s="26">
        <f>[1]PyramidData!K7827</f>
        <v>1145</v>
      </c>
    </row>
    <row r="7821" spans="1:2" x14ac:dyDescent="0.25">
      <c r="A7821" s="25">
        <v>40327</v>
      </c>
      <c r="B7821" s="26">
        <f>[1]PyramidData!K7828</f>
        <v>218</v>
      </c>
    </row>
    <row r="7822" spans="1:2" x14ac:dyDescent="0.25">
      <c r="A7822" s="25">
        <v>40328</v>
      </c>
      <c r="B7822" s="26">
        <f>[1]PyramidData!K7829</f>
        <v>546</v>
      </c>
    </row>
    <row r="7823" spans="1:2" x14ac:dyDescent="0.25">
      <c r="A7823" s="25">
        <v>40329</v>
      </c>
      <c r="B7823" s="26">
        <f>[1]PyramidData!K7830</f>
        <v>105</v>
      </c>
    </row>
    <row r="7824" spans="1:2" x14ac:dyDescent="0.25">
      <c r="A7824" s="25">
        <v>40330</v>
      </c>
      <c r="B7824" s="26">
        <f>[1]PyramidData!K7831</f>
        <v>2019</v>
      </c>
    </row>
    <row r="7825" spans="1:2" x14ac:dyDescent="0.25">
      <c r="A7825" s="25">
        <v>40331</v>
      </c>
      <c r="B7825" s="26">
        <f>[1]PyramidData!K7832</f>
        <v>2307</v>
      </c>
    </row>
    <row r="7826" spans="1:2" x14ac:dyDescent="0.25">
      <c r="A7826" s="25">
        <v>40332</v>
      </c>
      <c r="B7826" s="26">
        <f>[1]PyramidData!K7833</f>
        <v>3192</v>
      </c>
    </row>
    <row r="7827" spans="1:2" x14ac:dyDescent="0.25">
      <c r="A7827" s="25">
        <v>40333</v>
      </c>
      <c r="B7827" s="26">
        <f>[1]PyramidData!K7834</f>
        <v>4762</v>
      </c>
    </row>
    <row r="7828" spans="1:2" x14ac:dyDescent="0.25">
      <c r="A7828" s="25">
        <v>40334</v>
      </c>
      <c r="B7828" s="26">
        <f>[1]PyramidData!K7835</f>
        <v>2588</v>
      </c>
    </row>
    <row r="7829" spans="1:2" x14ac:dyDescent="0.25">
      <c r="A7829" s="25">
        <v>40335</v>
      </c>
      <c r="B7829" s="26">
        <f>[1]PyramidData!K7836</f>
        <v>2640</v>
      </c>
    </row>
    <row r="7830" spans="1:2" x14ac:dyDescent="0.25">
      <c r="A7830" s="25">
        <v>40336</v>
      </c>
      <c r="B7830" s="26">
        <f>[1]PyramidData!K7837</f>
        <v>3429</v>
      </c>
    </row>
    <row r="7831" spans="1:2" x14ac:dyDescent="0.25">
      <c r="A7831" s="25">
        <v>40337</v>
      </c>
      <c r="B7831" s="26">
        <f>[1]PyramidData!K7838</f>
        <v>4061</v>
      </c>
    </row>
    <row r="7832" spans="1:2" x14ac:dyDescent="0.25">
      <c r="A7832" s="25">
        <v>40338</v>
      </c>
      <c r="B7832" s="26">
        <f>[1]PyramidData!K7839</f>
        <v>3497</v>
      </c>
    </row>
    <row r="7833" spans="1:2" x14ac:dyDescent="0.25">
      <c r="A7833" s="25">
        <v>40339</v>
      </c>
      <c r="B7833" s="26">
        <f>[1]PyramidData!K7840</f>
        <v>3043</v>
      </c>
    </row>
    <row r="7834" spans="1:2" x14ac:dyDescent="0.25">
      <c r="A7834" s="25">
        <v>40340</v>
      </c>
      <c r="B7834" s="26">
        <f>[1]PyramidData!K7841</f>
        <v>1241</v>
      </c>
    </row>
    <row r="7835" spans="1:2" x14ac:dyDescent="0.25">
      <c r="A7835" s="25">
        <v>40341</v>
      </c>
      <c r="B7835" s="26">
        <f>[1]PyramidData!K7842</f>
        <v>155</v>
      </c>
    </row>
    <row r="7836" spans="1:2" x14ac:dyDescent="0.25">
      <c r="A7836" s="25">
        <v>40342</v>
      </c>
      <c r="B7836" s="26">
        <f>[1]PyramidData!K7843</f>
        <v>2276</v>
      </c>
    </row>
    <row r="7837" spans="1:2" x14ac:dyDescent="0.25">
      <c r="A7837" s="25">
        <v>40343</v>
      </c>
      <c r="B7837" s="26">
        <f>[1]PyramidData!K7844</f>
        <v>3687</v>
      </c>
    </row>
    <row r="7838" spans="1:2" x14ac:dyDescent="0.25">
      <c r="A7838" s="25">
        <v>40344</v>
      </c>
      <c r="B7838" s="26">
        <f>[1]PyramidData!K7845</f>
        <v>3850</v>
      </c>
    </row>
    <row r="7839" spans="1:2" x14ac:dyDescent="0.25">
      <c r="A7839" s="25">
        <v>40345</v>
      </c>
      <c r="B7839" s="26">
        <f>[1]PyramidData!K7846</f>
        <v>3393</v>
      </c>
    </row>
    <row r="7840" spans="1:2" x14ac:dyDescent="0.25">
      <c r="A7840" s="25">
        <v>40346</v>
      </c>
      <c r="B7840" s="26">
        <f>[1]PyramidData!K7847</f>
        <v>3175</v>
      </c>
    </row>
    <row r="7841" spans="1:2" x14ac:dyDescent="0.25">
      <c r="A7841" s="25">
        <v>40347</v>
      </c>
      <c r="B7841" s="26">
        <f>[1]PyramidData!K7848</f>
        <v>3943</v>
      </c>
    </row>
    <row r="7842" spans="1:2" x14ac:dyDescent="0.25">
      <c r="A7842" s="25">
        <v>40348</v>
      </c>
      <c r="B7842" s="26">
        <f>[1]PyramidData!K7849</f>
        <v>3706</v>
      </c>
    </row>
    <row r="7843" spans="1:2" x14ac:dyDescent="0.25">
      <c r="A7843" s="25">
        <v>40349</v>
      </c>
      <c r="B7843" s="26">
        <f>[1]PyramidData!K7850</f>
        <v>1369</v>
      </c>
    </row>
    <row r="7844" spans="1:2" x14ac:dyDescent="0.25">
      <c r="A7844" s="25">
        <v>40350</v>
      </c>
      <c r="B7844" s="26">
        <f>[1]PyramidData!K7851</f>
        <v>1659</v>
      </c>
    </row>
    <row r="7845" spans="1:2" x14ac:dyDescent="0.25">
      <c r="A7845" s="25">
        <v>40351</v>
      </c>
      <c r="B7845" s="26">
        <f>[1]PyramidData!K7852</f>
        <v>4305</v>
      </c>
    </row>
    <row r="7846" spans="1:2" x14ac:dyDescent="0.25">
      <c r="A7846" s="25">
        <v>40352</v>
      </c>
      <c r="B7846" s="26">
        <f>[1]PyramidData!K7853</f>
        <v>2961</v>
      </c>
    </row>
    <row r="7847" spans="1:2" x14ac:dyDescent="0.25">
      <c r="A7847" s="25">
        <v>40353</v>
      </c>
      <c r="B7847" s="26">
        <f>[1]PyramidData!K7854</f>
        <v>5884</v>
      </c>
    </row>
    <row r="7848" spans="1:2" x14ac:dyDescent="0.25">
      <c r="A7848" s="25">
        <v>40354</v>
      </c>
      <c r="B7848" s="26">
        <f>[1]PyramidData!K7855</f>
        <v>3621</v>
      </c>
    </row>
    <row r="7849" spans="1:2" x14ac:dyDescent="0.25">
      <c r="A7849" s="25">
        <v>40355</v>
      </c>
      <c r="B7849" s="26">
        <f>[1]PyramidData!K7856</f>
        <v>888</v>
      </c>
    </row>
    <row r="7850" spans="1:2" x14ac:dyDescent="0.25">
      <c r="A7850" s="25">
        <v>40356</v>
      </c>
      <c r="B7850" s="26">
        <f>[1]PyramidData!K7857</f>
        <v>2504</v>
      </c>
    </row>
    <row r="7851" spans="1:2" x14ac:dyDescent="0.25">
      <c r="A7851" s="25">
        <v>40357</v>
      </c>
      <c r="B7851" s="26">
        <f>[1]PyramidData!K7858</f>
        <v>3327</v>
      </c>
    </row>
    <row r="7852" spans="1:2" x14ac:dyDescent="0.25">
      <c r="A7852" s="25">
        <v>40358</v>
      </c>
      <c r="B7852" s="26">
        <f>[1]PyramidData!K7859</f>
        <v>3904</v>
      </c>
    </row>
    <row r="7853" spans="1:2" x14ac:dyDescent="0.25">
      <c r="A7853" s="25">
        <v>40359</v>
      </c>
      <c r="B7853" s="26">
        <f>[1]PyramidData!K7860</f>
        <v>4111</v>
      </c>
    </row>
    <row r="7854" spans="1:2" x14ac:dyDescent="0.25">
      <c r="A7854" s="25">
        <v>40360</v>
      </c>
      <c r="B7854" s="26">
        <f>[1]PyramidData!K7861</f>
        <v>4473</v>
      </c>
    </row>
    <row r="7855" spans="1:2" x14ac:dyDescent="0.25">
      <c r="A7855" s="25">
        <v>40361</v>
      </c>
      <c r="B7855" s="26">
        <f>[1]PyramidData!K7862</f>
        <v>7387</v>
      </c>
    </row>
    <row r="7856" spans="1:2" x14ac:dyDescent="0.25">
      <c r="A7856" s="25">
        <v>40362</v>
      </c>
      <c r="B7856" s="26">
        <f>[1]PyramidData!K7863</f>
        <v>297</v>
      </c>
    </row>
    <row r="7857" spans="1:2" x14ac:dyDescent="0.25">
      <c r="A7857" s="25">
        <v>40363</v>
      </c>
      <c r="B7857" s="26">
        <f>[1]PyramidData!K7864</f>
        <v>157</v>
      </c>
    </row>
    <row r="7858" spans="1:2" x14ac:dyDescent="0.25">
      <c r="A7858" s="25">
        <v>40364</v>
      </c>
      <c r="B7858" s="26">
        <f>[1]PyramidData!K7865</f>
        <v>439</v>
      </c>
    </row>
    <row r="7859" spans="1:2" x14ac:dyDescent="0.25">
      <c r="A7859" s="25">
        <v>40365</v>
      </c>
      <c r="B7859" s="26">
        <f>[1]PyramidData!K7866</f>
        <v>3612</v>
      </c>
    </row>
    <row r="7860" spans="1:2" x14ac:dyDescent="0.25">
      <c r="A7860" s="25">
        <v>40366</v>
      </c>
      <c r="B7860" s="26">
        <f>[1]PyramidData!K7867</f>
        <v>1834</v>
      </c>
    </row>
    <row r="7861" spans="1:2" x14ac:dyDescent="0.25">
      <c r="A7861" s="25">
        <v>40367</v>
      </c>
      <c r="B7861" s="26">
        <f>[1]PyramidData!K7868</f>
        <v>3220</v>
      </c>
    </row>
    <row r="7862" spans="1:2" x14ac:dyDescent="0.25">
      <c r="A7862" s="25">
        <v>40368</v>
      </c>
      <c r="B7862" s="26">
        <f>[1]PyramidData!K7869</f>
        <v>3458</v>
      </c>
    </row>
    <row r="7863" spans="1:2" x14ac:dyDescent="0.25">
      <c r="A7863" s="25">
        <v>40369</v>
      </c>
      <c r="B7863" s="26">
        <f>[1]PyramidData!K7870</f>
        <v>141</v>
      </c>
    </row>
    <row r="7864" spans="1:2" x14ac:dyDescent="0.25">
      <c r="A7864" s="25">
        <v>40370</v>
      </c>
      <c r="B7864" s="26">
        <f>[1]PyramidData!K7871</f>
        <v>159</v>
      </c>
    </row>
    <row r="7865" spans="1:2" x14ac:dyDescent="0.25">
      <c r="A7865" s="25">
        <v>40371</v>
      </c>
      <c r="B7865" s="26">
        <f>[1]PyramidData!K7872</f>
        <v>3499</v>
      </c>
    </row>
    <row r="7866" spans="1:2" x14ac:dyDescent="0.25">
      <c r="A7866" s="25">
        <v>40372</v>
      </c>
      <c r="B7866" s="26">
        <f>[1]PyramidData!K7873</f>
        <v>3941</v>
      </c>
    </row>
    <row r="7867" spans="1:2" x14ac:dyDescent="0.25">
      <c r="A7867" s="25">
        <v>40373</v>
      </c>
      <c r="B7867" s="26">
        <f>[1]PyramidData!K7874</f>
        <v>2293</v>
      </c>
    </row>
    <row r="7868" spans="1:2" x14ac:dyDescent="0.25">
      <c r="A7868" s="25">
        <v>40374</v>
      </c>
      <c r="B7868" s="26">
        <f>[1]PyramidData!K7875</f>
        <v>5230</v>
      </c>
    </row>
    <row r="7869" spans="1:2" x14ac:dyDescent="0.25">
      <c r="A7869" s="25">
        <v>40375</v>
      </c>
      <c r="B7869" s="26">
        <f>[1]PyramidData!K7876</f>
        <v>2474</v>
      </c>
    </row>
    <row r="7870" spans="1:2" x14ac:dyDescent="0.25">
      <c r="A7870" s="25">
        <v>40376</v>
      </c>
      <c r="B7870" s="26">
        <f>[1]PyramidData!K7877</f>
        <v>1287</v>
      </c>
    </row>
    <row r="7871" spans="1:2" x14ac:dyDescent="0.25">
      <c r="A7871" s="25">
        <v>40377</v>
      </c>
      <c r="B7871" s="26">
        <f>[1]PyramidData!K7878</f>
        <v>1114</v>
      </c>
    </row>
    <row r="7872" spans="1:2" x14ac:dyDescent="0.25">
      <c r="A7872" s="25">
        <v>40378</v>
      </c>
      <c r="B7872" s="26">
        <f>[1]PyramidData!K7879</f>
        <v>3093</v>
      </c>
    </row>
    <row r="7873" spans="1:2" x14ac:dyDescent="0.25">
      <c r="A7873" s="25">
        <v>40379</v>
      </c>
      <c r="B7873" s="26">
        <f>[1]PyramidData!K7880</f>
        <v>3300</v>
      </c>
    </row>
    <row r="7874" spans="1:2" x14ac:dyDescent="0.25">
      <c r="A7874" s="25">
        <v>40380</v>
      </c>
      <c r="B7874" s="26">
        <f>[1]PyramidData!K7881</f>
        <v>4553</v>
      </c>
    </row>
    <row r="7875" spans="1:2" x14ac:dyDescent="0.25">
      <c r="A7875" s="25">
        <v>40381</v>
      </c>
      <c r="B7875" s="26">
        <f>[1]PyramidData!K7882</f>
        <v>5290</v>
      </c>
    </row>
    <row r="7876" spans="1:2" x14ac:dyDescent="0.25">
      <c r="A7876" s="25">
        <v>40382</v>
      </c>
      <c r="B7876" s="26">
        <f>[1]PyramidData!K7883</f>
        <v>4107</v>
      </c>
    </row>
    <row r="7877" spans="1:2" x14ac:dyDescent="0.25">
      <c r="A7877" s="25">
        <v>40383</v>
      </c>
      <c r="B7877" s="26">
        <f>[1]PyramidData!K7884</f>
        <v>1631</v>
      </c>
    </row>
    <row r="7878" spans="1:2" x14ac:dyDescent="0.25">
      <c r="A7878" s="25">
        <v>40384</v>
      </c>
      <c r="B7878" s="26">
        <f>[1]PyramidData!K7885</f>
        <v>1960</v>
      </c>
    </row>
    <row r="7879" spans="1:2" x14ac:dyDescent="0.25">
      <c r="A7879" s="25">
        <v>40385</v>
      </c>
      <c r="B7879" s="26">
        <f>[1]PyramidData!K7886</f>
        <v>3713</v>
      </c>
    </row>
    <row r="7880" spans="1:2" x14ac:dyDescent="0.25">
      <c r="A7880" s="25">
        <v>40386</v>
      </c>
      <c r="B7880" s="26">
        <f>[1]PyramidData!K7887</f>
        <v>3882</v>
      </c>
    </row>
    <row r="7881" spans="1:2" x14ac:dyDescent="0.25">
      <c r="A7881" s="25">
        <v>40387</v>
      </c>
      <c r="B7881" s="26">
        <f>[1]PyramidData!K7888</f>
        <v>3219</v>
      </c>
    </row>
    <row r="7882" spans="1:2" x14ac:dyDescent="0.25">
      <c r="A7882" s="25">
        <v>40388</v>
      </c>
      <c r="B7882" s="26">
        <f>[1]PyramidData!K7889</f>
        <v>3354</v>
      </c>
    </row>
    <row r="7883" spans="1:2" x14ac:dyDescent="0.25">
      <c r="A7883" s="25">
        <v>40389</v>
      </c>
      <c r="B7883" s="26">
        <f>[1]PyramidData!K7890</f>
        <v>4807</v>
      </c>
    </row>
    <row r="7884" spans="1:2" x14ac:dyDescent="0.25">
      <c r="A7884" s="25">
        <v>40390</v>
      </c>
      <c r="B7884" s="26">
        <f>[1]PyramidData!K7891</f>
        <v>327</v>
      </c>
    </row>
    <row r="7885" spans="1:2" x14ac:dyDescent="0.25">
      <c r="A7885" s="25">
        <v>40391</v>
      </c>
      <c r="B7885" s="26">
        <f>[1]PyramidData!K7892</f>
        <v>1292</v>
      </c>
    </row>
    <row r="7886" spans="1:2" x14ac:dyDescent="0.25">
      <c r="A7886" s="25">
        <v>40392</v>
      </c>
      <c r="B7886" s="26">
        <f>[1]PyramidData!K7893</f>
        <v>3322</v>
      </c>
    </row>
    <row r="7887" spans="1:2" x14ac:dyDescent="0.25">
      <c r="A7887" s="25">
        <v>40393</v>
      </c>
      <c r="B7887" s="26">
        <f>[1]PyramidData!K7894</f>
        <v>3744</v>
      </c>
    </row>
    <row r="7888" spans="1:2" x14ac:dyDescent="0.25">
      <c r="A7888" s="25">
        <v>40394</v>
      </c>
      <c r="B7888" s="26">
        <f>[1]PyramidData!K7895</f>
        <v>4118</v>
      </c>
    </row>
    <row r="7889" spans="1:2" x14ac:dyDescent="0.25">
      <c r="A7889" s="25">
        <v>40395</v>
      </c>
      <c r="B7889" s="26">
        <f>[1]PyramidData!K7896</f>
        <v>4022</v>
      </c>
    </row>
    <row r="7890" spans="1:2" x14ac:dyDescent="0.25">
      <c r="A7890" s="25">
        <v>40396</v>
      </c>
      <c r="B7890" s="26">
        <f>[1]PyramidData!K7897</f>
        <v>3851</v>
      </c>
    </row>
    <row r="7891" spans="1:2" x14ac:dyDescent="0.25">
      <c r="A7891" s="25">
        <v>40397</v>
      </c>
      <c r="B7891" s="26">
        <f>[1]PyramidData!K7898</f>
        <v>1955</v>
      </c>
    </row>
    <row r="7892" spans="1:2" x14ac:dyDescent="0.25">
      <c r="A7892" s="25">
        <v>40398</v>
      </c>
      <c r="B7892" s="26">
        <f>[1]PyramidData!K7899</f>
        <v>1596</v>
      </c>
    </row>
    <row r="7893" spans="1:2" x14ac:dyDescent="0.25">
      <c r="A7893" s="25">
        <v>40399</v>
      </c>
      <c r="B7893" s="26">
        <f>[1]PyramidData!K7900</f>
        <v>3676</v>
      </c>
    </row>
    <row r="7894" spans="1:2" x14ac:dyDescent="0.25">
      <c r="A7894" s="25">
        <v>40400</v>
      </c>
      <c r="B7894" s="26">
        <f>[1]PyramidData!K7901</f>
        <v>3676</v>
      </c>
    </row>
    <row r="7895" spans="1:2" x14ac:dyDescent="0.25">
      <c r="A7895" s="25">
        <v>40401</v>
      </c>
      <c r="B7895" s="26">
        <f>[1]PyramidData!K7902</f>
        <v>5155</v>
      </c>
    </row>
    <row r="7896" spans="1:2" x14ac:dyDescent="0.25">
      <c r="A7896" s="25">
        <v>40402</v>
      </c>
      <c r="B7896" s="26">
        <f>[1]PyramidData!K7903</f>
        <v>4966</v>
      </c>
    </row>
    <row r="7897" spans="1:2" x14ac:dyDescent="0.25">
      <c r="A7897" s="25">
        <v>40403</v>
      </c>
      <c r="B7897" s="26">
        <f>[1]PyramidData!K7904</f>
        <v>4963</v>
      </c>
    </row>
    <row r="7898" spans="1:2" x14ac:dyDescent="0.25">
      <c r="A7898" s="25">
        <v>40404</v>
      </c>
      <c r="B7898" s="26">
        <f>[1]PyramidData!K7905</f>
        <v>1524</v>
      </c>
    </row>
    <row r="7899" spans="1:2" x14ac:dyDescent="0.25">
      <c r="A7899" s="25">
        <v>40405</v>
      </c>
      <c r="B7899" s="26">
        <f>[1]PyramidData!K7906</f>
        <v>1325</v>
      </c>
    </row>
    <row r="7900" spans="1:2" x14ac:dyDescent="0.25">
      <c r="A7900" s="25">
        <v>40406</v>
      </c>
      <c r="B7900" s="26">
        <f>[1]PyramidData!K7907</f>
        <v>4682</v>
      </c>
    </row>
    <row r="7901" spans="1:2" x14ac:dyDescent="0.25">
      <c r="A7901" s="25">
        <v>40407</v>
      </c>
      <c r="B7901" s="26">
        <f>[1]PyramidData!K7908</f>
        <v>4326</v>
      </c>
    </row>
    <row r="7902" spans="1:2" x14ac:dyDescent="0.25">
      <c r="A7902" s="25">
        <v>40408</v>
      </c>
      <c r="B7902" s="26">
        <f>[1]PyramidData!K7909</f>
        <v>4705</v>
      </c>
    </row>
    <row r="7903" spans="1:2" x14ac:dyDescent="0.25">
      <c r="A7903" s="25">
        <v>40409</v>
      </c>
      <c r="B7903" s="26">
        <f>[1]PyramidData!K7910</f>
        <v>3540</v>
      </c>
    </row>
    <row r="7904" spans="1:2" x14ac:dyDescent="0.25">
      <c r="A7904" s="25">
        <v>40410</v>
      </c>
      <c r="B7904" s="26">
        <f>[1]PyramidData!K7911</f>
        <v>3982</v>
      </c>
    </row>
    <row r="7905" spans="1:2" x14ac:dyDescent="0.25">
      <c r="A7905" s="25">
        <v>40411</v>
      </c>
      <c r="B7905" s="26">
        <f>[1]PyramidData!K7912</f>
        <v>4871</v>
      </c>
    </row>
    <row r="7906" spans="1:2" x14ac:dyDescent="0.25">
      <c r="A7906" s="25">
        <v>40412</v>
      </c>
      <c r="B7906" s="26">
        <f>[1]PyramidData!K7913</f>
        <v>154</v>
      </c>
    </row>
    <row r="7907" spans="1:2" x14ac:dyDescent="0.25">
      <c r="A7907" s="25">
        <v>40413</v>
      </c>
      <c r="B7907" s="26">
        <f>[1]PyramidData!K7914</f>
        <v>2775</v>
      </c>
    </row>
    <row r="7908" spans="1:2" x14ac:dyDescent="0.25">
      <c r="A7908" s="25">
        <v>40414</v>
      </c>
      <c r="B7908" s="26">
        <f>[1]PyramidData!K7915</f>
        <v>3733</v>
      </c>
    </row>
    <row r="7909" spans="1:2" x14ac:dyDescent="0.25">
      <c r="A7909" s="25">
        <v>40415</v>
      </c>
      <c r="B7909" s="26">
        <f>[1]PyramidData!K7916</f>
        <v>4119</v>
      </c>
    </row>
    <row r="7910" spans="1:2" x14ac:dyDescent="0.25">
      <c r="A7910" s="25">
        <v>40416</v>
      </c>
      <c r="B7910" s="26">
        <f>[1]PyramidData!K7917</f>
        <v>4371</v>
      </c>
    </row>
    <row r="7911" spans="1:2" x14ac:dyDescent="0.25">
      <c r="A7911" s="25">
        <v>40417</v>
      </c>
      <c r="B7911" s="26">
        <f>[1]PyramidData!K7918</f>
        <v>5678</v>
      </c>
    </row>
    <row r="7912" spans="1:2" x14ac:dyDescent="0.25">
      <c r="A7912" s="25">
        <v>40418</v>
      </c>
      <c r="B7912" s="26">
        <f>[1]PyramidData!K7919</f>
        <v>54</v>
      </c>
    </row>
    <row r="7913" spans="1:2" x14ac:dyDescent="0.25">
      <c r="A7913" s="25">
        <v>40419</v>
      </c>
      <c r="B7913" s="26">
        <f>[1]PyramidData!K7920</f>
        <v>15</v>
      </c>
    </row>
    <row r="7914" spans="1:2" x14ac:dyDescent="0.25">
      <c r="A7914" s="25">
        <v>40420</v>
      </c>
      <c r="B7914" s="26">
        <f>[1]PyramidData!K7921</f>
        <v>300</v>
      </c>
    </row>
    <row r="7915" spans="1:2" x14ac:dyDescent="0.25">
      <c r="A7915" s="25">
        <v>40421</v>
      </c>
      <c r="B7915" s="26">
        <f>[1]PyramidData!K7922</f>
        <v>5469</v>
      </c>
    </row>
    <row r="7916" spans="1:2" x14ac:dyDescent="0.25">
      <c r="A7916" s="25">
        <v>40422</v>
      </c>
      <c r="B7916" s="26">
        <f>[1]PyramidData!K7923</f>
        <v>5367</v>
      </c>
    </row>
    <row r="7917" spans="1:2" x14ac:dyDescent="0.25">
      <c r="A7917" s="25">
        <v>40423</v>
      </c>
      <c r="B7917" s="26">
        <f>[1]PyramidData!K7924</f>
        <v>5289</v>
      </c>
    </row>
    <row r="7918" spans="1:2" x14ac:dyDescent="0.25">
      <c r="A7918" s="25">
        <v>40424</v>
      </c>
      <c r="B7918" s="26">
        <f>[1]PyramidData!K7925</f>
        <v>5431</v>
      </c>
    </row>
    <row r="7919" spans="1:2" x14ac:dyDescent="0.25">
      <c r="A7919" s="25">
        <v>40425</v>
      </c>
      <c r="B7919" s="26">
        <f>[1]PyramidData!K7926</f>
        <v>4219</v>
      </c>
    </row>
    <row r="7920" spans="1:2" x14ac:dyDescent="0.25">
      <c r="A7920" s="25">
        <v>40426</v>
      </c>
      <c r="B7920" s="26">
        <f>[1]PyramidData!K7927</f>
        <v>1480</v>
      </c>
    </row>
    <row r="7921" spans="1:2" x14ac:dyDescent="0.25">
      <c r="A7921" s="25">
        <v>40427</v>
      </c>
      <c r="B7921" s="26">
        <f>[1]PyramidData!K7928</f>
        <v>2416</v>
      </c>
    </row>
    <row r="7922" spans="1:2" x14ac:dyDescent="0.25">
      <c r="A7922" s="25">
        <v>40428</v>
      </c>
      <c r="B7922" s="26">
        <f>[1]PyramidData!K7929</f>
        <v>2643</v>
      </c>
    </row>
    <row r="7923" spans="1:2" x14ac:dyDescent="0.25">
      <c r="A7923" s="25">
        <v>40429</v>
      </c>
      <c r="B7923" s="26">
        <f>[1]PyramidData!K7930</f>
        <v>3183</v>
      </c>
    </row>
    <row r="7924" spans="1:2" x14ac:dyDescent="0.25">
      <c r="A7924" s="25">
        <v>40430</v>
      </c>
      <c r="B7924" s="26">
        <f>[1]PyramidData!K7931</f>
        <v>5860</v>
      </c>
    </row>
    <row r="7925" spans="1:2" x14ac:dyDescent="0.25">
      <c r="A7925" s="25">
        <v>40431</v>
      </c>
      <c r="B7925" s="26">
        <f>[1]PyramidData!K7932</f>
        <v>5406</v>
      </c>
    </row>
    <row r="7926" spans="1:2" x14ac:dyDescent="0.25">
      <c r="A7926" s="25">
        <v>40432</v>
      </c>
      <c r="B7926" s="26">
        <f>[1]PyramidData!K7933</f>
        <v>391</v>
      </c>
    </row>
    <row r="7927" spans="1:2" x14ac:dyDescent="0.25">
      <c r="A7927" s="25">
        <v>40433</v>
      </c>
      <c r="B7927" s="26">
        <f>[1]PyramidData!K7934</f>
        <v>393</v>
      </c>
    </row>
    <row r="7928" spans="1:2" x14ac:dyDescent="0.25">
      <c r="A7928" s="25">
        <v>40434</v>
      </c>
      <c r="B7928" s="26">
        <f>[1]PyramidData!K7935</f>
        <v>3928</v>
      </c>
    </row>
    <row r="7929" spans="1:2" x14ac:dyDescent="0.25">
      <c r="A7929" s="25">
        <v>40435</v>
      </c>
      <c r="B7929" s="26">
        <f>[1]PyramidData!K7936</f>
        <v>3172</v>
      </c>
    </row>
    <row r="7930" spans="1:2" x14ac:dyDescent="0.25">
      <c r="A7930" s="25">
        <v>40436</v>
      </c>
      <c r="B7930" s="26">
        <f>[1]PyramidData!K7937</f>
        <v>3410</v>
      </c>
    </row>
    <row r="7931" spans="1:2" x14ac:dyDescent="0.25">
      <c r="A7931" s="25">
        <v>40437</v>
      </c>
      <c r="B7931" s="26">
        <f>[1]PyramidData!K7938</f>
        <v>1632</v>
      </c>
    </row>
    <row r="7932" spans="1:2" x14ac:dyDescent="0.25">
      <c r="A7932" s="25">
        <v>40438</v>
      </c>
      <c r="B7932" s="26">
        <f>[1]PyramidData!K7939</f>
        <v>3198</v>
      </c>
    </row>
    <row r="7933" spans="1:2" x14ac:dyDescent="0.25">
      <c r="A7933" s="25">
        <v>40439</v>
      </c>
      <c r="B7933" s="26">
        <f>[1]PyramidData!K7940</f>
        <v>1673</v>
      </c>
    </row>
    <row r="7934" spans="1:2" x14ac:dyDescent="0.25">
      <c r="A7934" s="25">
        <v>40440</v>
      </c>
      <c r="B7934" s="26">
        <f>[1]PyramidData!K7941</f>
        <v>1616</v>
      </c>
    </row>
    <row r="7935" spans="1:2" x14ac:dyDescent="0.25">
      <c r="A7935" s="25">
        <v>40441</v>
      </c>
      <c r="B7935" s="26">
        <f>[1]PyramidData!K7942</f>
        <v>3065</v>
      </c>
    </row>
    <row r="7936" spans="1:2" x14ac:dyDescent="0.25">
      <c r="A7936" s="25">
        <v>40442</v>
      </c>
      <c r="B7936" s="26">
        <f>[1]PyramidData!K7943</f>
        <v>2488</v>
      </c>
    </row>
    <row r="7937" spans="1:2" x14ac:dyDescent="0.25">
      <c r="A7937" s="25">
        <v>40443</v>
      </c>
      <c r="B7937" s="26">
        <f>[1]PyramidData!K7944</f>
        <v>3604</v>
      </c>
    </row>
    <row r="7938" spans="1:2" x14ac:dyDescent="0.25">
      <c r="A7938" s="25">
        <v>40444</v>
      </c>
      <c r="B7938" s="26">
        <f>[1]PyramidData!K7945</f>
        <v>2561</v>
      </c>
    </row>
    <row r="7939" spans="1:2" x14ac:dyDescent="0.25">
      <c r="A7939" s="25">
        <v>40445</v>
      </c>
      <c r="B7939" s="26">
        <f>[1]PyramidData!K7946</f>
        <v>3962</v>
      </c>
    </row>
    <row r="7940" spans="1:2" x14ac:dyDescent="0.25">
      <c r="A7940" s="25">
        <v>40446</v>
      </c>
      <c r="B7940" s="26">
        <f>[1]PyramidData!K7947</f>
        <v>1033</v>
      </c>
    </row>
    <row r="7941" spans="1:2" x14ac:dyDescent="0.25">
      <c r="A7941" s="25">
        <v>40447</v>
      </c>
      <c r="B7941" s="26">
        <f>[1]PyramidData!K7948</f>
        <v>2167</v>
      </c>
    </row>
    <row r="7942" spans="1:2" x14ac:dyDescent="0.25">
      <c r="A7942" s="25">
        <v>40448</v>
      </c>
      <c r="B7942" s="26">
        <f>[1]PyramidData!K7949</f>
        <v>7058</v>
      </c>
    </row>
    <row r="7943" spans="1:2" x14ac:dyDescent="0.25">
      <c r="A7943" s="25">
        <v>40449</v>
      </c>
      <c r="B7943" s="26">
        <f>[1]PyramidData!K7950</f>
        <v>3460</v>
      </c>
    </row>
    <row r="7944" spans="1:2" x14ac:dyDescent="0.25">
      <c r="A7944" s="25">
        <v>40450</v>
      </c>
      <c r="B7944" s="26">
        <f>[1]PyramidData!K7951</f>
        <v>3042</v>
      </c>
    </row>
    <row r="7945" spans="1:2" x14ac:dyDescent="0.25">
      <c r="A7945" s="25">
        <v>40451</v>
      </c>
      <c r="B7945" s="26">
        <f>[1]PyramidData!K7952</f>
        <v>3468</v>
      </c>
    </row>
    <row r="7946" spans="1:2" x14ac:dyDescent="0.25">
      <c r="A7946" s="25">
        <v>40452</v>
      </c>
      <c r="B7946" s="26">
        <f>[1]PyramidData!K7953</f>
        <v>1612</v>
      </c>
    </row>
    <row r="7947" spans="1:2" x14ac:dyDescent="0.25">
      <c r="A7947" s="25">
        <v>40453</v>
      </c>
      <c r="B7947" s="26">
        <f>[1]PyramidData!K7954</f>
        <v>872</v>
      </c>
    </row>
    <row r="7948" spans="1:2" x14ac:dyDescent="0.25">
      <c r="A7948" s="25">
        <v>40454</v>
      </c>
      <c r="B7948" s="26">
        <f>[1]PyramidData!K7955</f>
        <v>1683</v>
      </c>
    </row>
    <row r="7949" spans="1:2" x14ac:dyDescent="0.25">
      <c r="A7949" s="25">
        <v>40455</v>
      </c>
      <c r="B7949" s="26">
        <f>[1]PyramidData!K7956</f>
        <v>2352</v>
      </c>
    </row>
    <row r="7950" spans="1:2" x14ac:dyDescent="0.25">
      <c r="A7950" s="25">
        <v>40456</v>
      </c>
      <c r="B7950" s="26">
        <f>[1]PyramidData!K7957</f>
        <v>2866</v>
      </c>
    </row>
    <row r="7951" spans="1:2" x14ac:dyDescent="0.25">
      <c r="A7951" s="25">
        <v>40457</v>
      </c>
      <c r="B7951" s="26">
        <f>[1]PyramidData!K7958</f>
        <v>2765</v>
      </c>
    </row>
    <row r="7952" spans="1:2" x14ac:dyDescent="0.25">
      <c r="A7952" s="25">
        <v>40458</v>
      </c>
      <c r="B7952" s="26">
        <f>[1]PyramidData!K7959</f>
        <v>2782</v>
      </c>
    </row>
    <row r="7953" spans="1:2" x14ac:dyDescent="0.25">
      <c r="A7953" s="25">
        <v>40459</v>
      </c>
      <c r="B7953" s="26">
        <f>[1]PyramidData!K7960</f>
        <v>3057</v>
      </c>
    </row>
    <row r="7954" spans="1:2" x14ac:dyDescent="0.25">
      <c r="A7954" s="25">
        <v>40460</v>
      </c>
      <c r="B7954" s="26">
        <f>[1]PyramidData!K7961</f>
        <v>3641</v>
      </c>
    </row>
    <row r="7955" spans="1:2" x14ac:dyDescent="0.25">
      <c r="A7955" s="25">
        <v>40461</v>
      </c>
      <c r="B7955" s="26">
        <f>[1]PyramidData!K7962</f>
        <v>1618</v>
      </c>
    </row>
    <row r="7956" spans="1:2" x14ac:dyDescent="0.25">
      <c r="A7956" s="25">
        <v>40462</v>
      </c>
      <c r="B7956" s="26">
        <f>[1]PyramidData!K7963</f>
        <v>2243</v>
      </c>
    </row>
    <row r="7957" spans="1:2" x14ac:dyDescent="0.25">
      <c r="A7957" s="25">
        <v>40463</v>
      </c>
      <c r="B7957" s="26">
        <f>[1]PyramidData!K7964</f>
        <v>1390</v>
      </c>
    </row>
    <row r="7958" spans="1:2" x14ac:dyDescent="0.25">
      <c r="A7958" s="25">
        <v>40464</v>
      </c>
      <c r="B7958" s="26">
        <f>[1]PyramidData!K7965</f>
        <v>1690</v>
      </c>
    </row>
    <row r="7959" spans="1:2" x14ac:dyDescent="0.25">
      <c r="A7959" s="25">
        <v>40465</v>
      </c>
      <c r="B7959" s="26">
        <f>[1]PyramidData!K7966</f>
        <v>1932</v>
      </c>
    </row>
    <row r="7960" spans="1:2" x14ac:dyDescent="0.25">
      <c r="A7960" s="25">
        <v>40466</v>
      </c>
      <c r="B7960" s="26">
        <f>[1]PyramidData!K7967</f>
        <v>2106</v>
      </c>
    </row>
    <row r="7961" spans="1:2" x14ac:dyDescent="0.25">
      <c r="A7961" s="25">
        <v>40467</v>
      </c>
      <c r="B7961" s="26">
        <f>[1]PyramidData!K7968</f>
        <v>550</v>
      </c>
    </row>
    <row r="7962" spans="1:2" x14ac:dyDescent="0.25">
      <c r="A7962" s="25">
        <v>40468</v>
      </c>
      <c r="B7962" s="26">
        <f>[1]PyramidData!K7969</f>
        <v>1065</v>
      </c>
    </row>
    <row r="7963" spans="1:2" x14ac:dyDescent="0.25">
      <c r="A7963" s="25">
        <v>40469</v>
      </c>
      <c r="B7963" s="26">
        <f>[1]PyramidData!K7970</f>
        <v>2756</v>
      </c>
    </row>
    <row r="7964" spans="1:2" x14ac:dyDescent="0.25">
      <c r="A7964" s="25">
        <v>40470</v>
      </c>
      <c r="B7964" s="26">
        <f>[1]PyramidData!K7971</f>
        <v>2864</v>
      </c>
    </row>
    <row r="7965" spans="1:2" x14ac:dyDescent="0.25">
      <c r="A7965" s="25">
        <v>40471</v>
      </c>
      <c r="B7965" s="26">
        <f>[1]PyramidData!K7972</f>
        <v>2201</v>
      </c>
    </row>
    <row r="7966" spans="1:2" x14ac:dyDescent="0.25">
      <c r="A7966" s="25">
        <v>40472</v>
      </c>
      <c r="B7966" s="26">
        <f>[1]PyramidData!K7973</f>
        <v>3927</v>
      </c>
    </row>
    <row r="7967" spans="1:2" x14ac:dyDescent="0.25">
      <c r="A7967" s="25">
        <v>40473</v>
      </c>
      <c r="B7967" s="26">
        <f>[1]PyramidData!K7974</f>
        <v>4695</v>
      </c>
    </row>
    <row r="7968" spans="1:2" x14ac:dyDescent="0.25">
      <c r="A7968" s="25">
        <v>40474</v>
      </c>
      <c r="B7968" s="26">
        <f>[1]PyramidData!K7975</f>
        <v>151</v>
      </c>
    </row>
    <row r="7969" spans="1:2" x14ac:dyDescent="0.25">
      <c r="A7969" s="25">
        <v>40475</v>
      </c>
      <c r="B7969" s="26">
        <f>[1]PyramidData!K7976</f>
        <v>1076</v>
      </c>
    </row>
    <row r="7970" spans="1:2" x14ac:dyDescent="0.25">
      <c r="A7970" s="25">
        <v>40476</v>
      </c>
      <c r="B7970" s="26">
        <f>[1]PyramidData!K7977</f>
        <v>3218</v>
      </c>
    </row>
    <row r="7971" spans="1:2" x14ac:dyDescent="0.25">
      <c r="A7971" s="25">
        <v>40477</v>
      </c>
      <c r="B7971" s="26">
        <f>[1]PyramidData!K7978</f>
        <v>3186</v>
      </c>
    </row>
    <row r="7972" spans="1:2" x14ac:dyDescent="0.25">
      <c r="A7972" s="25">
        <v>40478</v>
      </c>
      <c r="B7972" s="26">
        <f>[1]PyramidData!K7979</f>
        <v>3802</v>
      </c>
    </row>
    <row r="7973" spans="1:2" x14ac:dyDescent="0.25">
      <c r="A7973" s="25">
        <v>40479</v>
      </c>
      <c r="B7973" s="26">
        <f>[1]PyramidData!K7980</f>
        <v>3439</v>
      </c>
    </row>
    <row r="7974" spans="1:2" x14ac:dyDescent="0.25">
      <c r="A7974" s="25">
        <v>40480</v>
      </c>
      <c r="B7974" s="26">
        <f>[1]PyramidData!K7981</f>
        <v>2893</v>
      </c>
    </row>
    <row r="7975" spans="1:2" x14ac:dyDescent="0.25">
      <c r="A7975" s="25">
        <v>40481</v>
      </c>
      <c r="B7975" s="26">
        <f>[1]PyramidData!K7982</f>
        <v>944</v>
      </c>
    </row>
    <row r="7976" spans="1:2" x14ac:dyDescent="0.25">
      <c r="A7976" s="25">
        <v>40482</v>
      </c>
      <c r="B7976" s="26">
        <f>[1]PyramidData!K7983</f>
        <v>667</v>
      </c>
    </row>
    <row r="7977" spans="1:2" x14ac:dyDescent="0.25">
      <c r="A7977" s="25">
        <v>40483</v>
      </c>
      <c r="B7977" s="26">
        <f>[1]PyramidData!K7984</f>
        <v>3833</v>
      </c>
    </row>
    <row r="7978" spans="1:2" x14ac:dyDescent="0.25">
      <c r="A7978" s="25">
        <v>40484</v>
      </c>
      <c r="B7978" s="26">
        <f>[1]PyramidData!K7985</f>
        <v>2149</v>
      </c>
    </row>
    <row r="7979" spans="1:2" x14ac:dyDescent="0.25">
      <c r="A7979" s="25">
        <v>40485</v>
      </c>
      <c r="B7979" s="26">
        <f>[1]PyramidData!K7986</f>
        <v>1932</v>
      </c>
    </row>
    <row r="7980" spans="1:2" x14ac:dyDescent="0.25">
      <c r="A7980" s="25">
        <v>40486</v>
      </c>
      <c r="B7980" s="26">
        <f>[1]PyramidData!K7987</f>
        <v>1843</v>
      </c>
    </row>
    <row r="7981" spans="1:2" x14ac:dyDescent="0.25">
      <c r="A7981" s="25">
        <v>40487</v>
      </c>
      <c r="B7981" s="26">
        <f>[1]PyramidData!K7988</f>
        <v>561</v>
      </c>
    </row>
    <row r="7982" spans="1:2" x14ac:dyDescent="0.25">
      <c r="A7982" s="25">
        <v>40488</v>
      </c>
      <c r="B7982" s="26">
        <f>[1]PyramidData!K7989</f>
        <v>210</v>
      </c>
    </row>
    <row r="7983" spans="1:2" x14ac:dyDescent="0.25">
      <c r="A7983" s="25">
        <v>40489</v>
      </c>
      <c r="B7983" s="26">
        <f>[1]PyramidData!K7990</f>
        <v>213</v>
      </c>
    </row>
    <row r="7984" spans="1:2" x14ac:dyDescent="0.25">
      <c r="A7984" s="25">
        <v>40490</v>
      </c>
      <c r="B7984" s="26">
        <f>[1]PyramidData!K7991</f>
        <v>278</v>
      </c>
    </row>
    <row r="7985" spans="1:2" x14ac:dyDescent="0.25">
      <c r="A7985" s="25">
        <v>40491</v>
      </c>
      <c r="B7985" s="26">
        <f>[1]PyramidData!K7992</f>
        <v>779</v>
      </c>
    </row>
    <row r="7986" spans="1:2" x14ac:dyDescent="0.25">
      <c r="A7986" s="25">
        <v>40492</v>
      </c>
      <c r="B7986" s="26">
        <f>[1]PyramidData!K7993</f>
        <v>2409</v>
      </c>
    </row>
    <row r="7987" spans="1:2" x14ac:dyDescent="0.25">
      <c r="A7987" s="25">
        <v>40493</v>
      </c>
      <c r="B7987" s="26">
        <f>[1]PyramidData!K7994</f>
        <v>307</v>
      </c>
    </row>
    <row r="7988" spans="1:2" x14ac:dyDescent="0.25">
      <c r="A7988" s="25">
        <v>40494</v>
      </c>
      <c r="B7988" s="26">
        <f>[1]PyramidData!K7995</f>
        <v>1954</v>
      </c>
    </row>
    <row r="7989" spans="1:2" x14ac:dyDescent="0.25">
      <c r="A7989" s="25">
        <v>40495</v>
      </c>
      <c r="B7989" s="26">
        <f>[1]PyramidData!K7996</f>
        <v>123</v>
      </c>
    </row>
    <row r="7990" spans="1:2" x14ac:dyDescent="0.25">
      <c r="A7990" s="25">
        <v>40496</v>
      </c>
      <c r="B7990" s="26">
        <f>[1]PyramidData!K7997</f>
        <v>117</v>
      </c>
    </row>
    <row r="7991" spans="1:2" x14ac:dyDescent="0.25">
      <c r="A7991" s="25">
        <v>40497</v>
      </c>
      <c r="B7991" s="26">
        <f>[1]PyramidData!K7998</f>
        <v>1586</v>
      </c>
    </row>
    <row r="7992" spans="1:2" x14ac:dyDescent="0.25">
      <c r="A7992" s="25">
        <v>40498</v>
      </c>
      <c r="B7992" s="26">
        <f>[1]PyramidData!K7999</f>
        <v>367</v>
      </c>
    </row>
    <row r="7993" spans="1:2" x14ac:dyDescent="0.25">
      <c r="A7993" s="25">
        <v>40499</v>
      </c>
      <c r="B7993" s="26">
        <f>[1]PyramidData!K8000</f>
        <v>1796</v>
      </c>
    </row>
    <row r="7994" spans="1:2" x14ac:dyDescent="0.25">
      <c r="A7994" s="25">
        <v>40500</v>
      </c>
      <c r="B7994" s="26">
        <f>[1]PyramidData!K8001</f>
        <v>1822</v>
      </c>
    </row>
    <row r="7995" spans="1:2" x14ac:dyDescent="0.25">
      <c r="A7995" s="25">
        <v>40501</v>
      </c>
      <c r="B7995" s="26">
        <f>[1]PyramidData!K8002</f>
        <v>1417</v>
      </c>
    </row>
    <row r="7996" spans="1:2" x14ac:dyDescent="0.25">
      <c r="A7996" s="25">
        <v>40502</v>
      </c>
      <c r="B7996" s="26">
        <f>[1]PyramidData!K8003</f>
        <v>248</v>
      </c>
    </row>
    <row r="7997" spans="1:2" x14ac:dyDescent="0.25">
      <c r="A7997" s="25">
        <v>40503</v>
      </c>
      <c r="B7997" s="26">
        <f>[1]PyramidData!K8004</f>
        <v>159</v>
      </c>
    </row>
    <row r="7998" spans="1:2" x14ac:dyDescent="0.25">
      <c r="A7998" s="25">
        <v>40504</v>
      </c>
      <c r="B7998" s="26">
        <f>[1]PyramidData!K8005</f>
        <v>1579</v>
      </c>
    </row>
    <row r="7999" spans="1:2" x14ac:dyDescent="0.25">
      <c r="A7999" s="25">
        <v>40505</v>
      </c>
      <c r="B7999" s="26">
        <f>[1]PyramidData!K8006</f>
        <v>3004</v>
      </c>
    </row>
    <row r="8000" spans="1:2" x14ac:dyDescent="0.25">
      <c r="A8000" s="25">
        <v>40506</v>
      </c>
      <c r="B8000" s="26">
        <f>[1]PyramidData!K8007</f>
        <v>2682</v>
      </c>
    </row>
    <row r="8001" spans="1:2" x14ac:dyDescent="0.25">
      <c r="A8001" s="25">
        <v>40507</v>
      </c>
      <c r="B8001" s="26">
        <f>[1]PyramidData!K8008</f>
        <v>123</v>
      </c>
    </row>
    <row r="8002" spans="1:2" x14ac:dyDescent="0.25">
      <c r="A8002" s="25">
        <v>40508</v>
      </c>
      <c r="B8002" s="26">
        <f>[1]PyramidData!K8009</f>
        <v>662</v>
      </c>
    </row>
    <row r="8003" spans="1:2" x14ac:dyDescent="0.25">
      <c r="A8003" s="25">
        <v>40509</v>
      </c>
      <c r="B8003" s="26">
        <f>[1]PyramidData!K8010</f>
        <v>141</v>
      </c>
    </row>
    <row r="8004" spans="1:2" x14ac:dyDescent="0.25">
      <c r="A8004" s="25">
        <v>40510</v>
      </c>
      <c r="B8004" s="26">
        <f>[1]PyramidData!K8011</f>
        <v>307</v>
      </c>
    </row>
    <row r="8005" spans="1:2" x14ac:dyDescent="0.25">
      <c r="A8005" s="25">
        <v>40511</v>
      </c>
      <c r="B8005" s="26">
        <f>[1]PyramidData!K8012</f>
        <v>333</v>
      </c>
    </row>
    <row r="8006" spans="1:2" x14ac:dyDescent="0.25">
      <c r="A8006" s="25">
        <v>40512</v>
      </c>
      <c r="B8006" s="26">
        <f>[1]PyramidData!K8013</f>
        <v>1351</v>
      </c>
    </row>
    <row r="8007" spans="1:2" x14ac:dyDescent="0.25">
      <c r="A8007" s="25">
        <v>40513</v>
      </c>
      <c r="B8007" s="26">
        <f>[1]PyramidData!K8014</f>
        <v>2000</v>
      </c>
    </row>
    <row r="8008" spans="1:2" x14ac:dyDescent="0.25">
      <c r="A8008" s="25">
        <v>40514</v>
      </c>
      <c r="B8008" s="26">
        <f>[1]PyramidData!K8015</f>
        <v>3358</v>
      </c>
    </row>
    <row r="8009" spans="1:2" x14ac:dyDescent="0.25">
      <c r="A8009" s="25">
        <v>40515</v>
      </c>
      <c r="B8009" s="26">
        <f>[1]PyramidData!K8016</f>
        <v>4287</v>
      </c>
    </row>
    <row r="8010" spans="1:2" x14ac:dyDescent="0.25">
      <c r="A8010" s="25">
        <v>40516</v>
      </c>
      <c r="B8010" s="26">
        <f>[1]PyramidData!K8017</f>
        <v>190</v>
      </c>
    </row>
    <row r="8011" spans="1:2" x14ac:dyDescent="0.25">
      <c r="A8011" s="25">
        <v>40517</v>
      </c>
      <c r="B8011" s="26">
        <f>[1]PyramidData!K8018</f>
        <v>105</v>
      </c>
    </row>
    <row r="8012" spans="1:2" x14ac:dyDescent="0.25">
      <c r="A8012" s="25">
        <v>40518</v>
      </c>
      <c r="B8012" s="26">
        <f>[1]PyramidData!K8019</f>
        <v>159</v>
      </c>
    </row>
    <row r="8013" spans="1:2" x14ac:dyDescent="0.25">
      <c r="A8013" s="25">
        <v>40519</v>
      </c>
      <c r="B8013" s="26">
        <f>[1]PyramidData!K8020</f>
        <v>1871</v>
      </c>
    </row>
    <row r="8014" spans="1:2" x14ac:dyDescent="0.25">
      <c r="A8014" s="25">
        <v>40520</v>
      </c>
      <c r="B8014" s="26">
        <f>[1]PyramidData!K8021</f>
        <v>1280</v>
      </c>
    </row>
    <row r="8015" spans="1:2" x14ac:dyDescent="0.25">
      <c r="A8015" s="25">
        <v>40521</v>
      </c>
      <c r="B8015" s="26">
        <f>[1]PyramidData!K8022</f>
        <v>1358</v>
      </c>
    </row>
    <row r="8016" spans="1:2" x14ac:dyDescent="0.25">
      <c r="A8016" s="25">
        <v>40522</v>
      </c>
      <c r="B8016" s="26">
        <f>[1]PyramidData!K8023</f>
        <v>1488</v>
      </c>
    </row>
    <row r="8017" spans="1:2" x14ac:dyDescent="0.25">
      <c r="A8017" s="25">
        <v>40523</v>
      </c>
      <c r="B8017" s="26">
        <f>[1]PyramidData!K8024</f>
        <v>404</v>
      </c>
    </row>
    <row r="8018" spans="1:2" x14ac:dyDescent="0.25">
      <c r="A8018" s="25">
        <v>40524</v>
      </c>
      <c r="B8018" s="26">
        <f>[1]PyramidData!K8025</f>
        <v>218</v>
      </c>
    </row>
    <row r="8019" spans="1:2" x14ac:dyDescent="0.25">
      <c r="A8019" s="25">
        <v>40525</v>
      </c>
      <c r="B8019" s="26">
        <f>[1]PyramidData!K8026</f>
        <v>2326</v>
      </c>
    </row>
    <row r="8020" spans="1:2" x14ac:dyDescent="0.25">
      <c r="A8020" s="25">
        <v>40526</v>
      </c>
      <c r="B8020" s="26">
        <f>[1]PyramidData!K8027</f>
        <v>3293</v>
      </c>
    </row>
    <row r="8021" spans="1:2" x14ac:dyDescent="0.25">
      <c r="A8021" s="25">
        <v>40527</v>
      </c>
      <c r="B8021" s="26">
        <f>[1]PyramidData!K8028</f>
        <v>4662</v>
      </c>
    </row>
    <row r="8022" spans="1:2" x14ac:dyDescent="0.25">
      <c r="A8022" s="25">
        <v>40528</v>
      </c>
      <c r="B8022" s="26">
        <f>[1]PyramidData!K8029</f>
        <v>2848</v>
      </c>
    </row>
    <row r="8023" spans="1:2" x14ac:dyDescent="0.25">
      <c r="A8023" s="25">
        <v>40529</v>
      </c>
      <c r="B8023" s="26">
        <f>[1]PyramidData!K8030</f>
        <v>1674</v>
      </c>
    </row>
    <row r="8024" spans="1:2" x14ac:dyDescent="0.25">
      <c r="A8024" s="25">
        <v>40530</v>
      </c>
      <c r="B8024" s="26">
        <f>[1]PyramidData!K8031</f>
        <v>2330</v>
      </c>
    </row>
    <row r="8025" spans="1:2" x14ac:dyDescent="0.25">
      <c r="A8025" s="25">
        <v>40531</v>
      </c>
      <c r="B8025" s="26">
        <f>[1]PyramidData!K8032</f>
        <v>188</v>
      </c>
    </row>
    <row r="8026" spans="1:2" x14ac:dyDescent="0.25">
      <c r="A8026" s="25">
        <v>40532</v>
      </c>
      <c r="B8026" s="26">
        <f>[1]PyramidData!K8033</f>
        <v>3983</v>
      </c>
    </row>
    <row r="8027" spans="1:2" x14ac:dyDescent="0.25">
      <c r="A8027" s="25">
        <v>40533</v>
      </c>
      <c r="B8027" s="26">
        <f>[1]PyramidData!K8034</f>
        <v>2907</v>
      </c>
    </row>
    <row r="8028" spans="1:2" x14ac:dyDescent="0.25">
      <c r="A8028" s="25">
        <v>40534</v>
      </c>
      <c r="B8028" s="26">
        <f>[1]PyramidData!K8035</f>
        <v>2503</v>
      </c>
    </row>
    <row r="8029" spans="1:2" x14ac:dyDescent="0.25">
      <c r="A8029" s="25">
        <v>40535</v>
      </c>
      <c r="B8029" s="26">
        <f>[1]PyramidData!K8036</f>
        <v>1485</v>
      </c>
    </row>
    <row r="8030" spans="1:2" x14ac:dyDescent="0.25">
      <c r="A8030" s="25">
        <v>40536</v>
      </c>
      <c r="B8030" s="26">
        <f>[1]PyramidData!K8037</f>
        <v>1271</v>
      </c>
    </row>
    <row r="8031" spans="1:2" x14ac:dyDescent="0.25">
      <c r="A8031" s="25">
        <v>40537</v>
      </c>
      <c r="B8031" s="26">
        <f>[1]PyramidData!K8038</f>
        <v>1611</v>
      </c>
    </row>
    <row r="8032" spans="1:2" x14ac:dyDescent="0.25">
      <c r="A8032" s="25">
        <v>40538</v>
      </c>
      <c r="B8032" s="26">
        <f>[1]PyramidData!K8039</f>
        <v>156</v>
      </c>
    </row>
    <row r="8033" spans="1:2" x14ac:dyDescent="0.25">
      <c r="A8033" s="25">
        <v>40539</v>
      </c>
      <c r="B8033" s="26">
        <f>[1]PyramidData!K8040</f>
        <v>1496</v>
      </c>
    </row>
    <row r="8034" spans="1:2" x14ac:dyDescent="0.25">
      <c r="A8034" s="25">
        <v>40540</v>
      </c>
      <c r="B8034" s="26">
        <f>[1]PyramidData!K8041</f>
        <v>1032</v>
      </c>
    </row>
    <row r="8035" spans="1:2" x14ac:dyDescent="0.25">
      <c r="A8035" s="25">
        <v>40541</v>
      </c>
      <c r="B8035" s="26">
        <f>[1]PyramidData!K8042</f>
        <v>1455</v>
      </c>
    </row>
    <row r="8036" spans="1:2" x14ac:dyDescent="0.25">
      <c r="A8036" s="25">
        <v>40542</v>
      </c>
      <c r="B8036" s="26">
        <f>[1]PyramidData!K8043</f>
        <v>2135</v>
      </c>
    </row>
    <row r="8037" spans="1:2" x14ac:dyDescent="0.25">
      <c r="A8037" s="25">
        <v>40543</v>
      </c>
      <c r="B8037" s="26">
        <f>[1]PyramidData!K8044</f>
        <v>2676</v>
      </c>
    </row>
    <row r="8038" spans="1:2" x14ac:dyDescent="0.25">
      <c r="A8038" s="25">
        <v>40544</v>
      </c>
      <c r="B8038" s="26">
        <f>[1]PyramidData!K8045</f>
        <v>389</v>
      </c>
    </row>
    <row r="8039" spans="1:2" x14ac:dyDescent="0.25">
      <c r="A8039" s="25">
        <v>40545</v>
      </c>
      <c r="B8039" s="26">
        <f>[1]PyramidData!K8046</f>
        <v>414</v>
      </c>
    </row>
    <row r="8040" spans="1:2" x14ac:dyDescent="0.25">
      <c r="A8040" s="25">
        <v>40546</v>
      </c>
      <c r="B8040" s="26">
        <f>[1]PyramidData!K8047</f>
        <v>854</v>
      </c>
    </row>
    <row r="8041" spans="1:2" x14ac:dyDescent="0.25">
      <c r="A8041" s="25">
        <v>40547</v>
      </c>
      <c r="B8041" s="26">
        <f>[1]PyramidData!K8048</f>
        <v>430</v>
      </c>
    </row>
    <row r="8042" spans="1:2" x14ac:dyDescent="0.25">
      <c r="A8042" s="25">
        <v>40548</v>
      </c>
      <c r="B8042" s="26">
        <f>[1]PyramidData!K8049</f>
        <v>1322</v>
      </c>
    </row>
    <row r="8043" spans="1:2" x14ac:dyDescent="0.25">
      <c r="A8043" s="25">
        <v>40549</v>
      </c>
      <c r="B8043" s="26">
        <f>[1]PyramidData!K8050</f>
        <v>2809</v>
      </c>
    </row>
    <row r="8044" spans="1:2" x14ac:dyDescent="0.25">
      <c r="A8044" s="25">
        <v>40550</v>
      </c>
      <c r="B8044" s="26">
        <f>[1]PyramidData!K8051</f>
        <v>3404</v>
      </c>
    </row>
    <row r="8045" spans="1:2" x14ac:dyDescent="0.25">
      <c r="A8045" s="25">
        <v>40551</v>
      </c>
      <c r="B8045" s="26">
        <f>[1]PyramidData!K8052</f>
        <v>188</v>
      </c>
    </row>
    <row r="8046" spans="1:2" x14ac:dyDescent="0.25">
      <c r="A8046" s="25">
        <v>40552</v>
      </c>
      <c r="B8046" s="26">
        <f>[1]PyramidData!K8053</f>
        <v>133</v>
      </c>
    </row>
    <row r="8047" spans="1:2" x14ac:dyDescent="0.25">
      <c r="A8047" s="25">
        <v>40553</v>
      </c>
      <c r="B8047" s="26">
        <f>[1]PyramidData!K8054</f>
        <v>1636</v>
      </c>
    </row>
    <row r="8048" spans="1:2" x14ac:dyDescent="0.25">
      <c r="A8048" s="25">
        <v>40554</v>
      </c>
      <c r="B8048" s="26">
        <f>[1]PyramidData!K8055</f>
        <v>3194</v>
      </c>
    </row>
    <row r="8049" spans="1:2" x14ac:dyDescent="0.25">
      <c r="A8049" s="25">
        <v>40555</v>
      </c>
      <c r="B8049" s="26">
        <f>[1]PyramidData!K8056</f>
        <v>2658</v>
      </c>
    </row>
    <row r="8050" spans="1:2" x14ac:dyDescent="0.25">
      <c r="A8050" s="25">
        <v>40556</v>
      </c>
      <c r="B8050" s="26">
        <f>[1]PyramidData!K8057</f>
        <v>2854</v>
      </c>
    </row>
    <row r="8051" spans="1:2" x14ac:dyDescent="0.25">
      <c r="A8051" s="25">
        <v>40557</v>
      </c>
      <c r="B8051" s="26">
        <f>[1]PyramidData!K8058</f>
        <v>2725</v>
      </c>
    </row>
    <row r="8052" spans="1:2" x14ac:dyDescent="0.25">
      <c r="A8052" s="25">
        <v>40558</v>
      </c>
      <c r="B8052" s="26">
        <f>[1]PyramidData!K8059</f>
        <v>363</v>
      </c>
    </row>
    <row r="8053" spans="1:2" x14ac:dyDescent="0.25">
      <c r="A8053" s="25">
        <v>40559</v>
      </c>
      <c r="B8053" s="26">
        <f>[1]PyramidData!K8060</f>
        <v>996</v>
      </c>
    </row>
    <row r="8054" spans="1:2" x14ac:dyDescent="0.25">
      <c r="A8054" s="25">
        <v>40560</v>
      </c>
      <c r="B8054" s="26">
        <f>[1]PyramidData!K8061</f>
        <v>157</v>
      </c>
    </row>
    <row r="8055" spans="1:2" x14ac:dyDescent="0.25">
      <c r="A8055" s="25">
        <v>40561</v>
      </c>
      <c r="B8055" s="26">
        <f>[1]PyramidData!K8062</f>
        <v>673</v>
      </c>
    </row>
    <row r="8056" spans="1:2" x14ac:dyDescent="0.25">
      <c r="A8056" s="25">
        <v>40562</v>
      </c>
      <c r="B8056" s="26">
        <f>[1]PyramidData!K8063</f>
        <v>2546</v>
      </c>
    </row>
    <row r="8057" spans="1:2" x14ac:dyDescent="0.25">
      <c r="A8057" s="25">
        <v>40563</v>
      </c>
      <c r="B8057" s="26">
        <f>[1]PyramidData!K8064</f>
        <v>641</v>
      </c>
    </row>
    <row r="8058" spans="1:2" x14ac:dyDescent="0.25">
      <c r="A8058" s="25">
        <v>40564</v>
      </c>
      <c r="B8058" s="26">
        <f>[1]PyramidData!K8065</f>
        <v>1534</v>
      </c>
    </row>
    <row r="8059" spans="1:2" x14ac:dyDescent="0.25">
      <c r="A8059" s="25">
        <v>40565</v>
      </c>
      <c r="B8059" s="26">
        <f>[1]PyramidData!K8066</f>
        <v>216</v>
      </c>
    </row>
    <row r="8060" spans="1:2" x14ac:dyDescent="0.25">
      <c r="A8060" s="25">
        <v>40566</v>
      </c>
      <c r="B8060" s="26">
        <f>[1]PyramidData!K8067</f>
        <v>182</v>
      </c>
    </row>
    <row r="8061" spans="1:2" x14ac:dyDescent="0.25">
      <c r="A8061" s="25">
        <v>40567</v>
      </c>
      <c r="B8061" s="26">
        <f>[1]PyramidData!K8068</f>
        <v>1012</v>
      </c>
    </row>
    <row r="8062" spans="1:2" x14ac:dyDescent="0.25">
      <c r="A8062" s="25">
        <v>40568</v>
      </c>
      <c r="B8062" s="26">
        <f>[1]PyramidData!K8069</f>
        <v>716</v>
      </c>
    </row>
    <row r="8063" spans="1:2" x14ac:dyDescent="0.25">
      <c r="A8063" s="25">
        <v>40569</v>
      </c>
      <c r="B8063" s="26">
        <f>[1]PyramidData!K8070</f>
        <v>2134</v>
      </c>
    </row>
    <row r="8064" spans="1:2" x14ac:dyDescent="0.25">
      <c r="A8064" s="25">
        <v>40570</v>
      </c>
      <c r="B8064" s="26">
        <f>[1]PyramidData!K8071</f>
        <v>729</v>
      </c>
    </row>
    <row r="8065" spans="1:2" x14ac:dyDescent="0.25">
      <c r="A8065" s="25">
        <v>40571</v>
      </c>
      <c r="B8065" s="26">
        <f>[1]PyramidData!K8072</f>
        <v>282</v>
      </c>
    </row>
    <row r="8066" spans="1:2" x14ac:dyDescent="0.25">
      <c r="A8066" s="25">
        <v>40572</v>
      </c>
      <c r="B8066" s="26">
        <f>[1]PyramidData!K8073</f>
        <v>123</v>
      </c>
    </row>
    <row r="8067" spans="1:2" x14ac:dyDescent="0.25">
      <c r="A8067" s="25">
        <v>40573</v>
      </c>
      <c r="B8067" s="26">
        <f>[1]PyramidData!K8074</f>
        <v>1382</v>
      </c>
    </row>
    <row r="8068" spans="1:2" x14ac:dyDescent="0.25">
      <c r="A8068" s="25">
        <v>40574</v>
      </c>
      <c r="B8068" s="26">
        <f>[1]PyramidData!K8075</f>
        <v>1235</v>
      </c>
    </row>
    <row r="8069" spans="1:2" x14ac:dyDescent="0.25">
      <c r="A8069" s="25">
        <v>40575</v>
      </c>
      <c r="B8069" s="26">
        <f>[1]PyramidData!K8076</f>
        <v>2105</v>
      </c>
    </row>
    <row r="8070" spans="1:2" x14ac:dyDescent="0.25">
      <c r="A8070" s="25">
        <v>40576</v>
      </c>
      <c r="B8070" s="26">
        <f>[1]PyramidData!K8077</f>
        <v>1771</v>
      </c>
    </row>
    <row r="8071" spans="1:2" x14ac:dyDescent="0.25">
      <c r="A8071" s="25">
        <v>40577</v>
      </c>
      <c r="B8071" s="26">
        <f>[1]PyramidData!K8078</f>
        <v>2388</v>
      </c>
    </row>
    <row r="8072" spans="1:2" x14ac:dyDescent="0.25">
      <c r="A8072" s="25">
        <v>40578</v>
      </c>
      <c r="B8072" s="26">
        <f>[1]PyramidData!K8079</f>
        <v>1189</v>
      </c>
    </row>
    <row r="8073" spans="1:2" x14ac:dyDescent="0.25">
      <c r="A8073" s="25">
        <v>40579</v>
      </c>
      <c r="B8073" s="26">
        <f>[1]PyramidData!K8080</f>
        <v>248</v>
      </c>
    </row>
    <row r="8074" spans="1:2" x14ac:dyDescent="0.25">
      <c r="A8074" s="25">
        <v>40580</v>
      </c>
      <c r="B8074" s="26">
        <f>[1]PyramidData!K8081</f>
        <v>446</v>
      </c>
    </row>
    <row r="8075" spans="1:2" x14ac:dyDescent="0.25">
      <c r="A8075" s="25">
        <v>40581</v>
      </c>
      <c r="B8075" s="26">
        <f>[1]PyramidData!K8082</f>
        <v>1173</v>
      </c>
    </row>
    <row r="8076" spans="1:2" x14ac:dyDescent="0.25">
      <c r="A8076" s="25">
        <v>40582</v>
      </c>
      <c r="B8076" s="26">
        <f>[1]PyramidData!K8083</f>
        <v>1515</v>
      </c>
    </row>
    <row r="8077" spans="1:2" x14ac:dyDescent="0.25">
      <c r="A8077" s="25">
        <v>40583</v>
      </c>
      <c r="B8077" s="26">
        <f>[1]PyramidData!K8084</f>
        <v>1585</v>
      </c>
    </row>
    <row r="8078" spans="1:2" x14ac:dyDescent="0.25">
      <c r="A8078" s="25">
        <v>40584</v>
      </c>
      <c r="B8078" s="26">
        <f>[1]PyramidData!K8085</f>
        <v>1524</v>
      </c>
    </row>
    <row r="8079" spans="1:2" x14ac:dyDescent="0.25">
      <c r="A8079" s="25">
        <v>40585</v>
      </c>
      <c r="B8079" s="26">
        <f>[1]PyramidData!K8086</f>
        <v>1756</v>
      </c>
    </row>
    <row r="8080" spans="1:2" x14ac:dyDescent="0.25">
      <c r="A8080" s="25">
        <v>40586</v>
      </c>
      <c r="B8080" s="26">
        <f>[1]PyramidData!K8087</f>
        <v>2301</v>
      </c>
    </row>
    <row r="8081" spans="1:2" x14ac:dyDescent="0.25">
      <c r="A8081" s="25">
        <v>40587</v>
      </c>
      <c r="B8081" s="26">
        <f>[1]PyramidData!K8088</f>
        <v>300</v>
      </c>
    </row>
    <row r="8082" spans="1:2" x14ac:dyDescent="0.25">
      <c r="A8082" s="25">
        <v>40588</v>
      </c>
      <c r="B8082" s="26">
        <f>[1]PyramidData!K8089</f>
        <v>1120</v>
      </c>
    </row>
    <row r="8083" spans="1:2" x14ac:dyDescent="0.25">
      <c r="A8083" s="25">
        <v>40589</v>
      </c>
      <c r="B8083" s="26">
        <f>[1]PyramidData!K8090</f>
        <v>2612</v>
      </c>
    </row>
    <row r="8084" spans="1:2" x14ac:dyDescent="0.25">
      <c r="A8084" s="25">
        <v>40590</v>
      </c>
      <c r="B8084" s="26">
        <f>[1]PyramidData!K8091</f>
        <v>933</v>
      </c>
    </row>
    <row r="8085" spans="1:2" x14ac:dyDescent="0.25">
      <c r="A8085" s="25">
        <v>40591</v>
      </c>
      <c r="B8085" s="26">
        <f>[1]PyramidData!K8092</f>
        <v>2121</v>
      </c>
    </row>
    <row r="8086" spans="1:2" x14ac:dyDescent="0.25">
      <c r="A8086" s="25">
        <v>40592</v>
      </c>
      <c r="B8086" s="26">
        <f>[1]PyramidData!K8093</f>
        <v>4694</v>
      </c>
    </row>
    <row r="8087" spans="1:2" x14ac:dyDescent="0.25">
      <c r="A8087" s="25">
        <v>40593</v>
      </c>
      <c r="B8087" s="26">
        <f>[1]PyramidData!K8094</f>
        <v>396</v>
      </c>
    </row>
    <row r="8088" spans="1:2" x14ac:dyDescent="0.25">
      <c r="A8088" s="25">
        <v>40594</v>
      </c>
      <c r="B8088" s="26">
        <f>[1]PyramidData!K8095</f>
        <v>1585</v>
      </c>
    </row>
    <row r="8089" spans="1:2" x14ac:dyDescent="0.25">
      <c r="A8089" s="25">
        <v>40595</v>
      </c>
      <c r="B8089" s="26">
        <f>[1]PyramidData!K8096</f>
        <v>2160</v>
      </c>
    </row>
    <row r="8090" spans="1:2" x14ac:dyDescent="0.25">
      <c r="A8090" s="25">
        <v>40596</v>
      </c>
      <c r="B8090" s="26">
        <f>[1]PyramidData!K8097</f>
        <v>3958</v>
      </c>
    </row>
    <row r="8091" spans="1:2" x14ac:dyDescent="0.25">
      <c r="A8091" s="25">
        <v>40597</v>
      </c>
      <c r="B8091" s="26">
        <f>[1]PyramidData!K8098</f>
        <v>2296</v>
      </c>
    </row>
    <row r="8092" spans="1:2" x14ac:dyDescent="0.25">
      <c r="A8092" s="25">
        <v>40598</v>
      </c>
      <c r="B8092" s="26">
        <f>[1]PyramidData!K8099</f>
        <v>3252</v>
      </c>
    </row>
    <row r="8093" spans="1:2" x14ac:dyDescent="0.25">
      <c r="A8093" s="25">
        <v>40599</v>
      </c>
      <c r="B8093" s="26">
        <f>[1]PyramidData!K8100</f>
        <v>2591</v>
      </c>
    </row>
    <row r="8094" spans="1:2" x14ac:dyDescent="0.25">
      <c r="A8094" s="25">
        <v>40600</v>
      </c>
      <c r="B8094" s="26">
        <f>[1]PyramidData!K8101</f>
        <v>410</v>
      </c>
    </row>
    <row r="8095" spans="1:2" x14ac:dyDescent="0.25">
      <c r="A8095" s="25">
        <v>40601</v>
      </c>
      <c r="B8095" s="26">
        <f>[1]PyramidData!K8102</f>
        <v>367</v>
      </c>
    </row>
    <row r="8096" spans="1:2" x14ac:dyDescent="0.25">
      <c r="A8096" s="25">
        <v>40602</v>
      </c>
      <c r="B8096" s="26">
        <f>[1]PyramidData!K8103</f>
        <v>496</v>
      </c>
    </row>
    <row r="8097" spans="1:2" x14ac:dyDescent="0.25">
      <c r="A8097" s="25">
        <v>40603</v>
      </c>
      <c r="B8097" s="26">
        <f>[1]PyramidData!K8104</f>
        <v>1292</v>
      </c>
    </row>
    <row r="8098" spans="1:2" x14ac:dyDescent="0.25">
      <c r="A8098" s="25">
        <v>40604</v>
      </c>
      <c r="B8098" s="26">
        <f>[1]PyramidData!K8105</f>
        <v>896</v>
      </c>
    </row>
    <row r="8099" spans="1:2" x14ac:dyDescent="0.25">
      <c r="A8099" s="25">
        <v>40605</v>
      </c>
      <c r="B8099" s="26">
        <f>[1]PyramidData!K8106</f>
        <v>117</v>
      </c>
    </row>
    <row r="8100" spans="1:2" x14ac:dyDescent="0.25">
      <c r="A8100" s="25">
        <v>40606</v>
      </c>
      <c r="B8100" s="26">
        <f>[1]PyramidData!K8107</f>
        <v>114</v>
      </c>
    </row>
    <row r="8101" spans="1:2" x14ac:dyDescent="0.25">
      <c r="A8101" s="25">
        <v>40607</v>
      </c>
      <c r="B8101" s="26">
        <f>[1]PyramidData!K8108</f>
        <v>123</v>
      </c>
    </row>
    <row r="8102" spans="1:2" x14ac:dyDescent="0.25">
      <c r="A8102" s="25">
        <v>40608</v>
      </c>
      <c r="B8102" s="26">
        <f>[1]PyramidData!K8109</f>
        <v>218</v>
      </c>
    </row>
    <row r="8103" spans="1:2" x14ac:dyDescent="0.25">
      <c r="A8103" s="25">
        <v>40609</v>
      </c>
      <c r="B8103" s="26">
        <f>[1]PyramidData!K8110</f>
        <v>2541</v>
      </c>
    </row>
    <row r="8104" spans="1:2" x14ac:dyDescent="0.25">
      <c r="A8104" s="25">
        <v>40610</v>
      </c>
      <c r="B8104" s="26">
        <f>[1]PyramidData!K8111</f>
        <v>2218</v>
      </c>
    </row>
    <row r="8105" spans="1:2" x14ac:dyDescent="0.25">
      <c r="A8105" s="25">
        <v>40611</v>
      </c>
      <c r="B8105" s="26">
        <f>[1]PyramidData!K8112</f>
        <v>1532</v>
      </c>
    </row>
    <row r="8106" spans="1:2" x14ac:dyDescent="0.25">
      <c r="A8106" s="25">
        <v>40612</v>
      </c>
      <c r="B8106" s="26">
        <f>[1]PyramidData!K8113</f>
        <v>1629</v>
      </c>
    </row>
    <row r="8107" spans="1:2" x14ac:dyDescent="0.25">
      <c r="A8107" s="25">
        <v>40613</v>
      </c>
      <c r="B8107" s="26">
        <f>[1]PyramidData!K8114</f>
        <v>720</v>
      </c>
    </row>
    <row r="8108" spans="1:2" x14ac:dyDescent="0.25">
      <c r="A8108" s="25">
        <v>40614</v>
      </c>
      <c r="B8108" s="26">
        <f>[1]PyramidData!K8115</f>
        <v>470</v>
      </c>
    </row>
    <row r="8109" spans="1:2" x14ac:dyDescent="0.25">
      <c r="A8109" s="25">
        <v>40615</v>
      </c>
      <c r="B8109" s="26">
        <f>[1]PyramidData!K8116</f>
        <v>803</v>
      </c>
    </row>
    <row r="8110" spans="1:2" x14ac:dyDescent="0.25">
      <c r="A8110" s="25">
        <v>40616</v>
      </c>
      <c r="B8110" s="26">
        <f>[1]PyramidData!K8117</f>
        <v>1864</v>
      </c>
    </row>
    <row r="8111" spans="1:2" x14ac:dyDescent="0.25">
      <c r="A8111" s="25">
        <v>40617</v>
      </c>
      <c r="B8111" s="26">
        <f>[1]PyramidData!K8118</f>
        <v>2282</v>
      </c>
    </row>
    <row r="8112" spans="1:2" x14ac:dyDescent="0.25">
      <c r="A8112" s="25">
        <v>40618</v>
      </c>
      <c r="B8112" s="26">
        <f>[1]PyramidData!K8119</f>
        <v>1201</v>
      </c>
    </row>
    <row r="8113" spans="1:2" x14ac:dyDescent="0.25">
      <c r="A8113" s="25">
        <v>40619</v>
      </c>
      <c r="B8113" s="26">
        <f>[1]PyramidData!K8120</f>
        <v>1243</v>
      </c>
    </row>
    <row r="8114" spans="1:2" x14ac:dyDescent="0.25">
      <c r="A8114" s="25">
        <v>40620</v>
      </c>
      <c r="B8114" s="26">
        <f>[1]PyramidData!K8121</f>
        <v>181</v>
      </c>
    </row>
    <row r="8115" spans="1:2" x14ac:dyDescent="0.25">
      <c r="A8115" s="25">
        <v>40621</v>
      </c>
      <c r="B8115" s="26">
        <f>[1]PyramidData!K8122</f>
        <v>510</v>
      </c>
    </row>
    <row r="8116" spans="1:2" x14ac:dyDescent="0.25">
      <c r="A8116" s="25">
        <v>40622</v>
      </c>
      <c r="B8116" s="26">
        <f>[1]PyramidData!K8123</f>
        <v>3873</v>
      </c>
    </row>
    <row r="8117" spans="1:2" x14ac:dyDescent="0.25">
      <c r="A8117" s="25">
        <v>40623</v>
      </c>
      <c r="B8117" s="26">
        <f>[1]PyramidData!K8124</f>
        <v>1214</v>
      </c>
    </row>
    <row r="8118" spans="1:2" x14ac:dyDescent="0.25">
      <c r="A8118" s="25">
        <v>40624</v>
      </c>
      <c r="B8118" s="26">
        <f>[1]PyramidData!K8125</f>
        <v>704</v>
      </c>
    </row>
    <row r="8119" spans="1:2" x14ac:dyDescent="0.25">
      <c r="A8119" s="25">
        <v>40625</v>
      </c>
      <c r="B8119" s="26">
        <f>[1]PyramidData!K8126</f>
        <v>2092</v>
      </c>
    </row>
    <row r="8120" spans="1:2" x14ac:dyDescent="0.25">
      <c r="A8120" s="25">
        <v>40626</v>
      </c>
      <c r="B8120" s="26">
        <f>[1]PyramidData!K8127</f>
        <v>1698</v>
      </c>
    </row>
    <row r="8121" spans="1:2" x14ac:dyDescent="0.25">
      <c r="A8121" s="25">
        <v>40627</v>
      </c>
      <c r="B8121" s="26">
        <f>[1]PyramidData!K8128</f>
        <v>3239</v>
      </c>
    </row>
    <row r="8122" spans="1:2" x14ac:dyDescent="0.25">
      <c r="A8122" s="25">
        <v>40628</v>
      </c>
      <c r="B8122" s="26">
        <f>[1]PyramidData!K8129</f>
        <v>542</v>
      </c>
    </row>
    <row r="8123" spans="1:2" x14ac:dyDescent="0.25">
      <c r="A8123" s="25">
        <v>40629</v>
      </c>
      <c r="B8123" s="26">
        <f>[1]PyramidData!K8130</f>
        <v>1529</v>
      </c>
    </row>
    <row r="8124" spans="1:2" x14ac:dyDescent="0.25">
      <c r="A8124" s="25">
        <v>40630</v>
      </c>
      <c r="B8124" s="26">
        <f>[1]PyramidData!K8131</f>
        <v>3087</v>
      </c>
    </row>
    <row r="8125" spans="1:2" x14ac:dyDescent="0.25">
      <c r="A8125" s="25">
        <v>40631</v>
      </c>
      <c r="B8125" s="26">
        <f>[1]PyramidData!K8132</f>
        <v>2198</v>
      </c>
    </row>
    <row r="8126" spans="1:2" x14ac:dyDescent="0.25">
      <c r="A8126" s="25">
        <v>40632</v>
      </c>
      <c r="B8126" s="26">
        <f>[1]PyramidData!K8133</f>
        <v>1616</v>
      </c>
    </row>
    <row r="8127" spans="1:2" x14ac:dyDescent="0.25">
      <c r="A8127" s="25">
        <v>40633</v>
      </c>
      <c r="B8127" s="26">
        <f>[1]PyramidData!K8134</f>
        <v>2290</v>
      </c>
    </row>
    <row r="8128" spans="1:2" x14ac:dyDescent="0.25">
      <c r="A8128" s="25">
        <v>40634</v>
      </c>
      <c r="B8128" s="26">
        <f>[1]PyramidData!K8135</f>
        <v>3394</v>
      </c>
    </row>
    <row r="8129" spans="1:2" x14ac:dyDescent="0.25">
      <c r="A8129" s="25">
        <v>40635</v>
      </c>
      <c r="B8129" s="26">
        <f>[1]PyramidData!K8136</f>
        <v>1224</v>
      </c>
    </row>
    <row r="8130" spans="1:2" x14ac:dyDescent="0.25">
      <c r="A8130" s="25">
        <v>40636</v>
      </c>
      <c r="B8130" s="26">
        <f>[1]PyramidData!K8137</f>
        <v>123</v>
      </c>
    </row>
    <row r="8131" spans="1:2" x14ac:dyDescent="0.25">
      <c r="A8131" s="25">
        <v>40637</v>
      </c>
      <c r="B8131" s="26">
        <f>[1]PyramidData!K8138</f>
        <v>1924</v>
      </c>
    </row>
    <row r="8132" spans="1:2" x14ac:dyDescent="0.25">
      <c r="A8132" s="25">
        <v>40638</v>
      </c>
      <c r="B8132" s="26">
        <f>[1]PyramidData!K8139</f>
        <v>1151</v>
      </c>
    </row>
    <row r="8133" spans="1:2" x14ac:dyDescent="0.25">
      <c r="A8133" s="25">
        <v>40639</v>
      </c>
      <c r="B8133" s="26">
        <f>[1]PyramidData!K8140</f>
        <v>1162</v>
      </c>
    </row>
    <row r="8134" spans="1:2" x14ac:dyDescent="0.25">
      <c r="A8134" s="25">
        <v>40640</v>
      </c>
      <c r="B8134" s="26">
        <f>[1]PyramidData!K8141</f>
        <v>1992</v>
      </c>
    </row>
    <row r="8135" spans="1:2" x14ac:dyDescent="0.25">
      <c r="A8135" s="25">
        <v>40641</v>
      </c>
      <c r="B8135" s="26">
        <f>[1]PyramidData!K8142</f>
        <v>1345</v>
      </c>
    </row>
    <row r="8136" spans="1:2" x14ac:dyDescent="0.25">
      <c r="A8136" s="25">
        <v>40642</v>
      </c>
      <c r="B8136" s="26">
        <f>[1]PyramidData!K8143</f>
        <v>231</v>
      </c>
    </row>
    <row r="8137" spans="1:2" x14ac:dyDescent="0.25">
      <c r="A8137" s="25">
        <v>40643</v>
      </c>
      <c r="B8137" s="26">
        <f>[1]PyramidData!K8144</f>
        <v>638</v>
      </c>
    </row>
    <row r="8138" spans="1:2" x14ac:dyDescent="0.25">
      <c r="A8138" s="25">
        <v>40644</v>
      </c>
      <c r="B8138" s="26">
        <f>[1]PyramidData!K8145</f>
        <v>2004</v>
      </c>
    </row>
    <row r="8139" spans="1:2" x14ac:dyDescent="0.25">
      <c r="A8139" s="25">
        <v>40645</v>
      </c>
      <c r="B8139" s="26">
        <f>[1]PyramidData!K8146</f>
        <v>1990</v>
      </c>
    </row>
    <row r="8140" spans="1:2" x14ac:dyDescent="0.25">
      <c r="A8140" s="25">
        <v>40646</v>
      </c>
      <c r="B8140" s="26">
        <f>[1]PyramidData!K8147</f>
        <v>928</v>
      </c>
    </row>
    <row r="8141" spans="1:2" x14ac:dyDescent="0.25">
      <c r="A8141" s="25">
        <v>40647</v>
      </c>
      <c r="B8141" s="26">
        <f>[1]PyramidData!K8148</f>
        <v>1523</v>
      </c>
    </row>
    <row r="8142" spans="1:2" x14ac:dyDescent="0.25">
      <c r="A8142" s="25">
        <v>40648</v>
      </c>
      <c r="B8142" s="26">
        <f>[1]PyramidData!K8149</f>
        <v>1505</v>
      </c>
    </row>
    <row r="8143" spans="1:2" x14ac:dyDescent="0.25">
      <c r="A8143" s="25">
        <v>40649</v>
      </c>
      <c r="B8143" s="26">
        <f>[1]PyramidData!K8150</f>
        <v>248</v>
      </c>
    </row>
    <row r="8144" spans="1:2" x14ac:dyDescent="0.25">
      <c r="A8144" s="25">
        <v>40650</v>
      </c>
      <c r="B8144" s="26">
        <f>[1]PyramidData!K8151</f>
        <v>101</v>
      </c>
    </row>
    <row r="8145" spans="1:2" x14ac:dyDescent="0.25">
      <c r="A8145" s="25">
        <v>40651</v>
      </c>
      <c r="B8145" s="26">
        <f>[1]PyramidData!K8152</f>
        <v>2291</v>
      </c>
    </row>
    <row r="8146" spans="1:2" x14ac:dyDescent="0.25">
      <c r="A8146" s="25">
        <v>40652</v>
      </c>
      <c r="B8146" s="26">
        <f>[1]PyramidData!K8153</f>
        <v>1742</v>
      </c>
    </row>
    <row r="8147" spans="1:2" x14ac:dyDescent="0.25">
      <c r="A8147" s="25">
        <v>40653</v>
      </c>
      <c r="B8147" s="26">
        <f>[1]PyramidData!K8154</f>
        <v>557</v>
      </c>
    </row>
    <row r="8148" spans="1:2" x14ac:dyDescent="0.25">
      <c r="A8148" s="25">
        <v>40654</v>
      </c>
      <c r="B8148" s="26">
        <f>[1]PyramidData!K8155</f>
        <v>658</v>
      </c>
    </row>
    <row r="8149" spans="1:2" x14ac:dyDescent="0.25">
      <c r="A8149" s="25">
        <v>40655</v>
      </c>
      <c r="B8149" s="26">
        <f>[1]PyramidData!K8156</f>
        <v>2777</v>
      </c>
    </row>
    <row r="8150" spans="1:2" x14ac:dyDescent="0.25">
      <c r="A8150" s="25">
        <v>40656</v>
      </c>
      <c r="B8150" s="26">
        <f>[1]PyramidData!K8157</f>
        <v>343</v>
      </c>
    </row>
    <row r="8151" spans="1:2" x14ac:dyDescent="0.25">
      <c r="A8151" s="25">
        <v>40657</v>
      </c>
      <c r="B8151" s="26">
        <f>[1]PyramidData!K8158</f>
        <v>123</v>
      </c>
    </row>
    <row r="8152" spans="1:2" x14ac:dyDescent="0.25">
      <c r="A8152" s="25">
        <v>40658</v>
      </c>
      <c r="B8152" s="26">
        <f>[1]PyramidData!K8159</f>
        <v>605</v>
      </c>
    </row>
    <row r="8153" spans="1:2" x14ac:dyDescent="0.25">
      <c r="A8153" s="25">
        <v>40659</v>
      </c>
      <c r="B8153" s="26">
        <f>[1]PyramidData!K8160</f>
        <v>944</v>
      </c>
    </row>
    <row r="8154" spans="1:2" x14ac:dyDescent="0.25">
      <c r="A8154" s="25">
        <v>40660</v>
      </c>
      <c r="B8154" s="26">
        <f>[1]PyramidData!K8161</f>
        <v>1937</v>
      </c>
    </row>
    <row r="8155" spans="1:2" x14ac:dyDescent="0.25">
      <c r="A8155" s="25">
        <v>40661</v>
      </c>
      <c r="B8155" s="26">
        <f>[1]PyramidData!K8162</f>
        <v>2168</v>
      </c>
    </row>
    <row r="8156" spans="1:2" x14ac:dyDescent="0.25">
      <c r="A8156" s="25">
        <v>40662</v>
      </c>
      <c r="B8156" s="26">
        <f>[1]PyramidData!K8163</f>
        <v>1558</v>
      </c>
    </row>
    <row r="8157" spans="1:2" x14ac:dyDescent="0.25">
      <c r="A8157" s="25">
        <v>40663</v>
      </c>
      <c r="B8157" s="26">
        <f>[1]PyramidData!K8164</f>
        <v>123</v>
      </c>
    </row>
    <row r="8158" spans="1:2" x14ac:dyDescent="0.25">
      <c r="A8158" s="25">
        <v>40664</v>
      </c>
      <c r="B8158" s="26">
        <f>[1]PyramidData!K8165</f>
        <v>2914</v>
      </c>
    </row>
    <row r="8159" spans="1:2" x14ac:dyDescent="0.25">
      <c r="A8159" s="25">
        <v>40665</v>
      </c>
      <c r="B8159" s="26">
        <f>[1]PyramidData!K8166</f>
        <v>1477</v>
      </c>
    </row>
    <row r="8160" spans="1:2" x14ac:dyDescent="0.25">
      <c r="A8160" s="25">
        <v>40666</v>
      </c>
      <c r="B8160" s="26">
        <f>[1]PyramidData!K8167</f>
        <v>510</v>
      </c>
    </row>
    <row r="8161" spans="1:2" x14ac:dyDescent="0.25">
      <c r="A8161" s="25">
        <v>40667</v>
      </c>
      <c r="B8161" s="26">
        <f>[1]PyramidData!K8168</f>
        <v>1196</v>
      </c>
    </row>
    <row r="8162" spans="1:2" x14ac:dyDescent="0.25">
      <c r="A8162" s="25">
        <v>40668</v>
      </c>
      <c r="B8162" s="26">
        <f>[1]PyramidData!K8169</f>
        <v>301</v>
      </c>
    </row>
    <row r="8163" spans="1:2" x14ac:dyDescent="0.25">
      <c r="A8163" s="25">
        <v>40669</v>
      </c>
      <c r="B8163" s="26">
        <f>[1]PyramidData!K8170</f>
        <v>258</v>
      </c>
    </row>
    <row r="8164" spans="1:2" x14ac:dyDescent="0.25">
      <c r="A8164" s="25">
        <v>40670</v>
      </c>
      <c r="B8164" s="26">
        <f>[1]PyramidData!K8171</f>
        <v>159</v>
      </c>
    </row>
    <row r="8165" spans="1:2" x14ac:dyDescent="0.25">
      <c r="A8165" s="25">
        <v>40671</v>
      </c>
      <c r="B8165" s="26">
        <f>[1]PyramidData!K8172</f>
        <v>141</v>
      </c>
    </row>
    <row r="8166" spans="1:2" x14ac:dyDescent="0.25">
      <c r="A8166" s="25">
        <v>40672</v>
      </c>
      <c r="B8166" s="26">
        <f>[1]PyramidData!K8173</f>
        <v>1328</v>
      </c>
    </row>
    <row r="8167" spans="1:2" x14ac:dyDescent="0.25">
      <c r="A8167" s="25">
        <v>40673</v>
      </c>
      <c r="B8167" s="26">
        <f>[1]PyramidData!K8174</f>
        <v>544</v>
      </c>
    </row>
    <row r="8168" spans="1:2" x14ac:dyDescent="0.25">
      <c r="A8168" s="25">
        <v>40674</v>
      </c>
      <c r="B8168" s="26">
        <f>[1]PyramidData!K8175</f>
        <v>1312</v>
      </c>
    </row>
    <row r="8169" spans="1:2" x14ac:dyDescent="0.25">
      <c r="A8169" s="25">
        <v>40675</v>
      </c>
      <c r="B8169" s="26">
        <f>[1]PyramidData!K8176</f>
        <v>2750</v>
      </c>
    </row>
    <row r="8170" spans="1:2" x14ac:dyDescent="0.25">
      <c r="A8170" s="25">
        <v>40676</v>
      </c>
      <c r="B8170" s="26">
        <f>[1]PyramidData!K8177</f>
        <v>3737</v>
      </c>
    </row>
    <row r="8171" spans="1:2" x14ac:dyDescent="0.25">
      <c r="A8171" s="25">
        <v>40677</v>
      </c>
      <c r="B8171" s="26">
        <f>[1]PyramidData!K8178</f>
        <v>113</v>
      </c>
    </row>
    <row r="8172" spans="1:2" x14ac:dyDescent="0.25">
      <c r="A8172" s="25">
        <v>40678</v>
      </c>
      <c r="B8172" s="26">
        <f>[1]PyramidData!K8179</f>
        <v>173</v>
      </c>
    </row>
    <row r="8173" spans="1:2" x14ac:dyDescent="0.25">
      <c r="A8173" s="25">
        <v>40679</v>
      </c>
      <c r="B8173" s="26">
        <f>[1]PyramidData!K8180</f>
        <v>1541</v>
      </c>
    </row>
    <row r="8174" spans="1:2" x14ac:dyDescent="0.25">
      <c r="A8174" s="25">
        <v>40680</v>
      </c>
      <c r="B8174" s="26">
        <f>[1]PyramidData!K8181</f>
        <v>335</v>
      </c>
    </row>
    <row r="8175" spans="1:2" x14ac:dyDescent="0.25">
      <c r="A8175" s="25">
        <v>40681</v>
      </c>
      <c r="B8175" s="26">
        <f>[1]PyramidData!K8182</f>
        <v>137</v>
      </c>
    </row>
    <row r="8176" spans="1:2" x14ac:dyDescent="0.25">
      <c r="A8176" s="25">
        <v>40682</v>
      </c>
      <c r="B8176" s="26">
        <f>[1]PyramidData!K8183</f>
        <v>605</v>
      </c>
    </row>
    <row r="8177" spans="1:2" x14ac:dyDescent="0.25">
      <c r="A8177" s="25">
        <v>40683</v>
      </c>
      <c r="B8177" s="26">
        <f>[1]PyramidData!K8184</f>
        <v>1814</v>
      </c>
    </row>
    <row r="8178" spans="1:2" x14ac:dyDescent="0.25">
      <c r="A8178" s="25">
        <v>40684</v>
      </c>
      <c r="B8178" s="26">
        <f>[1]PyramidData!K8185</f>
        <v>159</v>
      </c>
    </row>
    <row r="8179" spans="1:2" x14ac:dyDescent="0.25">
      <c r="A8179" s="25">
        <v>40685</v>
      </c>
      <c r="B8179" s="26">
        <f>[1]PyramidData!K8186</f>
        <v>746</v>
      </c>
    </row>
    <row r="8180" spans="1:2" x14ac:dyDescent="0.25">
      <c r="A8180" s="25">
        <v>40686</v>
      </c>
      <c r="B8180" s="26">
        <f>[1]PyramidData!K8187</f>
        <v>1870</v>
      </c>
    </row>
    <row r="8181" spans="1:2" x14ac:dyDescent="0.25">
      <c r="A8181" s="25">
        <v>40687</v>
      </c>
      <c r="B8181" s="26">
        <f>[1]PyramidData!K8188</f>
        <v>1733</v>
      </c>
    </row>
    <row r="8182" spans="1:2" x14ac:dyDescent="0.25">
      <c r="A8182" s="25">
        <v>40688</v>
      </c>
      <c r="B8182" s="26">
        <f>[1]PyramidData!K8189</f>
        <v>2010</v>
      </c>
    </row>
    <row r="8183" spans="1:2" x14ac:dyDescent="0.25">
      <c r="A8183" s="25">
        <v>40689</v>
      </c>
      <c r="B8183" s="26">
        <f>[1]PyramidData!K8190</f>
        <v>443</v>
      </c>
    </row>
    <row r="8184" spans="1:2" x14ac:dyDescent="0.25">
      <c r="A8184" s="25">
        <v>40690</v>
      </c>
      <c r="B8184" s="26">
        <f>[1]PyramidData!K8191</f>
        <v>3006</v>
      </c>
    </row>
    <row r="8185" spans="1:2" x14ac:dyDescent="0.25">
      <c r="A8185" s="25">
        <v>40691</v>
      </c>
      <c r="B8185" s="26">
        <f>[1]PyramidData!K8192</f>
        <v>1743</v>
      </c>
    </row>
    <row r="8186" spans="1:2" x14ac:dyDescent="0.25">
      <c r="A8186" s="25">
        <v>40692</v>
      </c>
      <c r="B8186" s="26">
        <f>[1]PyramidData!K8193</f>
        <v>194</v>
      </c>
    </row>
    <row r="8187" spans="1:2" x14ac:dyDescent="0.25">
      <c r="A8187" s="25">
        <v>40693</v>
      </c>
      <c r="B8187" s="26">
        <f>[1]PyramidData!K8194</f>
        <v>666</v>
      </c>
    </row>
    <row r="8188" spans="1:2" x14ac:dyDescent="0.25">
      <c r="A8188" s="25">
        <v>40694</v>
      </c>
      <c r="B8188" s="26">
        <f>[1]PyramidData!K8195</f>
        <v>3241</v>
      </c>
    </row>
    <row r="8189" spans="1:2" x14ac:dyDescent="0.25">
      <c r="A8189" s="25">
        <v>40695</v>
      </c>
      <c r="B8189" s="26">
        <f>[1]PyramidData!K8196</f>
        <v>2344</v>
      </c>
    </row>
    <row r="8190" spans="1:2" x14ac:dyDescent="0.25">
      <c r="A8190" s="25">
        <v>40696</v>
      </c>
      <c r="B8190" s="26">
        <f>[1]PyramidData!K8197</f>
        <v>157</v>
      </c>
    </row>
    <row r="8191" spans="1:2" x14ac:dyDescent="0.25">
      <c r="A8191" s="25">
        <v>40697</v>
      </c>
      <c r="B8191" s="26">
        <f>[1]PyramidData!K8198</f>
        <v>1893</v>
      </c>
    </row>
    <row r="8192" spans="1:2" x14ac:dyDescent="0.25">
      <c r="A8192" s="25">
        <v>40698</v>
      </c>
      <c r="B8192" s="26">
        <f>[1]PyramidData!K8199</f>
        <v>105</v>
      </c>
    </row>
    <row r="8193" spans="1:2" x14ac:dyDescent="0.25">
      <c r="A8193" s="25">
        <v>40699</v>
      </c>
      <c r="B8193" s="26">
        <f>[1]PyramidData!K8200</f>
        <v>1443</v>
      </c>
    </row>
    <row r="8194" spans="1:2" x14ac:dyDescent="0.25">
      <c r="A8194" s="25">
        <v>40700</v>
      </c>
      <c r="B8194" s="26">
        <f>[1]PyramidData!K8201</f>
        <v>2159</v>
      </c>
    </row>
    <row r="8195" spans="1:2" x14ac:dyDescent="0.25">
      <c r="A8195" s="25">
        <v>40701</v>
      </c>
      <c r="B8195" s="26">
        <f>[1]PyramidData!K8202</f>
        <v>2493</v>
      </c>
    </row>
    <row r="8196" spans="1:2" x14ac:dyDescent="0.25">
      <c r="A8196" s="25">
        <v>40702</v>
      </c>
      <c r="B8196" s="26">
        <f>[1]PyramidData!K8203</f>
        <v>1546</v>
      </c>
    </row>
    <row r="8197" spans="1:2" x14ac:dyDescent="0.25">
      <c r="A8197" s="25">
        <v>40703</v>
      </c>
      <c r="B8197" s="26">
        <f>[1]PyramidData!K8204</f>
        <v>1876</v>
      </c>
    </row>
    <row r="8198" spans="1:2" x14ac:dyDescent="0.25">
      <c r="A8198" s="25">
        <v>40704</v>
      </c>
      <c r="B8198" s="26">
        <f>[1]PyramidData!K8205</f>
        <v>543</v>
      </c>
    </row>
    <row r="8199" spans="1:2" x14ac:dyDescent="0.25">
      <c r="A8199" s="25">
        <v>40705</v>
      </c>
      <c r="B8199" s="26">
        <f>[1]PyramidData!K8206</f>
        <v>105</v>
      </c>
    </row>
    <row r="8200" spans="1:2" x14ac:dyDescent="0.25">
      <c r="A8200" s="25">
        <v>40706</v>
      </c>
      <c r="B8200" s="26">
        <f>[1]PyramidData!K8207</f>
        <v>2384</v>
      </c>
    </row>
    <row r="8201" spans="1:2" x14ac:dyDescent="0.25">
      <c r="A8201" s="25">
        <v>40707</v>
      </c>
      <c r="B8201" s="26">
        <f>[1]PyramidData!K8208</f>
        <v>3085</v>
      </c>
    </row>
    <row r="8202" spans="1:2" x14ac:dyDescent="0.25">
      <c r="A8202" s="25">
        <v>40708</v>
      </c>
      <c r="B8202" s="26">
        <f>[1]PyramidData!K8209</f>
        <v>3213</v>
      </c>
    </row>
    <row r="8203" spans="1:2" x14ac:dyDescent="0.25">
      <c r="A8203" s="25">
        <v>40709</v>
      </c>
      <c r="B8203" s="26">
        <f>[1]PyramidData!K8210</f>
        <v>2833</v>
      </c>
    </row>
    <row r="8204" spans="1:2" x14ac:dyDescent="0.25">
      <c r="A8204" s="25">
        <v>40710</v>
      </c>
      <c r="B8204" s="26">
        <f>[1]PyramidData!K8211</f>
        <v>3402</v>
      </c>
    </row>
    <row r="8205" spans="1:2" x14ac:dyDescent="0.25">
      <c r="A8205" s="25">
        <v>40711</v>
      </c>
      <c r="B8205" s="26">
        <f>[1]PyramidData!K8212</f>
        <v>2975</v>
      </c>
    </row>
    <row r="8206" spans="1:2" x14ac:dyDescent="0.25">
      <c r="A8206" s="25">
        <v>40712</v>
      </c>
      <c r="B8206" s="26">
        <f>[1]PyramidData!K8213</f>
        <v>243</v>
      </c>
    </row>
    <row r="8207" spans="1:2" x14ac:dyDescent="0.25">
      <c r="A8207" s="25">
        <v>40713</v>
      </c>
      <c r="B8207" s="26">
        <f>[1]PyramidData!K8214</f>
        <v>152</v>
      </c>
    </row>
    <row r="8208" spans="1:2" x14ac:dyDescent="0.25">
      <c r="A8208" s="25">
        <v>40714</v>
      </c>
      <c r="B8208" s="26">
        <f>[1]PyramidData!K8215</f>
        <v>3147</v>
      </c>
    </row>
    <row r="8209" spans="1:2" x14ac:dyDescent="0.25">
      <c r="A8209" s="25">
        <v>40715</v>
      </c>
      <c r="B8209" s="26">
        <f>[1]PyramidData!K8216</f>
        <v>2038</v>
      </c>
    </row>
    <row r="8210" spans="1:2" x14ac:dyDescent="0.25">
      <c r="A8210" s="25">
        <v>40716</v>
      </c>
      <c r="B8210" s="26">
        <f>[1]PyramidData!K8217</f>
        <v>1587</v>
      </c>
    </row>
    <row r="8211" spans="1:2" x14ac:dyDescent="0.25">
      <c r="A8211" s="25">
        <v>40717</v>
      </c>
      <c r="B8211" s="26">
        <f>[1]PyramidData!K8218</f>
        <v>2909</v>
      </c>
    </row>
    <row r="8212" spans="1:2" x14ac:dyDescent="0.25">
      <c r="A8212" s="25">
        <v>40718</v>
      </c>
      <c r="B8212" s="26">
        <f>[1]PyramidData!K8219</f>
        <v>3106</v>
      </c>
    </row>
    <row r="8213" spans="1:2" x14ac:dyDescent="0.25">
      <c r="A8213" s="25">
        <v>40719</v>
      </c>
      <c r="B8213" s="26">
        <f>[1]PyramidData!K8220</f>
        <v>1880</v>
      </c>
    </row>
    <row r="8214" spans="1:2" x14ac:dyDescent="0.25">
      <c r="A8214" s="25">
        <v>40720</v>
      </c>
      <c r="B8214" s="26">
        <f>[1]PyramidData!K8221</f>
        <v>146</v>
      </c>
    </row>
    <row r="8215" spans="1:2" x14ac:dyDescent="0.25">
      <c r="A8215" s="25">
        <v>40721</v>
      </c>
      <c r="B8215" s="26">
        <f>[1]PyramidData!K8222</f>
        <v>3215</v>
      </c>
    </row>
    <row r="8216" spans="1:2" x14ac:dyDescent="0.25">
      <c r="A8216" s="25">
        <v>40722</v>
      </c>
      <c r="B8216" s="26">
        <f>[1]PyramidData!K8223</f>
        <v>65</v>
      </c>
    </row>
    <row r="8217" spans="1:2" x14ac:dyDescent="0.25">
      <c r="A8217" s="25">
        <v>40723</v>
      </c>
      <c r="B8217" s="26">
        <f>[1]PyramidData!K8224</f>
        <v>16</v>
      </c>
    </row>
    <row r="8218" spans="1:2" x14ac:dyDescent="0.25">
      <c r="A8218" s="25">
        <v>40724</v>
      </c>
      <c r="B8218" s="26">
        <f>[1]PyramidData!K8225</f>
        <v>4084</v>
      </c>
    </row>
    <row r="8219" spans="1:2" x14ac:dyDescent="0.25">
      <c r="A8219" s="25">
        <v>40725</v>
      </c>
      <c r="B8219" s="26">
        <f>[1]PyramidData!K8226</f>
        <v>3496</v>
      </c>
    </row>
    <row r="8220" spans="1:2" x14ac:dyDescent="0.25">
      <c r="A8220" s="25">
        <v>40726</v>
      </c>
      <c r="B8220" s="26">
        <f>[1]PyramidData!K8227</f>
        <v>681</v>
      </c>
    </row>
    <row r="8221" spans="1:2" x14ac:dyDescent="0.25">
      <c r="A8221" s="25">
        <v>40727</v>
      </c>
      <c r="B8221" s="26">
        <f>[1]PyramidData!K8228</f>
        <v>435</v>
      </c>
    </row>
    <row r="8222" spans="1:2" x14ac:dyDescent="0.25">
      <c r="A8222" s="25">
        <v>40728</v>
      </c>
      <c r="B8222" s="26">
        <f>[1]PyramidData!K8229</f>
        <v>1073</v>
      </c>
    </row>
    <row r="8223" spans="1:2" x14ac:dyDescent="0.25">
      <c r="A8223" s="25">
        <v>40729</v>
      </c>
      <c r="B8223" s="26">
        <f>[1]PyramidData!K8230</f>
        <v>2638</v>
      </c>
    </row>
    <row r="8224" spans="1:2" x14ac:dyDescent="0.25">
      <c r="A8224" s="25">
        <v>40730</v>
      </c>
      <c r="B8224" s="26">
        <f>[1]PyramidData!K8231</f>
        <v>2402</v>
      </c>
    </row>
    <row r="8225" spans="1:2" x14ac:dyDescent="0.25">
      <c r="A8225" s="25">
        <v>40731</v>
      </c>
      <c r="B8225" s="26">
        <f>[1]PyramidData!K8232</f>
        <v>2459</v>
      </c>
    </row>
    <row r="8226" spans="1:2" x14ac:dyDescent="0.25">
      <c r="A8226" s="25">
        <v>40732</v>
      </c>
      <c r="B8226" s="26">
        <f>[1]PyramidData!K8233</f>
        <v>2169</v>
      </c>
    </row>
    <row r="8227" spans="1:2" x14ac:dyDescent="0.25">
      <c r="A8227" s="25">
        <v>40733</v>
      </c>
      <c r="B8227" s="26">
        <f>[1]PyramidData!K8234</f>
        <v>1679</v>
      </c>
    </row>
    <row r="8228" spans="1:2" x14ac:dyDescent="0.25">
      <c r="A8228" s="25">
        <v>40734</v>
      </c>
      <c r="B8228" s="26">
        <f>[1]PyramidData!K8235</f>
        <v>1501</v>
      </c>
    </row>
    <row r="8229" spans="1:2" x14ac:dyDescent="0.25">
      <c r="A8229" s="25">
        <v>40735</v>
      </c>
      <c r="B8229" s="26">
        <f>[1]PyramidData!K8236</f>
        <v>4164</v>
      </c>
    </row>
    <row r="8230" spans="1:2" x14ac:dyDescent="0.25">
      <c r="A8230" s="25">
        <v>40736</v>
      </c>
      <c r="B8230" s="26">
        <f>[1]PyramidData!K8237</f>
        <v>4040</v>
      </c>
    </row>
    <row r="8231" spans="1:2" x14ac:dyDescent="0.25">
      <c r="A8231" s="25">
        <v>40737</v>
      </c>
      <c r="B8231" s="26">
        <f>[1]PyramidData!K8238</f>
        <v>1724</v>
      </c>
    </row>
    <row r="8232" spans="1:2" x14ac:dyDescent="0.25">
      <c r="A8232" s="25">
        <v>40738</v>
      </c>
      <c r="B8232" s="26">
        <f>[1]PyramidData!K8239</f>
        <v>5158</v>
      </c>
    </row>
    <row r="8233" spans="1:2" x14ac:dyDescent="0.25">
      <c r="A8233" s="25">
        <v>40739</v>
      </c>
      <c r="B8233" s="26">
        <f>[1]PyramidData!K8240</f>
        <v>6037</v>
      </c>
    </row>
    <row r="8234" spans="1:2" x14ac:dyDescent="0.25">
      <c r="A8234" s="25">
        <v>40740</v>
      </c>
      <c r="B8234" s="26">
        <f>[1]PyramidData!K8241</f>
        <v>2222</v>
      </c>
    </row>
    <row r="8235" spans="1:2" x14ac:dyDescent="0.25">
      <c r="A8235" s="25">
        <v>40741</v>
      </c>
      <c r="B8235" s="26">
        <f>[1]PyramidData!K8242</f>
        <v>1906</v>
      </c>
    </row>
    <row r="8236" spans="1:2" x14ac:dyDescent="0.25">
      <c r="A8236" s="25">
        <v>40742</v>
      </c>
      <c r="B8236" s="26">
        <f>[1]PyramidData!K8243</f>
        <v>3501</v>
      </c>
    </row>
    <row r="8237" spans="1:2" x14ac:dyDescent="0.25">
      <c r="A8237" s="25">
        <v>40743</v>
      </c>
      <c r="B8237" s="26">
        <f>[1]PyramidData!K8244</f>
        <v>3872</v>
      </c>
    </row>
    <row r="8238" spans="1:2" x14ac:dyDescent="0.25">
      <c r="A8238" s="25">
        <v>40744</v>
      </c>
      <c r="B8238" s="26">
        <f>[1]PyramidData!K8245</f>
        <v>2764</v>
      </c>
    </row>
    <row r="8239" spans="1:2" x14ac:dyDescent="0.25">
      <c r="A8239" s="25">
        <v>40745</v>
      </c>
      <c r="B8239" s="26">
        <f>[1]PyramidData!K8246</f>
        <v>3986</v>
      </c>
    </row>
    <row r="8240" spans="1:2" x14ac:dyDescent="0.25">
      <c r="A8240" s="25">
        <v>40746</v>
      </c>
      <c r="B8240" s="26">
        <f>[1]PyramidData!K8247</f>
        <v>4975</v>
      </c>
    </row>
    <row r="8241" spans="1:2" x14ac:dyDescent="0.25">
      <c r="A8241" s="25">
        <v>40747</v>
      </c>
      <c r="B8241" s="26">
        <f>[1]PyramidData!K8248</f>
        <v>3577</v>
      </c>
    </row>
    <row r="8242" spans="1:2" x14ac:dyDescent="0.25">
      <c r="A8242" s="25">
        <v>40748</v>
      </c>
      <c r="B8242" s="26">
        <f>[1]PyramidData!K8249</f>
        <v>1922</v>
      </c>
    </row>
    <row r="8243" spans="1:2" x14ac:dyDescent="0.25">
      <c r="A8243" s="25">
        <v>40749</v>
      </c>
      <c r="B8243" s="26">
        <f>[1]PyramidData!K8250</f>
        <v>3039</v>
      </c>
    </row>
    <row r="8244" spans="1:2" x14ac:dyDescent="0.25">
      <c r="A8244" s="25">
        <v>40750</v>
      </c>
      <c r="B8244" s="26">
        <f>[1]PyramidData!K8251</f>
        <v>2909</v>
      </c>
    </row>
    <row r="8245" spans="1:2" x14ac:dyDescent="0.25">
      <c r="A8245" s="25">
        <v>40751</v>
      </c>
      <c r="B8245" s="26">
        <f>[1]PyramidData!K8252</f>
        <v>2772</v>
      </c>
    </row>
    <row r="8246" spans="1:2" x14ac:dyDescent="0.25">
      <c r="A8246" s="25">
        <v>40752</v>
      </c>
      <c r="B8246" s="26">
        <f>[1]PyramidData!K8253</f>
        <v>3721</v>
      </c>
    </row>
    <row r="8247" spans="1:2" x14ac:dyDescent="0.25">
      <c r="A8247" s="25">
        <v>40753</v>
      </c>
      <c r="B8247" s="26">
        <f>[1]PyramidData!K8254</f>
        <v>2687</v>
      </c>
    </row>
    <row r="8248" spans="1:2" x14ac:dyDescent="0.25">
      <c r="A8248" s="25">
        <v>40754</v>
      </c>
      <c r="B8248" s="26">
        <f>[1]PyramidData!K8255</f>
        <v>1673</v>
      </c>
    </row>
    <row r="8249" spans="1:2" x14ac:dyDescent="0.25">
      <c r="A8249" s="25">
        <v>40755</v>
      </c>
      <c r="B8249" s="26">
        <f>[1]PyramidData!K8256</f>
        <v>2216</v>
      </c>
    </row>
    <row r="8250" spans="1:2" x14ac:dyDescent="0.25">
      <c r="A8250" s="25">
        <v>40756</v>
      </c>
      <c r="B8250" s="26">
        <f>[1]PyramidData!K8257</f>
        <v>3557</v>
      </c>
    </row>
    <row r="8251" spans="1:2" x14ac:dyDescent="0.25">
      <c r="A8251" s="25">
        <v>40757</v>
      </c>
      <c r="B8251" s="26">
        <f>[1]PyramidData!K8258</f>
        <v>2741</v>
      </c>
    </row>
    <row r="8252" spans="1:2" x14ac:dyDescent="0.25">
      <c r="A8252" s="25">
        <v>40758</v>
      </c>
      <c r="B8252" s="26">
        <f>[1]PyramidData!K8259</f>
        <v>3236</v>
      </c>
    </row>
    <row r="8253" spans="1:2" x14ac:dyDescent="0.25">
      <c r="A8253" s="25">
        <v>40759</v>
      </c>
      <c r="B8253" s="26">
        <f>[1]PyramidData!K8260</f>
        <v>3755</v>
      </c>
    </row>
    <row r="8254" spans="1:2" x14ac:dyDescent="0.25">
      <c r="A8254" s="25">
        <v>40760</v>
      </c>
      <c r="B8254" s="26">
        <f>[1]PyramidData!K8261</f>
        <v>3779</v>
      </c>
    </row>
    <row r="8255" spans="1:2" x14ac:dyDescent="0.25">
      <c r="A8255" s="25">
        <v>40761</v>
      </c>
      <c r="B8255" s="26">
        <f>[1]PyramidData!K8262</f>
        <v>3851</v>
      </c>
    </row>
    <row r="8256" spans="1:2" x14ac:dyDescent="0.25">
      <c r="A8256" s="25">
        <v>40762</v>
      </c>
      <c r="B8256" s="26">
        <f>[1]PyramidData!K8263</f>
        <v>1697</v>
      </c>
    </row>
    <row r="8257" spans="1:2" x14ac:dyDescent="0.25">
      <c r="A8257" s="25">
        <v>40763</v>
      </c>
      <c r="B8257" s="26">
        <f>[1]PyramidData!K8264</f>
        <v>2218</v>
      </c>
    </row>
    <row r="8258" spans="1:2" x14ac:dyDescent="0.25">
      <c r="A8258" s="25">
        <v>40764</v>
      </c>
      <c r="B8258" s="26">
        <f>[1]PyramidData!K8265</f>
        <v>2459</v>
      </c>
    </row>
    <row r="8259" spans="1:2" x14ac:dyDescent="0.25">
      <c r="A8259" s="25">
        <v>40765</v>
      </c>
      <c r="B8259" s="26">
        <f>[1]PyramidData!K8266</f>
        <v>2660</v>
      </c>
    </row>
    <row r="8260" spans="1:2" x14ac:dyDescent="0.25">
      <c r="A8260" s="25">
        <v>40766</v>
      </c>
      <c r="B8260" s="26">
        <f>[1]PyramidData!K8267</f>
        <v>1334</v>
      </c>
    </row>
    <row r="8261" spans="1:2" x14ac:dyDescent="0.25">
      <c r="A8261" s="25">
        <v>40767</v>
      </c>
      <c r="B8261" s="26">
        <f>[1]PyramidData!K8268</f>
        <v>1853</v>
      </c>
    </row>
    <row r="8262" spans="1:2" x14ac:dyDescent="0.25">
      <c r="A8262" s="25">
        <v>40768</v>
      </c>
      <c r="B8262" s="26">
        <f>[1]PyramidData!K8269</f>
        <v>1214</v>
      </c>
    </row>
    <row r="8263" spans="1:2" x14ac:dyDescent="0.25">
      <c r="A8263" s="25">
        <v>40769</v>
      </c>
      <c r="B8263" s="26">
        <f>[1]PyramidData!K8270</f>
        <v>1233</v>
      </c>
    </row>
    <row r="8264" spans="1:2" x14ac:dyDescent="0.25">
      <c r="A8264" s="25">
        <v>40770</v>
      </c>
      <c r="B8264" s="26">
        <f>[1]PyramidData!K8271</f>
        <v>3157</v>
      </c>
    </row>
    <row r="8265" spans="1:2" x14ac:dyDescent="0.25">
      <c r="A8265" s="25">
        <v>40771</v>
      </c>
      <c r="B8265" s="26">
        <f>[1]PyramidData!K8272</f>
        <v>2971</v>
      </c>
    </row>
    <row r="8266" spans="1:2" x14ac:dyDescent="0.25">
      <c r="A8266" s="25">
        <v>40772</v>
      </c>
      <c r="B8266" s="26">
        <f>[1]PyramidData!K8273</f>
        <v>4627</v>
      </c>
    </row>
    <row r="8267" spans="1:2" x14ac:dyDescent="0.25">
      <c r="A8267" s="25">
        <v>40773</v>
      </c>
      <c r="B8267" s="26">
        <f>[1]PyramidData!K8274</f>
        <v>3864</v>
      </c>
    </row>
    <row r="8268" spans="1:2" x14ac:dyDescent="0.25">
      <c r="A8268" s="25">
        <v>40774</v>
      </c>
      <c r="B8268" s="26">
        <f>[1]PyramidData!K8275</f>
        <v>2420</v>
      </c>
    </row>
    <row r="8269" spans="1:2" x14ac:dyDescent="0.25">
      <c r="A8269" s="25">
        <v>40775</v>
      </c>
      <c r="B8269" s="26">
        <f>[1]PyramidData!K8276</f>
        <v>3465</v>
      </c>
    </row>
    <row r="8270" spans="1:2" x14ac:dyDescent="0.25">
      <c r="A8270" s="25">
        <v>40776</v>
      </c>
      <c r="B8270" s="26">
        <f>[1]PyramidData!K8277</f>
        <v>113</v>
      </c>
    </row>
    <row r="8271" spans="1:2" x14ac:dyDescent="0.25">
      <c r="A8271" s="25">
        <v>40777</v>
      </c>
      <c r="B8271" s="26">
        <f>[1]PyramidData!K8278</f>
        <v>2574</v>
      </c>
    </row>
    <row r="8272" spans="1:2" x14ac:dyDescent="0.25">
      <c r="A8272" s="25">
        <v>40778</v>
      </c>
      <c r="B8272" s="26">
        <f>[1]PyramidData!K8279</f>
        <v>3227</v>
      </c>
    </row>
    <row r="8273" spans="1:2" x14ac:dyDescent="0.25">
      <c r="A8273" s="25">
        <v>40779</v>
      </c>
      <c r="B8273" s="26">
        <f>[1]PyramidData!K8280</f>
        <v>2327</v>
      </c>
    </row>
    <row r="8274" spans="1:2" x14ac:dyDescent="0.25">
      <c r="A8274" s="25">
        <v>40780</v>
      </c>
      <c r="B8274" s="26">
        <f>[1]PyramidData!K8281</f>
        <v>4263</v>
      </c>
    </row>
    <row r="8275" spans="1:2" x14ac:dyDescent="0.25">
      <c r="A8275" s="25">
        <v>40781</v>
      </c>
      <c r="B8275" s="26">
        <f>[1]PyramidData!K8282</f>
        <v>1195</v>
      </c>
    </row>
    <row r="8276" spans="1:2" x14ac:dyDescent="0.25">
      <c r="A8276" s="25">
        <v>40782</v>
      </c>
      <c r="B8276" s="26">
        <f>[1]PyramidData!K8283</f>
        <v>881</v>
      </c>
    </row>
    <row r="8277" spans="1:2" x14ac:dyDescent="0.25">
      <c r="A8277" s="25">
        <v>40783</v>
      </c>
      <c r="B8277" s="26">
        <f>[1]PyramidData!K8284</f>
        <v>2490</v>
      </c>
    </row>
    <row r="8278" spans="1:2" x14ac:dyDescent="0.25">
      <c r="A8278" s="25">
        <v>40784</v>
      </c>
      <c r="B8278" s="26">
        <f>[1]PyramidData!K8285</f>
        <v>2651</v>
      </c>
    </row>
    <row r="8279" spans="1:2" x14ac:dyDescent="0.25">
      <c r="A8279" s="25">
        <v>40785</v>
      </c>
      <c r="B8279" s="26">
        <f>[1]PyramidData!K8286</f>
        <v>2013</v>
      </c>
    </row>
    <row r="8280" spans="1:2" x14ac:dyDescent="0.25">
      <c r="A8280" s="25">
        <v>40786</v>
      </c>
      <c r="B8280" s="26">
        <f>[1]PyramidData!K8287</f>
        <v>1500</v>
      </c>
    </row>
    <row r="8281" spans="1:2" x14ac:dyDescent="0.25">
      <c r="A8281" s="25">
        <v>40787</v>
      </c>
      <c r="B8281" s="26">
        <f>[1]PyramidData!K8288</f>
        <v>4123</v>
      </c>
    </row>
    <row r="8282" spans="1:2" x14ac:dyDescent="0.25">
      <c r="A8282" s="25">
        <v>40788</v>
      </c>
      <c r="B8282" s="26">
        <f>[1]PyramidData!K8289</f>
        <v>3700</v>
      </c>
    </row>
    <row r="8283" spans="1:2" x14ac:dyDescent="0.25">
      <c r="A8283" s="25">
        <v>40789</v>
      </c>
      <c r="B8283" s="26">
        <f>[1]PyramidData!K8290</f>
        <v>1846</v>
      </c>
    </row>
    <row r="8284" spans="1:2" x14ac:dyDescent="0.25">
      <c r="A8284" s="25">
        <v>40790</v>
      </c>
      <c r="B8284" s="26">
        <f>[1]PyramidData!K8291</f>
        <v>98</v>
      </c>
    </row>
    <row r="8285" spans="1:2" x14ac:dyDescent="0.25">
      <c r="A8285" s="25">
        <v>40791</v>
      </c>
      <c r="B8285" s="26">
        <f>[1]PyramidData!K8292</f>
        <v>1641</v>
      </c>
    </row>
    <row r="8286" spans="1:2" x14ac:dyDescent="0.25">
      <c r="A8286" s="25">
        <v>40792</v>
      </c>
      <c r="B8286" s="26">
        <f>[1]PyramidData!K8293</f>
        <v>2932</v>
      </c>
    </row>
    <row r="8287" spans="1:2" x14ac:dyDescent="0.25">
      <c r="A8287" s="25">
        <v>40793</v>
      </c>
      <c r="B8287" s="26">
        <f>[1]PyramidData!K8294</f>
        <v>3322</v>
      </c>
    </row>
    <row r="8288" spans="1:2" x14ac:dyDescent="0.25">
      <c r="A8288" s="25">
        <v>40794</v>
      </c>
      <c r="B8288" s="26">
        <f>[1]PyramidData!K8295</f>
        <v>3261</v>
      </c>
    </row>
    <row r="8289" spans="1:2" x14ac:dyDescent="0.25">
      <c r="A8289" s="25">
        <v>40795</v>
      </c>
      <c r="B8289" s="26">
        <f>[1]PyramidData!K8296</f>
        <v>4636</v>
      </c>
    </row>
    <row r="8290" spans="1:2" x14ac:dyDescent="0.25">
      <c r="A8290" s="25">
        <v>40796</v>
      </c>
      <c r="B8290" s="26">
        <f>[1]PyramidData!K8297</f>
        <v>329</v>
      </c>
    </row>
    <row r="8291" spans="1:2" x14ac:dyDescent="0.25">
      <c r="A8291" s="25">
        <v>40797</v>
      </c>
      <c r="B8291" s="26">
        <f>[1]PyramidData!K8298</f>
        <v>123</v>
      </c>
    </row>
    <row r="8292" spans="1:2" x14ac:dyDescent="0.25">
      <c r="A8292" s="25">
        <v>40798</v>
      </c>
      <c r="B8292" s="26">
        <f>[1]PyramidData!K8299</f>
        <v>2573</v>
      </c>
    </row>
    <row r="8293" spans="1:2" x14ac:dyDescent="0.25">
      <c r="A8293" s="25">
        <v>40799</v>
      </c>
      <c r="B8293" s="26">
        <f>[1]PyramidData!K8300</f>
        <v>2760</v>
      </c>
    </row>
    <row r="8294" spans="1:2" x14ac:dyDescent="0.25">
      <c r="A8294" s="25">
        <v>40800</v>
      </c>
      <c r="B8294" s="26">
        <f>[1]PyramidData!K8301</f>
        <v>2045</v>
      </c>
    </row>
    <row r="8295" spans="1:2" x14ac:dyDescent="0.25">
      <c r="A8295" s="25">
        <v>40801</v>
      </c>
      <c r="B8295" s="26">
        <f>[1]PyramidData!K8302</f>
        <v>2694</v>
      </c>
    </row>
    <row r="8296" spans="1:2" x14ac:dyDescent="0.25">
      <c r="A8296" s="25">
        <v>40802</v>
      </c>
      <c r="B8296" s="26">
        <f>[1]PyramidData!K8303</f>
        <v>2272</v>
      </c>
    </row>
    <row r="8297" spans="1:2" x14ac:dyDescent="0.25">
      <c r="A8297" s="25">
        <v>40803</v>
      </c>
      <c r="B8297" s="26">
        <f>[1]PyramidData!K8304</f>
        <v>122</v>
      </c>
    </row>
    <row r="8298" spans="1:2" x14ac:dyDescent="0.25">
      <c r="A8298" s="25">
        <v>40804</v>
      </c>
      <c r="B8298" s="26">
        <f>[1]PyramidData!K8305</f>
        <v>1342</v>
      </c>
    </row>
    <row r="8299" spans="1:2" x14ac:dyDescent="0.25">
      <c r="A8299" s="25">
        <v>40805</v>
      </c>
      <c r="B8299" s="26">
        <f>[1]PyramidData!K8306</f>
        <v>3466</v>
      </c>
    </row>
    <row r="8300" spans="1:2" x14ac:dyDescent="0.25">
      <c r="A8300" s="25">
        <v>40806</v>
      </c>
      <c r="B8300" s="26">
        <f>[1]PyramidData!K8307</f>
        <v>1798</v>
      </c>
    </row>
    <row r="8301" spans="1:2" x14ac:dyDescent="0.25">
      <c r="A8301" s="25">
        <v>40807</v>
      </c>
      <c r="B8301" s="26">
        <f>[1]PyramidData!K8308</f>
        <v>2834</v>
      </c>
    </row>
    <row r="8302" spans="1:2" x14ac:dyDescent="0.25">
      <c r="A8302" s="25">
        <v>40808</v>
      </c>
      <c r="B8302" s="26">
        <f>[1]PyramidData!K8309</f>
        <v>2512</v>
      </c>
    </row>
    <row r="8303" spans="1:2" x14ac:dyDescent="0.25">
      <c r="A8303" s="25">
        <v>40809</v>
      </c>
      <c r="B8303" s="26">
        <f>[1]PyramidData!K8310</f>
        <v>3277</v>
      </c>
    </row>
    <row r="8304" spans="1:2" x14ac:dyDescent="0.25">
      <c r="A8304" s="25">
        <v>40810</v>
      </c>
      <c r="B8304" s="26">
        <f>[1]PyramidData!K8311</f>
        <v>152</v>
      </c>
    </row>
    <row r="8305" spans="1:2" x14ac:dyDescent="0.25">
      <c r="A8305" s="25">
        <v>40811</v>
      </c>
      <c r="B8305" s="26">
        <f>[1]PyramidData!K8312</f>
        <v>511</v>
      </c>
    </row>
    <row r="8306" spans="1:2" x14ac:dyDescent="0.25">
      <c r="A8306" s="25">
        <v>40812</v>
      </c>
      <c r="B8306" s="26">
        <f>[1]PyramidData!K8313</f>
        <v>2634</v>
      </c>
    </row>
    <row r="8307" spans="1:2" x14ac:dyDescent="0.25">
      <c r="A8307" s="25">
        <v>40813</v>
      </c>
      <c r="B8307" s="26">
        <f>[1]PyramidData!K8314</f>
        <v>2163</v>
      </c>
    </row>
    <row r="8308" spans="1:2" x14ac:dyDescent="0.25">
      <c r="A8308" s="25">
        <v>40814</v>
      </c>
      <c r="B8308" s="26">
        <f>[1]PyramidData!K8315</f>
        <v>862</v>
      </c>
    </row>
    <row r="8309" spans="1:2" x14ac:dyDescent="0.25">
      <c r="A8309" s="25">
        <v>40815</v>
      </c>
      <c r="B8309" s="26">
        <f>[1]PyramidData!K8316</f>
        <v>2826</v>
      </c>
    </row>
    <row r="8310" spans="1:2" x14ac:dyDescent="0.25">
      <c r="A8310" s="25">
        <v>40816</v>
      </c>
      <c r="B8310" s="26">
        <f>[1]PyramidData!K8317</f>
        <v>2131</v>
      </c>
    </row>
    <row r="8311" spans="1:2" x14ac:dyDescent="0.25">
      <c r="A8311" s="25">
        <v>40817</v>
      </c>
      <c r="B8311" s="26">
        <f>[1]PyramidData!K8318</f>
        <v>459</v>
      </c>
    </row>
    <row r="8312" spans="1:2" x14ac:dyDescent="0.25">
      <c r="A8312" s="25">
        <v>40818</v>
      </c>
      <c r="B8312" s="26">
        <f>[1]PyramidData!K8319</f>
        <v>273</v>
      </c>
    </row>
    <row r="8313" spans="1:2" x14ac:dyDescent="0.25">
      <c r="A8313" s="25">
        <v>40819</v>
      </c>
      <c r="B8313" s="26">
        <f>[1]PyramidData!K8320</f>
        <v>1077</v>
      </c>
    </row>
    <row r="8314" spans="1:2" x14ac:dyDescent="0.25">
      <c r="A8314" s="25">
        <v>40820</v>
      </c>
      <c r="B8314" s="26">
        <f>[1]PyramidData!K8321</f>
        <v>450</v>
      </c>
    </row>
    <row r="8315" spans="1:2" x14ac:dyDescent="0.25">
      <c r="A8315" s="25">
        <v>40821</v>
      </c>
      <c r="B8315" s="26">
        <f>[1]PyramidData!K8322</f>
        <v>733</v>
      </c>
    </row>
    <row r="8316" spans="1:2" x14ac:dyDescent="0.25">
      <c r="A8316" s="25">
        <v>40822</v>
      </c>
      <c r="B8316" s="26">
        <f>[1]PyramidData!K8323</f>
        <v>390</v>
      </c>
    </row>
    <row r="8317" spans="1:2" x14ac:dyDescent="0.25">
      <c r="A8317" s="25">
        <v>40823</v>
      </c>
      <c r="B8317" s="26">
        <f>[1]PyramidData!K8324</f>
        <v>2711</v>
      </c>
    </row>
    <row r="8318" spans="1:2" x14ac:dyDescent="0.25">
      <c r="A8318" s="25">
        <v>40824</v>
      </c>
      <c r="B8318" s="26">
        <f>[1]PyramidData!K8325</f>
        <v>536</v>
      </c>
    </row>
    <row r="8319" spans="1:2" x14ac:dyDescent="0.25">
      <c r="A8319" s="25">
        <v>40825</v>
      </c>
      <c r="B8319" s="26">
        <f>[1]PyramidData!K8326</f>
        <v>210</v>
      </c>
    </row>
    <row r="8320" spans="1:2" x14ac:dyDescent="0.25">
      <c r="A8320" s="25">
        <v>40826</v>
      </c>
      <c r="B8320" s="26">
        <f>[1]PyramidData!K8327</f>
        <v>1134</v>
      </c>
    </row>
    <row r="8321" spans="1:2" x14ac:dyDescent="0.25">
      <c r="A8321" s="25">
        <v>40827</v>
      </c>
      <c r="B8321" s="26">
        <f>[1]PyramidData!K8328</f>
        <v>2901</v>
      </c>
    </row>
    <row r="8322" spans="1:2" x14ac:dyDescent="0.25">
      <c r="A8322" s="25">
        <v>40828</v>
      </c>
      <c r="B8322" s="26">
        <f>[1]PyramidData!K8329</f>
        <v>2983</v>
      </c>
    </row>
    <row r="8323" spans="1:2" x14ac:dyDescent="0.25">
      <c r="A8323" s="25">
        <v>40829</v>
      </c>
      <c r="B8323" s="26">
        <f>[1]PyramidData!K8330</f>
        <v>2827</v>
      </c>
    </row>
    <row r="8324" spans="1:2" x14ac:dyDescent="0.25">
      <c r="A8324" s="25">
        <v>40830</v>
      </c>
      <c r="B8324" s="26">
        <f>[1]PyramidData!K8331</f>
        <v>2924</v>
      </c>
    </row>
    <row r="8325" spans="1:2" x14ac:dyDescent="0.25">
      <c r="A8325" s="25">
        <v>40831</v>
      </c>
      <c r="B8325" s="26">
        <f>[1]PyramidData!K8332</f>
        <v>288</v>
      </c>
    </row>
    <row r="8326" spans="1:2" x14ac:dyDescent="0.25">
      <c r="A8326" s="25">
        <v>40832</v>
      </c>
      <c r="B8326" s="26">
        <f>[1]PyramidData!K8333</f>
        <v>739</v>
      </c>
    </row>
    <row r="8327" spans="1:2" x14ac:dyDescent="0.25">
      <c r="A8327" s="25">
        <v>40833</v>
      </c>
      <c r="B8327" s="26">
        <f>[1]PyramidData!K8334</f>
        <v>2343</v>
      </c>
    </row>
    <row r="8328" spans="1:2" x14ac:dyDescent="0.25">
      <c r="A8328" s="25">
        <v>40834</v>
      </c>
      <c r="B8328" s="26">
        <f>[1]PyramidData!K8335</f>
        <v>1759</v>
      </c>
    </row>
    <row r="8329" spans="1:2" x14ac:dyDescent="0.25">
      <c r="A8329" s="25">
        <v>40835</v>
      </c>
      <c r="B8329" s="26">
        <f>[1]PyramidData!K8336</f>
        <v>1392</v>
      </c>
    </row>
    <row r="8330" spans="1:2" x14ac:dyDescent="0.25">
      <c r="A8330" s="25">
        <v>40836</v>
      </c>
      <c r="B8330" s="26">
        <f>[1]PyramidData!K8337</f>
        <v>2231</v>
      </c>
    </row>
    <row r="8331" spans="1:2" x14ac:dyDescent="0.25">
      <c r="A8331" s="25">
        <v>40837</v>
      </c>
      <c r="B8331" s="26">
        <f>[1]PyramidData!K8338</f>
        <v>2210</v>
      </c>
    </row>
    <row r="8332" spans="1:2" x14ac:dyDescent="0.25">
      <c r="A8332" s="25">
        <v>40838</v>
      </c>
      <c r="B8332" s="26">
        <f>[1]PyramidData!K8339</f>
        <v>298</v>
      </c>
    </row>
    <row r="8333" spans="1:2" x14ac:dyDescent="0.25">
      <c r="A8333" s="25">
        <v>40839</v>
      </c>
      <c r="B8333" s="26">
        <f>[1]PyramidData!K8340</f>
        <v>305</v>
      </c>
    </row>
    <row r="8334" spans="1:2" x14ac:dyDescent="0.25">
      <c r="A8334" s="25">
        <v>40840</v>
      </c>
      <c r="B8334" s="26">
        <f>[1]PyramidData!K8341</f>
        <v>980</v>
      </c>
    </row>
    <row r="8335" spans="1:2" x14ac:dyDescent="0.25">
      <c r="A8335" s="25">
        <v>40841</v>
      </c>
      <c r="B8335" s="26">
        <f>[1]PyramidData!K8342</f>
        <v>2740</v>
      </c>
    </row>
    <row r="8336" spans="1:2" x14ac:dyDescent="0.25">
      <c r="A8336" s="25">
        <v>40842</v>
      </c>
      <c r="B8336" s="26">
        <f>[1]PyramidData!K8343</f>
        <v>2518</v>
      </c>
    </row>
    <row r="8337" spans="1:2" x14ac:dyDescent="0.25">
      <c r="A8337" s="25">
        <v>40843</v>
      </c>
      <c r="B8337" s="26">
        <f>[1]PyramidData!K8344</f>
        <v>2968</v>
      </c>
    </row>
    <row r="8338" spans="1:2" x14ac:dyDescent="0.25">
      <c r="A8338" s="25">
        <v>40844</v>
      </c>
      <c r="B8338" s="26">
        <f>[1]PyramidData!K8345</f>
        <v>2445</v>
      </c>
    </row>
    <row r="8339" spans="1:2" x14ac:dyDescent="0.25">
      <c r="A8339" s="25">
        <v>40845</v>
      </c>
      <c r="B8339" s="26">
        <f>[1]PyramidData!K8346</f>
        <v>297</v>
      </c>
    </row>
    <row r="8340" spans="1:2" x14ac:dyDescent="0.25">
      <c r="A8340" s="25">
        <v>40846</v>
      </c>
      <c r="B8340" s="26">
        <f>[1]PyramidData!K8347</f>
        <v>1848</v>
      </c>
    </row>
    <row r="8341" spans="1:2" x14ac:dyDescent="0.25">
      <c r="A8341" s="25">
        <v>40847</v>
      </c>
      <c r="B8341" s="26">
        <f>[1]PyramidData!K8348</f>
        <v>1849</v>
      </c>
    </row>
    <row r="8342" spans="1:2" x14ac:dyDescent="0.25">
      <c r="A8342" s="25">
        <v>40848</v>
      </c>
      <c r="B8342" s="26">
        <f>[1]PyramidData!K8349</f>
        <v>2133</v>
      </c>
    </row>
    <row r="8343" spans="1:2" x14ac:dyDescent="0.25">
      <c r="A8343" s="25">
        <v>40849</v>
      </c>
      <c r="B8343" s="26">
        <f>[1]PyramidData!K8350</f>
        <v>1603</v>
      </c>
    </row>
    <row r="8344" spans="1:2" x14ac:dyDescent="0.25">
      <c r="A8344" s="25">
        <v>40850</v>
      </c>
      <c r="B8344" s="26">
        <f>[1]PyramidData!K8351</f>
        <v>2223</v>
      </c>
    </row>
    <row r="8345" spans="1:2" x14ac:dyDescent="0.25">
      <c r="A8345" s="25">
        <v>40851</v>
      </c>
      <c r="B8345" s="26">
        <f>[1]PyramidData!K8352</f>
        <v>1648</v>
      </c>
    </row>
    <row r="8346" spans="1:2" x14ac:dyDescent="0.25">
      <c r="A8346" s="25">
        <v>40852</v>
      </c>
      <c r="B8346" s="26">
        <f>[1]PyramidData!K8353</f>
        <v>105</v>
      </c>
    </row>
    <row r="8347" spans="1:2" x14ac:dyDescent="0.25">
      <c r="A8347" s="25">
        <v>40853</v>
      </c>
      <c r="B8347" s="26">
        <f>[1]PyramidData!K8354</f>
        <v>572</v>
      </c>
    </row>
    <row r="8348" spans="1:2" x14ac:dyDescent="0.25">
      <c r="A8348" s="25">
        <v>40854</v>
      </c>
      <c r="B8348" s="26">
        <f>[1]PyramidData!K8355</f>
        <v>2047</v>
      </c>
    </row>
    <row r="8349" spans="1:2" x14ac:dyDescent="0.25">
      <c r="A8349" s="25">
        <v>40855</v>
      </c>
      <c r="B8349" s="26">
        <f>[1]PyramidData!K8356</f>
        <v>2496</v>
      </c>
    </row>
    <row r="8350" spans="1:2" x14ac:dyDescent="0.25">
      <c r="A8350" s="25">
        <v>40856</v>
      </c>
      <c r="B8350" s="26">
        <f>[1]PyramidData!K8357</f>
        <v>1096</v>
      </c>
    </row>
    <row r="8351" spans="1:2" x14ac:dyDescent="0.25">
      <c r="A8351" s="25">
        <v>40857</v>
      </c>
      <c r="B8351" s="26">
        <f>[1]PyramidData!K8358</f>
        <v>2307</v>
      </c>
    </row>
    <row r="8352" spans="1:2" x14ac:dyDescent="0.25">
      <c r="A8352" s="25">
        <v>40858</v>
      </c>
      <c r="B8352" s="26">
        <f>[1]PyramidData!K8359</f>
        <v>1495</v>
      </c>
    </row>
    <row r="8353" spans="1:2" x14ac:dyDescent="0.25">
      <c r="A8353" s="25">
        <v>40859</v>
      </c>
      <c r="B8353" s="26">
        <f>[1]PyramidData!K8360</f>
        <v>120</v>
      </c>
    </row>
    <row r="8354" spans="1:2" x14ac:dyDescent="0.25">
      <c r="A8354" s="25">
        <v>40860</v>
      </c>
      <c r="B8354" s="26">
        <f>[1]PyramidData!K8361</f>
        <v>416</v>
      </c>
    </row>
    <row r="8355" spans="1:2" x14ac:dyDescent="0.25">
      <c r="A8355" s="25">
        <v>40861</v>
      </c>
      <c r="B8355" s="26">
        <f>[1]PyramidData!K8362</f>
        <v>2760</v>
      </c>
    </row>
    <row r="8356" spans="1:2" x14ac:dyDescent="0.25">
      <c r="A8356" s="25">
        <v>40862</v>
      </c>
      <c r="B8356" s="26">
        <f>[1]PyramidData!K8363</f>
        <v>1260</v>
      </c>
    </row>
    <row r="8357" spans="1:2" x14ac:dyDescent="0.25">
      <c r="A8357" s="25">
        <v>40863</v>
      </c>
      <c r="B8357" s="26">
        <f>[1]PyramidData!K8364</f>
        <v>4766</v>
      </c>
    </row>
    <row r="8358" spans="1:2" x14ac:dyDescent="0.25">
      <c r="A8358" s="25">
        <v>40864</v>
      </c>
      <c r="B8358" s="26">
        <f>[1]PyramidData!K8365</f>
        <v>1426</v>
      </c>
    </row>
    <row r="8359" spans="1:2" x14ac:dyDescent="0.25">
      <c r="A8359" s="25">
        <v>40865</v>
      </c>
      <c r="B8359" s="26">
        <f>[1]PyramidData!K8366</f>
        <v>89</v>
      </c>
    </row>
    <row r="8360" spans="1:2" x14ac:dyDescent="0.25">
      <c r="A8360" s="25">
        <v>40866</v>
      </c>
      <c r="B8360" s="26">
        <f>[1]PyramidData!K8367</f>
        <v>131</v>
      </c>
    </row>
    <row r="8361" spans="1:2" x14ac:dyDescent="0.25">
      <c r="A8361" s="25">
        <v>40867</v>
      </c>
      <c r="B8361" s="26">
        <f>[1]PyramidData!K8368</f>
        <v>1885</v>
      </c>
    </row>
    <row r="8362" spans="1:2" x14ac:dyDescent="0.25">
      <c r="A8362" s="25">
        <v>40868</v>
      </c>
      <c r="B8362" s="26">
        <f>[1]PyramidData!K8369</f>
        <v>1456</v>
      </c>
    </row>
    <row r="8363" spans="1:2" x14ac:dyDescent="0.25">
      <c r="A8363" s="25">
        <v>40869</v>
      </c>
      <c r="B8363" s="26">
        <f>[1]PyramidData!K8370</f>
        <v>366</v>
      </c>
    </row>
    <row r="8364" spans="1:2" x14ac:dyDescent="0.25">
      <c r="A8364" s="25">
        <v>40870</v>
      </c>
      <c r="B8364" s="26">
        <f>[1]PyramidData!K8371</f>
        <v>668</v>
      </c>
    </row>
    <row r="8365" spans="1:2" x14ac:dyDescent="0.25">
      <c r="A8365" s="25">
        <v>40871</v>
      </c>
      <c r="B8365" s="26">
        <f>[1]PyramidData!K8372</f>
        <v>200</v>
      </c>
    </row>
    <row r="8366" spans="1:2" x14ac:dyDescent="0.25">
      <c r="A8366" s="25">
        <v>40872</v>
      </c>
      <c r="B8366" s="26">
        <f>[1]PyramidData!K8373</f>
        <v>172</v>
      </c>
    </row>
    <row r="8367" spans="1:2" x14ac:dyDescent="0.25">
      <c r="A8367" s="25">
        <v>40873</v>
      </c>
      <c r="B8367" s="26">
        <f>[1]PyramidData!K8374</f>
        <v>1233</v>
      </c>
    </row>
    <row r="8368" spans="1:2" x14ac:dyDescent="0.25">
      <c r="A8368" s="25">
        <v>40874</v>
      </c>
      <c r="B8368" s="26">
        <f>[1]PyramidData!K8375</f>
        <v>1147</v>
      </c>
    </row>
    <row r="8369" spans="1:2" x14ac:dyDescent="0.25">
      <c r="A8369" s="25">
        <v>40875</v>
      </c>
      <c r="B8369" s="26">
        <f>[1]PyramidData!K8376</f>
        <v>136</v>
      </c>
    </row>
    <row r="8370" spans="1:2" x14ac:dyDescent="0.25">
      <c r="A8370" s="25">
        <v>40876</v>
      </c>
      <c r="B8370" s="26">
        <f>[1]PyramidData!K8377</f>
        <v>444</v>
      </c>
    </row>
    <row r="8371" spans="1:2" x14ac:dyDescent="0.25">
      <c r="A8371" s="25">
        <v>40877</v>
      </c>
      <c r="B8371" s="26">
        <f>[1]PyramidData!K8378</f>
        <v>152</v>
      </c>
    </row>
    <row r="8372" spans="1:2" x14ac:dyDescent="0.25">
      <c r="A8372" s="25">
        <v>40878</v>
      </c>
      <c r="B8372" s="26">
        <f>[1]PyramidData!K8379</f>
        <v>1031</v>
      </c>
    </row>
    <row r="8373" spans="1:2" x14ac:dyDescent="0.25">
      <c r="A8373" s="25">
        <v>40879</v>
      </c>
      <c r="B8373" s="26">
        <f>[1]PyramidData!K8380</f>
        <v>1452</v>
      </c>
    </row>
    <row r="8374" spans="1:2" x14ac:dyDescent="0.25">
      <c r="A8374" s="25">
        <v>40880</v>
      </c>
      <c r="B8374" s="26">
        <f>[1]PyramidData!K8381</f>
        <v>1033</v>
      </c>
    </row>
    <row r="8375" spans="1:2" x14ac:dyDescent="0.25">
      <c r="A8375" s="25">
        <v>40881</v>
      </c>
      <c r="B8375" s="26">
        <f>[1]PyramidData!K8382</f>
        <v>469</v>
      </c>
    </row>
    <row r="8376" spans="1:2" x14ac:dyDescent="0.25">
      <c r="A8376" s="25">
        <v>40882</v>
      </c>
      <c r="B8376" s="26">
        <f>[1]PyramidData!K8383</f>
        <v>1173</v>
      </c>
    </row>
    <row r="8377" spans="1:2" x14ac:dyDescent="0.25">
      <c r="A8377" s="25">
        <v>40883</v>
      </c>
      <c r="B8377" s="26">
        <f>[1]PyramidData!K8384</f>
        <v>1550</v>
      </c>
    </row>
    <row r="8378" spans="1:2" x14ac:dyDescent="0.25">
      <c r="A8378" s="25">
        <v>40884</v>
      </c>
      <c r="B8378" s="26">
        <f>[1]PyramidData!K8385</f>
        <v>1395</v>
      </c>
    </row>
    <row r="8379" spans="1:2" x14ac:dyDescent="0.25">
      <c r="A8379" s="25">
        <v>40885</v>
      </c>
      <c r="B8379" s="26">
        <f>[1]PyramidData!K8386</f>
        <v>619</v>
      </c>
    </row>
    <row r="8380" spans="1:2" x14ac:dyDescent="0.25">
      <c r="A8380" s="25">
        <v>40886</v>
      </c>
      <c r="B8380" s="26">
        <f>[1]PyramidData!K8387</f>
        <v>1533</v>
      </c>
    </row>
    <row r="8381" spans="1:2" x14ac:dyDescent="0.25">
      <c r="A8381" s="25">
        <v>40887</v>
      </c>
      <c r="B8381" s="26">
        <f>[1]PyramidData!K8388</f>
        <v>847</v>
      </c>
    </row>
    <row r="8382" spans="1:2" x14ac:dyDescent="0.25">
      <c r="A8382" s="25">
        <v>40888</v>
      </c>
      <c r="B8382" s="26">
        <f>[1]PyramidData!K8389</f>
        <v>1369</v>
      </c>
    </row>
    <row r="8383" spans="1:2" x14ac:dyDescent="0.25">
      <c r="A8383" s="25">
        <v>40889</v>
      </c>
      <c r="B8383" s="26">
        <f>[1]PyramidData!K8390</f>
        <v>1054</v>
      </c>
    </row>
    <row r="8384" spans="1:2" x14ac:dyDescent="0.25">
      <c r="A8384" s="25">
        <v>40890</v>
      </c>
      <c r="B8384" s="26">
        <f>[1]PyramidData!K8391</f>
        <v>992</v>
      </c>
    </row>
    <row r="8385" spans="1:2" x14ac:dyDescent="0.25">
      <c r="A8385" s="25">
        <v>40891</v>
      </c>
      <c r="B8385" s="26">
        <f>[1]PyramidData!K8392</f>
        <v>181</v>
      </c>
    </row>
    <row r="8386" spans="1:2" x14ac:dyDescent="0.25">
      <c r="A8386" s="25">
        <v>40892</v>
      </c>
      <c r="B8386" s="26">
        <f>[1]PyramidData!K8393</f>
        <v>1241</v>
      </c>
    </row>
    <row r="8387" spans="1:2" x14ac:dyDescent="0.25">
      <c r="A8387" s="25">
        <v>40893</v>
      </c>
      <c r="B8387" s="26">
        <f>[1]PyramidData!K8394</f>
        <v>110</v>
      </c>
    </row>
    <row r="8388" spans="1:2" x14ac:dyDescent="0.25">
      <c r="A8388" s="25">
        <v>40894</v>
      </c>
      <c r="B8388" s="26">
        <f>[1]PyramidData!K8395</f>
        <v>159</v>
      </c>
    </row>
    <row r="8389" spans="1:2" x14ac:dyDescent="0.25">
      <c r="A8389" s="25">
        <v>40895</v>
      </c>
      <c r="B8389" s="26">
        <f>[1]PyramidData!K8396</f>
        <v>713</v>
      </c>
    </row>
    <row r="8390" spans="1:2" x14ac:dyDescent="0.25">
      <c r="A8390" s="25">
        <v>40896</v>
      </c>
      <c r="B8390" s="26">
        <f>[1]PyramidData!K8397</f>
        <v>1177</v>
      </c>
    </row>
    <row r="8391" spans="1:2" x14ac:dyDescent="0.25">
      <c r="A8391" s="25">
        <v>40897</v>
      </c>
      <c r="B8391" s="26">
        <f>[1]PyramidData!K8398</f>
        <v>927</v>
      </c>
    </row>
    <row r="8392" spans="1:2" x14ac:dyDescent="0.25">
      <c r="A8392" s="25">
        <v>40898</v>
      </c>
      <c r="B8392" s="26">
        <f>[1]PyramidData!K8399</f>
        <v>1612</v>
      </c>
    </row>
    <row r="8393" spans="1:2" x14ac:dyDescent="0.25">
      <c r="A8393" s="25">
        <v>40899</v>
      </c>
      <c r="B8393" s="26">
        <f>[1]PyramidData!K8400</f>
        <v>1386</v>
      </c>
    </row>
    <row r="8394" spans="1:2" x14ac:dyDescent="0.25">
      <c r="A8394" s="25">
        <v>40900</v>
      </c>
      <c r="B8394" s="26">
        <f>[1]PyramidData!K8401</f>
        <v>130</v>
      </c>
    </row>
    <row r="8395" spans="1:2" x14ac:dyDescent="0.25">
      <c r="A8395" s="25">
        <v>40901</v>
      </c>
      <c r="B8395" s="26">
        <f>[1]PyramidData!K8402</f>
        <v>803</v>
      </c>
    </row>
    <row r="8396" spans="1:2" x14ac:dyDescent="0.25">
      <c r="A8396" s="25">
        <v>40902</v>
      </c>
      <c r="B8396" s="26">
        <f>[1]PyramidData!K8403</f>
        <v>795</v>
      </c>
    </row>
    <row r="8397" spans="1:2" x14ac:dyDescent="0.25">
      <c r="A8397" s="25">
        <v>40903</v>
      </c>
      <c r="B8397" s="26">
        <f>[1]PyramidData!K8404</f>
        <v>841</v>
      </c>
    </row>
    <row r="8398" spans="1:2" x14ac:dyDescent="0.25">
      <c r="A8398" s="25">
        <v>40904</v>
      </c>
      <c r="B8398" s="26">
        <f>[1]PyramidData!K8405</f>
        <v>1487</v>
      </c>
    </row>
    <row r="8399" spans="1:2" x14ac:dyDescent="0.25">
      <c r="A8399" s="25">
        <v>40905</v>
      </c>
      <c r="B8399" s="26">
        <f>[1]PyramidData!K8406</f>
        <v>985</v>
      </c>
    </row>
    <row r="8400" spans="1:2" x14ac:dyDescent="0.25">
      <c r="A8400" s="25">
        <v>40906</v>
      </c>
      <c r="B8400" s="26">
        <f>[1]PyramidData!K8407</f>
        <v>904</v>
      </c>
    </row>
    <row r="8401" spans="1:2" x14ac:dyDescent="0.25">
      <c r="A8401" s="25">
        <v>40907</v>
      </c>
      <c r="B8401" s="26">
        <f>[1]PyramidData!K8408</f>
        <v>175</v>
      </c>
    </row>
    <row r="8402" spans="1:2" x14ac:dyDescent="0.25">
      <c r="A8402" s="25">
        <v>40908</v>
      </c>
      <c r="B8402" s="26">
        <f>[1]PyramidData!K8409</f>
        <v>830</v>
      </c>
    </row>
    <row r="8403" spans="1:2" x14ac:dyDescent="0.25">
      <c r="A8403" s="25">
        <v>40909</v>
      </c>
      <c r="B8403" s="26">
        <f>[1]PyramidData!K8410</f>
        <v>1020</v>
      </c>
    </row>
    <row r="8404" spans="1:2" x14ac:dyDescent="0.25">
      <c r="A8404" s="25">
        <v>40910</v>
      </c>
      <c r="B8404" s="26">
        <f>[1]PyramidData!K8411</f>
        <v>859</v>
      </c>
    </row>
    <row r="8405" spans="1:2" x14ac:dyDescent="0.25">
      <c r="A8405" s="25">
        <v>40911</v>
      </c>
      <c r="B8405" s="26">
        <f>[1]PyramidData!K8412</f>
        <v>1225</v>
      </c>
    </row>
    <row r="8406" spans="1:2" x14ac:dyDescent="0.25">
      <c r="A8406" s="25">
        <v>40912</v>
      </c>
      <c r="B8406" s="26">
        <f>[1]PyramidData!K8413</f>
        <v>1195</v>
      </c>
    </row>
    <row r="8407" spans="1:2" x14ac:dyDescent="0.25">
      <c r="A8407" s="25">
        <v>40913</v>
      </c>
      <c r="B8407" s="26">
        <f>[1]PyramidData!K8414</f>
        <v>1059</v>
      </c>
    </row>
    <row r="8408" spans="1:2" x14ac:dyDescent="0.25">
      <c r="A8408" s="25">
        <v>40914</v>
      </c>
      <c r="B8408" s="26">
        <f>[1]PyramidData!K8415</f>
        <v>1749</v>
      </c>
    </row>
    <row r="8409" spans="1:2" x14ac:dyDescent="0.25">
      <c r="A8409" s="25">
        <v>40915</v>
      </c>
      <c r="B8409" s="26">
        <f>[1]PyramidData!K8416</f>
        <v>1450</v>
      </c>
    </row>
    <row r="8410" spans="1:2" x14ac:dyDescent="0.25">
      <c r="A8410" s="25">
        <v>40916</v>
      </c>
      <c r="B8410" s="26">
        <f>[1]PyramidData!K8417</f>
        <v>909</v>
      </c>
    </row>
    <row r="8411" spans="1:2" x14ac:dyDescent="0.25">
      <c r="A8411" s="25">
        <v>40917</v>
      </c>
      <c r="B8411" s="26">
        <f>[1]PyramidData!K8418</f>
        <v>1772</v>
      </c>
    </row>
    <row r="8412" spans="1:2" x14ac:dyDescent="0.25">
      <c r="A8412" s="25">
        <v>40918</v>
      </c>
      <c r="B8412" s="26">
        <f>[1]PyramidData!K8419</f>
        <v>1857</v>
      </c>
    </row>
    <row r="8413" spans="1:2" x14ac:dyDescent="0.25">
      <c r="A8413" s="25">
        <v>40919</v>
      </c>
      <c r="B8413" s="26">
        <f>[1]PyramidData!K8420</f>
        <v>2253</v>
      </c>
    </row>
    <row r="8414" spans="1:2" x14ac:dyDescent="0.25">
      <c r="A8414" s="25">
        <v>40920</v>
      </c>
      <c r="B8414" s="26">
        <f>[1]PyramidData!K8421</f>
        <v>1842</v>
      </c>
    </row>
    <row r="8415" spans="1:2" x14ac:dyDescent="0.25">
      <c r="A8415" s="25">
        <v>40921</v>
      </c>
      <c r="B8415" s="26">
        <f>[1]PyramidData!K8422</f>
        <v>1485</v>
      </c>
    </row>
    <row r="8416" spans="1:2" x14ac:dyDescent="0.25">
      <c r="A8416" s="25">
        <v>40922</v>
      </c>
      <c r="B8416" s="26">
        <f>[1]PyramidData!K8423</f>
        <v>155</v>
      </c>
    </row>
    <row r="8417" spans="1:2" x14ac:dyDescent="0.25">
      <c r="A8417" s="25">
        <v>40923</v>
      </c>
      <c r="B8417" s="26">
        <f>[1]PyramidData!K8424</f>
        <v>834</v>
      </c>
    </row>
    <row r="8418" spans="1:2" x14ac:dyDescent="0.25">
      <c r="A8418" s="25">
        <v>40924</v>
      </c>
      <c r="B8418" s="26">
        <f>[1]PyramidData!K8425</f>
        <v>88</v>
      </c>
    </row>
    <row r="8419" spans="1:2" x14ac:dyDescent="0.25">
      <c r="A8419" s="25">
        <v>40925</v>
      </c>
      <c r="B8419" s="26">
        <f>[1]PyramidData!K8426</f>
        <v>2057</v>
      </c>
    </row>
    <row r="8420" spans="1:2" x14ac:dyDescent="0.25">
      <c r="A8420" s="25">
        <v>40926</v>
      </c>
      <c r="B8420" s="26">
        <f>[1]PyramidData!K8427</f>
        <v>1621</v>
      </c>
    </row>
    <row r="8421" spans="1:2" x14ac:dyDescent="0.25">
      <c r="A8421" s="25">
        <v>40927</v>
      </c>
      <c r="B8421" s="26">
        <f>[1]PyramidData!K8428</f>
        <v>2777</v>
      </c>
    </row>
    <row r="8422" spans="1:2" x14ac:dyDescent="0.25">
      <c r="A8422" s="25">
        <v>40928</v>
      </c>
      <c r="B8422" s="26">
        <f>[1]PyramidData!K8429</f>
        <v>1694</v>
      </c>
    </row>
    <row r="8423" spans="1:2" x14ac:dyDescent="0.25">
      <c r="A8423" s="25">
        <v>40929</v>
      </c>
      <c r="B8423" s="26">
        <f>[1]PyramidData!K8430</f>
        <v>559</v>
      </c>
    </row>
    <row r="8424" spans="1:2" x14ac:dyDescent="0.25">
      <c r="A8424" s="25">
        <v>40930</v>
      </c>
      <c r="B8424" s="26">
        <f>[1]PyramidData!K8431</f>
        <v>327</v>
      </c>
    </row>
    <row r="8425" spans="1:2" x14ac:dyDescent="0.25">
      <c r="A8425" s="25">
        <v>40931</v>
      </c>
      <c r="B8425" s="26">
        <f>[1]PyramidData!K8432</f>
        <v>1972</v>
      </c>
    </row>
    <row r="8426" spans="1:2" x14ac:dyDescent="0.25">
      <c r="A8426" s="25">
        <v>40932</v>
      </c>
      <c r="B8426" s="26">
        <f>[1]PyramidData!K8433</f>
        <v>1851</v>
      </c>
    </row>
    <row r="8427" spans="1:2" x14ac:dyDescent="0.25">
      <c r="A8427" s="25">
        <v>40933</v>
      </c>
      <c r="B8427" s="26">
        <f>[1]PyramidData!K8434</f>
        <v>1928</v>
      </c>
    </row>
    <row r="8428" spans="1:2" x14ac:dyDescent="0.25">
      <c r="A8428" s="25">
        <v>40934</v>
      </c>
      <c r="B8428" s="26">
        <f>[1]PyramidData!K8435</f>
        <v>1773</v>
      </c>
    </row>
    <row r="8429" spans="1:2" x14ac:dyDescent="0.25">
      <c r="A8429" s="25">
        <v>40935</v>
      </c>
      <c r="B8429" s="26">
        <f>[1]PyramidData!K8436</f>
        <v>2697</v>
      </c>
    </row>
    <row r="8430" spans="1:2" x14ac:dyDescent="0.25">
      <c r="A8430" s="25">
        <v>40936</v>
      </c>
      <c r="B8430" s="26">
        <f>[1]PyramidData!K8437</f>
        <v>504</v>
      </c>
    </row>
    <row r="8431" spans="1:2" x14ac:dyDescent="0.25">
      <c r="A8431" s="25">
        <v>40937</v>
      </c>
      <c r="B8431" s="26">
        <f>[1]PyramidData!K8438</f>
        <v>591</v>
      </c>
    </row>
    <row r="8432" spans="1:2" x14ac:dyDescent="0.25">
      <c r="A8432" s="25">
        <v>40938</v>
      </c>
      <c r="B8432" s="26">
        <f>[1]PyramidData!K8439</f>
        <v>2281</v>
      </c>
    </row>
    <row r="8433" spans="1:2" x14ac:dyDescent="0.25">
      <c r="A8433" s="25">
        <v>40939</v>
      </c>
      <c r="B8433" s="26">
        <f>[1]PyramidData!K8440</f>
        <v>2498</v>
      </c>
    </row>
    <row r="8434" spans="1:2" x14ac:dyDescent="0.25">
      <c r="A8434" s="25">
        <v>40940</v>
      </c>
      <c r="B8434" s="26">
        <f>[1]PyramidData!K8441</f>
        <v>1612</v>
      </c>
    </row>
    <row r="8435" spans="1:2" x14ac:dyDescent="0.25">
      <c r="A8435" s="25">
        <v>40941</v>
      </c>
      <c r="B8435" s="26">
        <f>[1]PyramidData!K8442</f>
        <v>2972</v>
      </c>
    </row>
    <row r="8436" spans="1:2" x14ac:dyDescent="0.25">
      <c r="A8436" s="25">
        <v>40942</v>
      </c>
      <c r="B8436" s="26">
        <f>[1]PyramidData!K8443</f>
        <v>3780</v>
      </c>
    </row>
    <row r="8437" spans="1:2" x14ac:dyDescent="0.25">
      <c r="A8437" s="25">
        <v>40943</v>
      </c>
      <c r="B8437" s="26">
        <f>[1]PyramidData!K8444</f>
        <v>522</v>
      </c>
    </row>
    <row r="8438" spans="1:2" x14ac:dyDescent="0.25">
      <c r="A8438" s="25">
        <v>40944</v>
      </c>
      <c r="B8438" s="26">
        <f>[1]PyramidData!K8445</f>
        <v>418</v>
      </c>
    </row>
    <row r="8439" spans="1:2" x14ac:dyDescent="0.25">
      <c r="A8439" s="25">
        <v>40945</v>
      </c>
      <c r="B8439" s="26">
        <f>[1]PyramidData!K8446</f>
        <v>292</v>
      </c>
    </row>
    <row r="8440" spans="1:2" x14ac:dyDescent="0.25">
      <c r="A8440" s="25">
        <v>40946</v>
      </c>
      <c r="B8440" s="26">
        <f>[1]PyramidData!K8447</f>
        <v>352</v>
      </c>
    </row>
    <row r="8441" spans="1:2" x14ac:dyDescent="0.25">
      <c r="A8441" s="25">
        <v>40947</v>
      </c>
      <c r="B8441" s="26">
        <f>[1]PyramidData!K8448</f>
        <v>130</v>
      </c>
    </row>
    <row r="8442" spans="1:2" x14ac:dyDescent="0.25">
      <c r="A8442" s="25">
        <v>40948</v>
      </c>
      <c r="B8442" s="26">
        <f>[1]PyramidData!K8449</f>
        <v>571</v>
      </c>
    </row>
    <row r="8443" spans="1:2" x14ac:dyDescent="0.25">
      <c r="A8443" s="25">
        <v>40949</v>
      </c>
      <c r="B8443" s="26">
        <f>[1]PyramidData!K8450</f>
        <v>589</v>
      </c>
    </row>
    <row r="8444" spans="1:2" x14ac:dyDescent="0.25">
      <c r="A8444" s="25">
        <v>40950</v>
      </c>
      <c r="B8444" s="26">
        <f>[1]PyramidData!K8451</f>
        <v>120</v>
      </c>
    </row>
    <row r="8445" spans="1:2" x14ac:dyDescent="0.25">
      <c r="A8445" s="25">
        <v>40951</v>
      </c>
      <c r="B8445" s="26">
        <f>[1]PyramidData!K8452</f>
        <v>99</v>
      </c>
    </row>
    <row r="8446" spans="1:2" x14ac:dyDescent="0.25">
      <c r="A8446" s="25">
        <v>40952</v>
      </c>
      <c r="B8446" s="26">
        <f>[1]PyramidData!K8453</f>
        <v>826</v>
      </c>
    </row>
    <row r="8447" spans="1:2" x14ac:dyDescent="0.25">
      <c r="A8447" s="25">
        <v>40953</v>
      </c>
      <c r="B8447" s="26">
        <f>[1]PyramidData!K8454</f>
        <v>412</v>
      </c>
    </row>
    <row r="8448" spans="1:2" x14ac:dyDescent="0.25">
      <c r="A8448" s="25">
        <v>40954</v>
      </c>
      <c r="B8448" s="26">
        <f>[1]PyramidData!K8455</f>
        <v>826</v>
      </c>
    </row>
    <row r="8449" spans="1:2" x14ac:dyDescent="0.25">
      <c r="A8449" s="25">
        <v>40955</v>
      </c>
      <c r="B8449" s="26">
        <f>[1]PyramidData!K8456</f>
        <v>1601</v>
      </c>
    </row>
    <row r="8450" spans="1:2" x14ac:dyDescent="0.25">
      <c r="A8450" s="25">
        <v>40956</v>
      </c>
      <c r="B8450" s="26">
        <f>[1]PyramidData!K8457</f>
        <v>124</v>
      </c>
    </row>
    <row r="8451" spans="1:2" x14ac:dyDescent="0.25">
      <c r="A8451" s="25">
        <v>40957</v>
      </c>
      <c r="B8451" s="26">
        <f>[1]PyramidData!K8458</f>
        <v>617</v>
      </c>
    </row>
    <row r="8452" spans="1:2" x14ac:dyDescent="0.25">
      <c r="A8452" s="25">
        <v>40958</v>
      </c>
      <c r="B8452" s="26">
        <f>[1]PyramidData!K8459</f>
        <v>332</v>
      </c>
    </row>
    <row r="8453" spans="1:2" x14ac:dyDescent="0.25">
      <c r="A8453" s="25">
        <v>40959</v>
      </c>
      <c r="B8453" s="26">
        <f>[1]PyramidData!K8460</f>
        <v>350</v>
      </c>
    </row>
    <row r="8454" spans="1:2" x14ac:dyDescent="0.25">
      <c r="A8454" s="25">
        <v>40960</v>
      </c>
      <c r="B8454" s="26">
        <f>[1]PyramidData!K8461</f>
        <v>176</v>
      </c>
    </row>
    <row r="8455" spans="1:2" x14ac:dyDescent="0.25">
      <c r="A8455" s="25">
        <v>40961</v>
      </c>
      <c r="B8455" s="26">
        <f>[1]PyramidData!K8462</f>
        <v>206</v>
      </c>
    </row>
    <row r="8456" spans="1:2" x14ac:dyDescent="0.25">
      <c r="A8456" s="25">
        <v>40962</v>
      </c>
      <c r="B8456" s="26">
        <f>[1]PyramidData!K8463</f>
        <v>1206</v>
      </c>
    </row>
    <row r="8457" spans="1:2" x14ac:dyDescent="0.25">
      <c r="A8457" s="25">
        <v>40963</v>
      </c>
      <c r="B8457" s="26">
        <f>[1]PyramidData!K8464</f>
        <v>935</v>
      </c>
    </row>
    <row r="8458" spans="1:2" x14ac:dyDescent="0.25">
      <c r="A8458" s="25">
        <v>40964</v>
      </c>
      <c r="B8458" s="26">
        <f>[1]PyramidData!K8465</f>
        <v>343</v>
      </c>
    </row>
    <row r="8459" spans="1:2" x14ac:dyDescent="0.25">
      <c r="A8459" s="25">
        <v>40965</v>
      </c>
      <c r="B8459" s="26">
        <f>[1]PyramidData!K8466</f>
        <v>968</v>
      </c>
    </row>
    <row r="8460" spans="1:2" x14ac:dyDescent="0.25">
      <c r="A8460" s="25">
        <v>40966</v>
      </c>
      <c r="B8460" s="26">
        <f>[1]PyramidData!K8467</f>
        <v>1474</v>
      </c>
    </row>
    <row r="8461" spans="1:2" x14ac:dyDescent="0.25">
      <c r="A8461" s="25">
        <v>40967</v>
      </c>
      <c r="B8461" s="26">
        <f>[1]PyramidData!K8468</f>
        <v>1272</v>
      </c>
    </row>
    <row r="8462" spans="1:2" x14ac:dyDescent="0.25">
      <c r="A8462" s="25">
        <v>40968</v>
      </c>
      <c r="B8462" s="26">
        <f>[1]PyramidData!K8469</f>
        <v>1599</v>
      </c>
    </row>
    <row r="8463" spans="1:2" x14ac:dyDescent="0.25">
      <c r="A8463" s="25">
        <v>40969</v>
      </c>
      <c r="B8463" s="26">
        <f>[1]PyramidData!K8470</f>
        <v>1097</v>
      </c>
    </row>
    <row r="8464" spans="1:2" x14ac:dyDescent="0.25">
      <c r="A8464" s="25">
        <v>40970</v>
      </c>
      <c r="B8464" s="26">
        <f>[1]PyramidData!K8471</f>
        <v>317</v>
      </c>
    </row>
    <row r="8465" spans="1:2" x14ac:dyDescent="0.25">
      <c r="A8465" s="25">
        <v>40971</v>
      </c>
      <c r="B8465" s="26">
        <f>[1]PyramidData!K8472</f>
        <v>164</v>
      </c>
    </row>
    <row r="8466" spans="1:2" x14ac:dyDescent="0.25">
      <c r="A8466" s="25">
        <v>40972</v>
      </c>
      <c r="B8466" s="26">
        <f>[1]PyramidData!K8473</f>
        <v>248</v>
      </c>
    </row>
    <row r="8467" spans="1:2" x14ac:dyDescent="0.25">
      <c r="A8467" s="25">
        <v>40973</v>
      </c>
      <c r="B8467" s="26">
        <f>[1]PyramidData!K8474</f>
        <v>608</v>
      </c>
    </row>
    <row r="8468" spans="1:2" x14ac:dyDescent="0.25">
      <c r="A8468" s="25">
        <v>40974</v>
      </c>
      <c r="B8468" s="26">
        <f>[1]PyramidData!K8475</f>
        <v>719</v>
      </c>
    </row>
    <row r="8469" spans="1:2" x14ac:dyDescent="0.25">
      <c r="A8469" s="25">
        <v>40975</v>
      </c>
      <c r="B8469" s="26">
        <f>[1]PyramidData!K8476</f>
        <v>508</v>
      </c>
    </row>
    <row r="8470" spans="1:2" x14ac:dyDescent="0.25">
      <c r="A8470" s="25">
        <v>40976</v>
      </c>
      <c r="B8470" s="26">
        <f>[1]PyramidData!K8477</f>
        <v>748</v>
      </c>
    </row>
    <row r="8471" spans="1:2" x14ac:dyDescent="0.25">
      <c r="A8471" s="25">
        <v>40977</v>
      </c>
      <c r="B8471" s="26">
        <f>[1]PyramidData!K8478</f>
        <v>132</v>
      </c>
    </row>
    <row r="8472" spans="1:2" x14ac:dyDescent="0.25">
      <c r="A8472" s="25">
        <v>40978</v>
      </c>
      <c r="B8472" s="26">
        <f>[1]PyramidData!K8479</f>
        <v>164</v>
      </c>
    </row>
    <row r="8473" spans="1:2" x14ac:dyDescent="0.25">
      <c r="A8473" s="25">
        <v>40979</v>
      </c>
      <c r="B8473" s="26">
        <f>[1]PyramidData!K8480</f>
        <v>390</v>
      </c>
    </row>
    <row r="8474" spans="1:2" x14ac:dyDescent="0.25">
      <c r="A8474" s="25">
        <v>40980</v>
      </c>
      <c r="B8474" s="26">
        <f>[1]PyramidData!K8481</f>
        <v>1406</v>
      </c>
    </row>
    <row r="8475" spans="1:2" x14ac:dyDescent="0.25">
      <c r="A8475" s="25">
        <v>40981</v>
      </c>
      <c r="B8475" s="26">
        <f>[1]PyramidData!K8482</f>
        <v>1841</v>
      </c>
    </row>
    <row r="8476" spans="1:2" x14ac:dyDescent="0.25">
      <c r="A8476" s="25">
        <v>40982</v>
      </c>
      <c r="B8476" s="26">
        <f>[1]PyramidData!K8483</f>
        <v>2913</v>
      </c>
    </row>
    <row r="8477" spans="1:2" x14ac:dyDescent="0.25">
      <c r="A8477" s="25">
        <v>40983</v>
      </c>
      <c r="B8477" s="26">
        <f>[1]PyramidData!K8484</f>
        <v>2436</v>
      </c>
    </row>
    <row r="8478" spans="1:2" x14ac:dyDescent="0.25">
      <c r="A8478" s="25">
        <v>40984</v>
      </c>
      <c r="B8478" s="26">
        <f>[1]PyramidData!K8485</f>
        <v>2766</v>
      </c>
    </row>
    <row r="8479" spans="1:2" x14ac:dyDescent="0.25">
      <c r="A8479" s="25">
        <v>40985</v>
      </c>
      <c r="B8479" s="26">
        <f>[1]PyramidData!K8486</f>
        <v>1683</v>
      </c>
    </row>
    <row r="8480" spans="1:2" x14ac:dyDescent="0.25">
      <c r="A8480" s="25">
        <v>40986</v>
      </c>
      <c r="B8480" s="26">
        <f>[1]PyramidData!K8487</f>
        <v>1042</v>
      </c>
    </row>
    <row r="8481" spans="1:2" x14ac:dyDescent="0.25">
      <c r="A8481" s="25">
        <v>40987</v>
      </c>
      <c r="B8481" s="26">
        <f>[1]PyramidData!K8488</f>
        <v>2709</v>
      </c>
    </row>
    <row r="8482" spans="1:2" x14ac:dyDescent="0.25">
      <c r="A8482" s="25">
        <v>40988</v>
      </c>
      <c r="B8482" s="26">
        <f>[1]PyramidData!K8489</f>
        <v>1743</v>
      </c>
    </row>
    <row r="8483" spans="1:2" x14ac:dyDescent="0.25">
      <c r="A8483" s="25">
        <v>40989</v>
      </c>
      <c r="B8483" s="26">
        <f>[1]PyramidData!K8490</f>
        <v>2450</v>
      </c>
    </row>
    <row r="8484" spans="1:2" x14ac:dyDescent="0.25">
      <c r="A8484" s="25">
        <v>40990</v>
      </c>
      <c r="B8484" s="26">
        <f>[1]PyramidData!K8491</f>
        <v>1713</v>
      </c>
    </row>
    <row r="8485" spans="1:2" x14ac:dyDescent="0.25">
      <c r="A8485" s="25">
        <v>40991</v>
      </c>
      <c r="B8485" s="26">
        <f>[1]PyramidData!K8492</f>
        <v>1061</v>
      </c>
    </row>
    <row r="8486" spans="1:2" x14ac:dyDescent="0.25">
      <c r="A8486" s="25">
        <v>40992</v>
      </c>
      <c r="B8486" s="26">
        <f>[1]PyramidData!K8493</f>
        <v>1182</v>
      </c>
    </row>
    <row r="8487" spans="1:2" x14ac:dyDescent="0.25">
      <c r="A8487" s="25">
        <v>40993</v>
      </c>
      <c r="B8487" s="26">
        <f>[1]PyramidData!K8494</f>
        <v>2235</v>
      </c>
    </row>
    <row r="8488" spans="1:2" x14ac:dyDescent="0.25">
      <c r="A8488" s="25">
        <v>40994</v>
      </c>
      <c r="B8488" s="26">
        <f>[1]PyramidData!K8495</f>
        <v>1759</v>
      </c>
    </row>
    <row r="8489" spans="1:2" x14ac:dyDescent="0.25">
      <c r="A8489" s="25">
        <v>40995</v>
      </c>
      <c r="B8489" s="26">
        <f>[1]PyramidData!K8496</f>
        <v>821</v>
      </c>
    </row>
    <row r="8490" spans="1:2" x14ac:dyDescent="0.25">
      <c r="A8490" s="25">
        <v>40996</v>
      </c>
      <c r="B8490" s="26">
        <f>[1]PyramidData!K8497</f>
        <v>2203</v>
      </c>
    </row>
    <row r="8491" spans="1:2" x14ac:dyDescent="0.25">
      <c r="A8491" s="25">
        <v>40997</v>
      </c>
      <c r="B8491" s="26">
        <f>[1]PyramidData!K8498</f>
        <v>1962</v>
      </c>
    </row>
    <row r="8492" spans="1:2" x14ac:dyDescent="0.25">
      <c r="A8492" s="25">
        <v>40998</v>
      </c>
      <c r="B8492" s="26">
        <f>[1]PyramidData!K8499</f>
        <v>809</v>
      </c>
    </row>
    <row r="8493" spans="1:2" x14ac:dyDescent="0.25">
      <c r="A8493" s="25">
        <v>40999</v>
      </c>
      <c r="B8493" s="26">
        <f>[1]PyramidData!K8500</f>
        <v>188</v>
      </c>
    </row>
    <row r="8494" spans="1:2" x14ac:dyDescent="0.25">
      <c r="A8494" s="25">
        <v>41000</v>
      </c>
      <c r="B8494" s="26">
        <f>[1]PyramidData!K8501</f>
        <v>822</v>
      </c>
    </row>
    <row r="8495" spans="1:2" x14ac:dyDescent="0.25">
      <c r="A8495" s="25">
        <v>41001</v>
      </c>
      <c r="B8495" s="26">
        <f>[1]PyramidData!K8502</f>
        <v>1800</v>
      </c>
    </row>
    <row r="8496" spans="1:2" x14ac:dyDescent="0.25">
      <c r="A8496" s="25">
        <v>41002</v>
      </c>
      <c r="B8496" s="26">
        <f>[1]PyramidData!K8503</f>
        <v>1615</v>
      </c>
    </row>
    <row r="8497" spans="1:2" x14ac:dyDescent="0.25">
      <c r="A8497" s="25">
        <v>41003</v>
      </c>
      <c r="B8497" s="26">
        <f>[1]PyramidData!K8504</f>
        <v>1363</v>
      </c>
    </row>
    <row r="8498" spans="1:2" x14ac:dyDescent="0.25">
      <c r="A8498" s="25">
        <v>41004</v>
      </c>
      <c r="B8498" s="26">
        <f>[1]PyramidData!K8505</f>
        <v>2270</v>
      </c>
    </row>
    <row r="8499" spans="1:2" x14ac:dyDescent="0.25">
      <c r="A8499" s="25">
        <v>41005</v>
      </c>
      <c r="B8499" s="26">
        <f>[1]PyramidData!K8506</f>
        <v>2627</v>
      </c>
    </row>
    <row r="8500" spans="1:2" x14ac:dyDescent="0.25">
      <c r="A8500" s="25">
        <v>41006</v>
      </c>
      <c r="B8500" s="26">
        <f>[1]PyramidData!K8507</f>
        <v>1199</v>
      </c>
    </row>
    <row r="8501" spans="1:2" x14ac:dyDescent="0.25">
      <c r="A8501" s="25">
        <v>41007</v>
      </c>
      <c r="B8501" s="26">
        <f>[1]PyramidData!K8508</f>
        <v>126</v>
      </c>
    </row>
    <row r="8502" spans="1:2" x14ac:dyDescent="0.25">
      <c r="A8502" s="25">
        <v>41008</v>
      </c>
      <c r="B8502" s="26">
        <f>[1]PyramidData!K8509</f>
        <v>1975</v>
      </c>
    </row>
    <row r="8503" spans="1:2" x14ac:dyDescent="0.25">
      <c r="A8503" s="25">
        <v>41009</v>
      </c>
      <c r="B8503" s="26">
        <f>[1]PyramidData!K8510</f>
        <v>2035</v>
      </c>
    </row>
    <row r="8504" spans="1:2" x14ac:dyDescent="0.25">
      <c r="A8504" s="25">
        <v>41010</v>
      </c>
      <c r="B8504" s="26">
        <f>[1]PyramidData!K8511</f>
        <v>2075</v>
      </c>
    </row>
    <row r="8505" spans="1:2" x14ac:dyDescent="0.25">
      <c r="A8505" s="25">
        <v>41011</v>
      </c>
      <c r="B8505" s="26">
        <f>[1]PyramidData!K8512</f>
        <v>2882</v>
      </c>
    </row>
    <row r="8506" spans="1:2" x14ac:dyDescent="0.25">
      <c r="A8506" s="25">
        <v>41012</v>
      </c>
      <c r="B8506" s="26">
        <f>[1]PyramidData!K8513</f>
        <v>713</v>
      </c>
    </row>
    <row r="8507" spans="1:2" x14ac:dyDescent="0.25">
      <c r="A8507" s="25">
        <v>41013</v>
      </c>
      <c r="B8507" s="26">
        <f>[1]PyramidData!K8514</f>
        <v>210</v>
      </c>
    </row>
    <row r="8508" spans="1:2" x14ac:dyDescent="0.25">
      <c r="A8508" s="25">
        <v>41014</v>
      </c>
      <c r="B8508" s="26">
        <f>[1]PyramidData!K8515</f>
        <v>150</v>
      </c>
    </row>
    <row r="8509" spans="1:2" x14ac:dyDescent="0.25">
      <c r="A8509" s="25">
        <v>41015</v>
      </c>
      <c r="B8509" s="26">
        <f>[1]PyramidData!K8516</f>
        <v>947</v>
      </c>
    </row>
    <row r="8510" spans="1:2" x14ac:dyDescent="0.25">
      <c r="A8510" s="25">
        <v>41016</v>
      </c>
      <c r="B8510" s="26">
        <f>[1]PyramidData!K8517</f>
        <v>2513</v>
      </c>
    </row>
    <row r="8511" spans="1:2" x14ac:dyDescent="0.25">
      <c r="A8511" s="25">
        <v>41017</v>
      </c>
      <c r="B8511" s="26">
        <f>[1]PyramidData!K8518</f>
        <v>1181</v>
      </c>
    </row>
    <row r="8512" spans="1:2" x14ac:dyDescent="0.25">
      <c r="A8512" s="25">
        <v>41018</v>
      </c>
      <c r="B8512" s="26">
        <f>[1]PyramidData!K8519</f>
        <v>3801</v>
      </c>
    </row>
    <row r="8513" spans="1:2" x14ac:dyDescent="0.25">
      <c r="A8513" s="25">
        <v>41019</v>
      </c>
      <c r="B8513" s="26">
        <f>[1]PyramidData!K8520</f>
        <v>2152</v>
      </c>
    </row>
    <row r="8514" spans="1:2" x14ac:dyDescent="0.25">
      <c r="A8514" s="25">
        <v>41020</v>
      </c>
      <c r="B8514" s="26">
        <f>[1]PyramidData!K8521</f>
        <v>276</v>
      </c>
    </row>
    <row r="8515" spans="1:2" x14ac:dyDescent="0.25">
      <c r="A8515" s="25">
        <v>41021</v>
      </c>
      <c r="B8515" s="26">
        <f>[1]PyramidData!K8522</f>
        <v>127</v>
      </c>
    </row>
    <row r="8516" spans="1:2" x14ac:dyDescent="0.25">
      <c r="A8516" s="25">
        <v>41022</v>
      </c>
      <c r="B8516" s="26">
        <f>[1]PyramidData!K8523</f>
        <v>3845</v>
      </c>
    </row>
    <row r="8517" spans="1:2" x14ac:dyDescent="0.25">
      <c r="A8517" s="25">
        <v>41023</v>
      </c>
      <c r="B8517" s="26">
        <f>[1]PyramidData!K8524</f>
        <v>3201</v>
      </c>
    </row>
    <row r="8518" spans="1:2" x14ac:dyDescent="0.25">
      <c r="A8518" s="25">
        <v>41024</v>
      </c>
      <c r="B8518" s="26">
        <f>[1]PyramidData!K8525</f>
        <v>3522</v>
      </c>
    </row>
    <row r="8519" spans="1:2" x14ac:dyDescent="0.25">
      <c r="A8519" s="25">
        <v>41025</v>
      </c>
      <c r="B8519" s="26">
        <f>[1]PyramidData!K8526</f>
        <v>1668</v>
      </c>
    </row>
    <row r="8520" spans="1:2" x14ac:dyDescent="0.25">
      <c r="A8520" s="25">
        <v>41026</v>
      </c>
      <c r="B8520" s="26">
        <f>[1]PyramidData!K8527</f>
        <v>4195</v>
      </c>
    </row>
    <row r="8521" spans="1:2" x14ac:dyDescent="0.25">
      <c r="A8521" s="25">
        <v>41027</v>
      </c>
      <c r="B8521" s="26">
        <f>[1]PyramidData!K8528</f>
        <v>3226</v>
      </c>
    </row>
    <row r="8522" spans="1:2" x14ac:dyDescent="0.25">
      <c r="A8522" s="25">
        <v>41028</v>
      </c>
      <c r="B8522" s="26">
        <f>[1]PyramidData!K8529</f>
        <v>3172</v>
      </c>
    </row>
    <row r="8523" spans="1:2" x14ac:dyDescent="0.25">
      <c r="A8523" s="25">
        <v>41029</v>
      </c>
      <c r="B8523" s="26">
        <f>[1]PyramidData!K8530</f>
        <v>3458</v>
      </c>
    </row>
    <row r="8524" spans="1:2" x14ac:dyDescent="0.25">
      <c r="A8524" s="25">
        <v>41030</v>
      </c>
      <c r="B8524" s="26">
        <f>[1]PyramidData!K8531</f>
        <v>2081</v>
      </c>
    </row>
    <row r="8525" spans="1:2" x14ac:dyDescent="0.25">
      <c r="A8525" s="25">
        <v>41031</v>
      </c>
      <c r="B8525" s="26">
        <f>[1]PyramidData!K8532</f>
        <v>2955</v>
      </c>
    </row>
    <row r="8526" spans="1:2" x14ac:dyDescent="0.25">
      <c r="A8526" s="25">
        <v>41032</v>
      </c>
      <c r="B8526" s="26">
        <f>[1]PyramidData!K8533</f>
        <v>2770</v>
      </c>
    </row>
    <row r="8527" spans="1:2" x14ac:dyDescent="0.25">
      <c r="A8527" s="25">
        <v>41033</v>
      </c>
      <c r="B8527" s="26">
        <f>[1]PyramidData!K8534</f>
        <v>1377</v>
      </c>
    </row>
    <row r="8528" spans="1:2" x14ac:dyDescent="0.25">
      <c r="A8528" s="25">
        <v>41034</v>
      </c>
      <c r="B8528" s="26">
        <f>[1]PyramidData!K8535</f>
        <v>1679</v>
      </c>
    </row>
    <row r="8529" spans="1:2" x14ac:dyDescent="0.25">
      <c r="A8529" s="25">
        <v>41035</v>
      </c>
      <c r="B8529" s="26">
        <f>[1]PyramidData!K8536</f>
        <v>2240</v>
      </c>
    </row>
    <row r="8530" spans="1:2" x14ac:dyDescent="0.25">
      <c r="A8530" s="25">
        <v>41036</v>
      </c>
      <c r="B8530" s="26">
        <f>[1]PyramidData!K8537</f>
        <v>3252</v>
      </c>
    </row>
    <row r="8531" spans="1:2" x14ac:dyDescent="0.25">
      <c r="A8531" s="25">
        <v>41037</v>
      </c>
      <c r="B8531" s="26">
        <f>[1]PyramidData!K8538</f>
        <v>2158</v>
      </c>
    </row>
    <row r="8532" spans="1:2" x14ac:dyDescent="0.25">
      <c r="A8532" s="25">
        <v>41038</v>
      </c>
      <c r="B8532" s="26">
        <f>[1]PyramidData!K8539</f>
        <v>2574</v>
      </c>
    </row>
    <row r="8533" spans="1:2" x14ac:dyDescent="0.25">
      <c r="A8533" s="25">
        <v>41039</v>
      </c>
      <c r="B8533" s="26">
        <f>[1]PyramidData!K8540</f>
        <v>3623</v>
      </c>
    </row>
    <row r="8534" spans="1:2" x14ac:dyDescent="0.25">
      <c r="A8534" s="25">
        <v>41040</v>
      </c>
      <c r="B8534" s="26">
        <f>[1]PyramidData!K8541</f>
        <v>2546</v>
      </c>
    </row>
    <row r="8535" spans="1:2" x14ac:dyDescent="0.25">
      <c r="A8535" s="25">
        <v>41041</v>
      </c>
      <c r="B8535" s="26">
        <f>[1]PyramidData!K8542</f>
        <v>510</v>
      </c>
    </row>
    <row r="8536" spans="1:2" x14ac:dyDescent="0.25">
      <c r="A8536" s="25">
        <v>41042</v>
      </c>
      <c r="B8536" s="26">
        <f>[1]PyramidData!K8543</f>
        <v>1935</v>
      </c>
    </row>
    <row r="8537" spans="1:2" x14ac:dyDescent="0.25">
      <c r="A8537" s="25">
        <v>41043</v>
      </c>
      <c r="B8537" s="26">
        <f>[1]PyramidData!K8544</f>
        <v>4343</v>
      </c>
    </row>
    <row r="8538" spans="1:2" x14ac:dyDescent="0.25">
      <c r="A8538" s="25">
        <v>41044</v>
      </c>
      <c r="B8538" s="26">
        <f>[1]PyramidData!K8545</f>
        <v>2668</v>
      </c>
    </row>
    <row r="8539" spans="1:2" x14ac:dyDescent="0.25">
      <c r="A8539" s="25">
        <v>41045</v>
      </c>
      <c r="B8539" s="26">
        <f>[1]PyramidData!K8546</f>
        <v>3453</v>
      </c>
    </row>
    <row r="8540" spans="1:2" x14ac:dyDescent="0.25">
      <c r="A8540" s="25">
        <v>41046</v>
      </c>
      <c r="B8540" s="26">
        <f>[1]PyramidData!K8547</f>
        <v>2413</v>
      </c>
    </row>
    <row r="8541" spans="1:2" x14ac:dyDescent="0.25">
      <c r="A8541" s="25">
        <v>41047</v>
      </c>
      <c r="B8541" s="26">
        <f>[1]PyramidData!K8548</f>
        <v>2543</v>
      </c>
    </row>
    <row r="8542" spans="1:2" x14ac:dyDescent="0.25">
      <c r="A8542" s="25">
        <v>41048</v>
      </c>
      <c r="B8542" s="26">
        <f>[1]PyramidData!K8549</f>
        <v>1980</v>
      </c>
    </row>
    <row r="8543" spans="1:2" x14ac:dyDescent="0.25">
      <c r="A8543" s="25">
        <v>41049</v>
      </c>
      <c r="B8543" s="26">
        <f>[1]PyramidData!K8550</f>
        <v>1411</v>
      </c>
    </row>
    <row r="8544" spans="1:2" x14ac:dyDescent="0.25">
      <c r="A8544" s="25">
        <v>41050</v>
      </c>
      <c r="B8544" s="26">
        <f>[1]PyramidData!K8551</f>
        <v>3508</v>
      </c>
    </row>
    <row r="8545" spans="1:2" x14ac:dyDescent="0.25">
      <c r="A8545" s="25">
        <v>41051</v>
      </c>
      <c r="B8545" s="26">
        <f>[1]PyramidData!K8552</f>
        <v>3203</v>
      </c>
    </row>
    <row r="8546" spans="1:2" x14ac:dyDescent="0.25">
      <c r="A8546" s="25">
        <v>41052</v>
      </c>
      <c r="B8546" s="26">
        <f>[1]PyramidData!K8553</f>
        <v>3529</v>
      </c>
    </row>
    <row r="8547" spans="1:2" x14ac:dyDescent="0.25">
      <c r="A8547" s="25">
        <v>41053</v>
      </c>
      <c r="B8547" s="26">
        <f>[1]PyramidData!K8554</f>
        <v>1002</v>
      </c>
    </row>
    <row r="8548" spans="1:2" x14ac:dyDescent="0.25">
      <c r="A8548" s="25">
        <v>41054</v>
      </c>
      <c r="B8548" s="26">
        <f>[1]PyramidData!K8555</f>
        <v>3377</v>
      </c>
    </row>
    <row r="8549" spans="1:2" x14ac:dyDescent="0.25">
      <c r="A8549" s="25">
        <v>41055</v>
      </c>
      <c r="B8549" s="26">
        <f>[1]PyramidData!K8556</f>
        <v>1224</v>
      </c>
    </row>
    <row r="8550" spans="1:2" x14ac:dyDescent="0.25">
      <c r="A8550" s="25">
        <v>41056</v>
      </c>
      <c r="B8550" s="26">
        <f>[1]PyramidData!K8557</f>
        <v>2081</v>
      </c>
    </row>
    <row r="8551" spans="1:2" x14ac:dyDescent="0.25">
      <c r="A8551" s="25">
        <v>41057</v>
      </c>
      <c r="B8551" s="26">
        <f>[1]PyramidData!K8558</f>
        <v>2183</v>
      </c>
    </row>
    <row r="8552" spans="1:2" x14ac:dyDescent="0.25">
      <c r="A8552" s="25">
        <v>41058</v>
      </c>
      <c r="B8552" s="26">
        <f>[1]PyramidData!K8559</f>
        <v>591</v>
      </c>
    </row>
    <row r="8553" spans="1:2" x14ac:dyDescent="0.25">
      <c r="A8553" s="25">
        <v>41059</v>
      </c>
      <c r="B8553" s="26">
        <f>[1]PyramidData!K8560</f>
        <v>1218</v>
      </c>
    </row>
    <row r="8554" spans="1:2" x14ac:dyDescent="0.25">
      <c r="A8554" s="25">
        <v>41060</v>
      </c>
      <c r="B8554" s="26">
        <f>[1]PyramidData!K8561</f>
        <v>2493</v>
      </c>
    </row>
    <row r="8555" spans="1:2" x14ac:dyDescent="0.25">
      <c r="A8555" s="25">
        <v>41061</v>
      </c>
      <c r="B8555" s="26">
        <f>[1]PyramidData!K8562</f>
        <v>4662</v>
      </c>
    </row>
    <row r="8556" spans="1:2" x14ac:dyDescent="0.25">
      <c r="A8556" s="25">
        <v>41062</v>
      </c>
      <c r="B8556" s="26">
        <f>[1]PyramidData!K8563</f>
        <v>139</v>
      </c>
    </row>
    <row r="8557" spans="1:2" x14ac:dyDescent="0.25">
      <c r="A8557" s="25">
        <v>41063</v>
      </c>
      <c r="B8557" s="26">
        <f>[1]PyramidData!K8564</f>
        <v>964</v>
      </c>
    </row>
    <row r="8558" spans="1:2" x14ac:dyDescent="0.25">
      <c r="A8558" s="25">
        <v>41064</v>
      </c>
      <c r="B8558" s="26">
        <f>[1]PyramidData!K8565</f>
        <v>2463</v>
      </c>
    </row>
    <row r="8559" spans="1:2" x14ac:dyDescent="0.25">
      <c r="A8559" s="25">
        <v>41065</v>
      </c>
      <c r="B8559" s="26">
        <f>[1]PyramidData!K8566</f>
        <v>2630</v>
      </c>
    </row>
    <row r="8560" spans="1:2" x14ac:dyDescent="0.25">
      <c r="A8560" s="25">
        <v>41066</v>
      </c>
      <c r="B8560" s="26">
        <f>[1]PyramidData!K8567</f>
        <v>2074</v>
      </c>
    </row>
    <row r="8561" spans="1:2" x14ac:dyDescent="0.25">
      <c r="A8561" s="25">
        <v>41067</v>
      </c>
      <c r="B8561" s="26">
        <f>[1]PyramidData!K8568</f>
        <v>2481</v>
      </c>
    </row>
    <row r="8562" spans="1:2" x14ac:dyDescent="0.25">
      <c r="A8562" s="25">
        <v>41068</v>
      </c>
      <c r="B8562" s="26">
        <f>[1]PyramidData!K8569</f>
        <v>3399</v>
      </c>
    </row>
    <row r="8563" spans="1:2" x14ac:dyDescent="0.25">
      <c r="A8563" s="25">
        <v>41069</v>
      </c>
      <c r="B8563" s="26">
        <f>[1]PyramidData!K8570</f>
        <v>199</v>
      </c>
    </row>
    <row r="8564" spans="1:2" x14ac:dyDescent="0.25">
      <c r="A8564" s="25">
        <v>41070</v>
      </c>
      <c r="B8564" s="26">
        <f>[1]PyramidData!K8571</f>
        <v>278</v>
      </c>
    </row>
    <row r="8565" spans="1:2" x14ac:dyDescent="0.25">
      <c r="A8565" s="25">
        <v>41071</v>
      </c>
      <c r="B8565" s="26">
        <f>[1]PyramidData!K8572</f>
        <v>1697</v>
      </c>
    </row>
    <row r="8566" spans="1:2" x14ac:dyDescent="0.25">
      <c r="A8566" s="25">
        <v>41072</v>
      </c>
      <c r="B8566" s="26">
        <f>[1]PyramidData!K8573</f>
        <v>1878</v>
      </c>
    </row>
    <row r="8567" spans="1:2" x14ac:dyDescent="0.25">
      <c r="A8567" s="25">
        <v>41073</v>
      </c>
      <c r="B8567" s="26">
        <f>[1]PyramidData!K8574</f>
        <v>1740</v>
      </c>
    </row>
    <row r="8568" spans="1:2" x14ac:dyDescent="0.25">
      <c r="A8568" s="25">
        <v>41074</v>
      </c>
      <c r="B8568" s="26">
        <f>[1]PyramidData!K8575</f>
        <v>2554</v>
      </c>
    </row>
    <row r="8569" spans="1:2" x14ac:dyDescent="0.25">
      <c r="A8569" s="25">
        <v>41075</v>
      </c>
      <c r="B8569" s="26">
        <f>[1]PyramidData!K8576</f>
        <v>1421</v>
      </c>
    </row>
    <row r="8570" spans="1:2" x14ac:dyDescent="0.25">
      <c r="A8570" s="25">
        <v>41076</v>
      </c>
      <c r="B8570" s="26">
        <f>[1]PyramidData!K8577</f>
        <v>554</v>
      </c>
    </row>
    <row r="8571" spans="1:2" x14ac:dyDescent="0.25">
      <c r="A8571" s="25">
        <v>41077</v>
      </c>
      <c r="B8571" s="26">
        <f>[1]PyramidData!K8578</f>
        <v>1040</v>
      </c>
    </row>
    <row r="8572" spans="1:2" x14ac:dyDescent="0.25">
      <c r="A8572" s="25">
        <v>41078</v>
      </c>
      <c r="B8572" s="26">
        <f>[1]PyramidData!K8579</f>
        <v>1545</v>
      </c>
    </row>
    <row r="8573" spans="1:2" x14ac:dyDescent="0.25">
      <c r="A8573" s="25">
        <v>41079</v>
      </c>
      <c r="B8573" s="26">
        <f>[1]PyramidData!K8580</f>
        <v>3774</v>
      </c>
    </row>
    <row r="8574" spans="1:2" x14ac:dyDescent="0.25">
      <c r="A8574" s="25">
        <v>41080</v>
      </c>
      <c r="B8574" s="26">
        <f>[1]PyramidData!K8581</f>
        <v>889</v>
      </c>
    </row>
    <row r="8575" spans="1:2" x14ac:dyDescent="0.25">
      <c r="A8575" s="25">
        <v>41081</v>
      </c>
      <c r="B8575" s="26">
        <f>[1]PyramidData!K8582</f>
        <v>1661</v>
      </c>
    </row>
    <row r="8576" spans="1:2" x14ac:dyDescent="0.25">
      <c r="A8576" s="25">
        <v>41082</v>
      </c>
      <c r="B8576" s="26">
        <f>[1]PyramidData!K8583</f>
        <v>1767</v>
      </c>
    </row>
    <row r="8577" spans="1:2" x14ac:dyDescent="0.25">
      <c r="A8577" s="25">
        <v>41083</v>
      </c>
      <c r="B8577" s="26">
        <f>[1]PyramidData!K8584</f>
        <v>105</v>
      </c>
    </row>
    <row r="8578" spans="1:2" x14ac:dyDescent="0.25">
      <c r="A8578" s="25">
        <v>41084</v>
      </c>
      <c r="B8578" s="26">
        <f>[1]PyramidData!K8585</f>
        <v>121</v>
      </c>
    </row>
    <row r="8579" spans="1:2" x14ac:dyDescent="0.25">
      <c r="A8579" s="25">
        <v>41085</v>
      </c>
      <c r="B8579" s="26">
        <f>[1]PyramidData!K8586</f>
        <v>2239</v>
      </c>
    </row>
    <row r="8580" spans="1:2" x14ac:dyDescent="0.25">
      <c r="A8580" s="25">
        <v>41086</v>
      </c>
      <c r="B8580" s="26">
        <f>[1]PyramidData!K8587</f>
        <v>2280</v>
      </c>
    </row>
    <row r="8581" spans="1:2" x14ac:dyDescent="0.25">
      <c r="A8581" s="25">
        <v>41087</v>
      </c>
      <c r="B8581" s="26">
        <f>[1]PyramidData!K8588</f>
        <v>2010</v>
      </c>
    </row>
    <row r="8582" spans="1:2" x14ac:dyDescent="0.25">
      <c r="A8582" s="25">
        <v>41088</v>
      </c>
      <c r="B8582" s="26">
        <f>[1]PyramidData!K8589</f>
        <v>3174</v>
      </c>
    </row>
    <row r="8583" spans="1:2" x14ac:dyDescent="0.25">
      <c r="A8583" s="25">
        <v>41089</v>
      </c>
      <c r="B8583" s="26">
        <f>[1]PyramidData!K8590</f>
        <v>1984</v>
      </c>
    </row>
    <row r="8584" spans="1:2" x14ac:dyDescent="0.25">
      <c r="A8584" s="25">
        <v>41090</v>
      </c>
      <c r="B8584" s="26">
        <f>[1]PyramidData!K8591</f>
        <v>281</v>
      </c>
    </row>
    <row r="8585" spans="1:2" x14ac:dyDescent="0.25">
      <c r="A8585" s="25">
        <v>41091</v>
      </c>
      <c r="B8585" s="26">
        <f>[1]PyramidData!K8592</f>
        <v>887</v>
      </c>
    </row>
    <row r="8586" spans="1:2" x14ac:dyDescent="0.25">
      <c r="A8586" s="25">
        <v>41092</v>
      </c>
      <c r="B8586" s="26">
        <f>[1]PyramidData!K8593</f>
        <v>2608</v>
      </c>
    </row>
    <row r="8587" spans="1:2" x14ac:dyDescent="0.25">
      <c r="A8587" s="25">
        <v>41093</v>
      </c>
      <c r="B8587" s="26">
        <f>[1]PyramidData!K8594</f>
        <v>3062</v>
      </c>
    </row>
    <row r="8588" spans="1:2" x14ac:dyDescent="0.25">
      <c r="A8588" s="25">
        <v>41094</v>
      </c>
      <c r="B8588" s="26">
        <f>[1]PyramidData!K8595</f>
        <v>1665</v>
      </c>
    </row>
    <row r="8589" spans="1:2" x14ac:dyDescent="0.25">
      <c r="A8589" s="25">
        <v>41095</v>
      </c>
      <c r="B8589" s="26">
        <f>[1]PyramidData!K8596</f>
        <v>1392</v>
      </c>
    </row>
    <row r="8590" spans="1:2" x14ac:dyDescent="0.25">
      <c r="A8590" s="25">
        <v>41096</v>
      </c>
      <c r="B8590" s="26">
        <f>[1]PyramidData!K8597</f>
        <v>1025</v>
      </c>
    </row>
    <row r="8591" spans="1:2" x14ac:dyDescent="0.25">
      <c r="A8591" s="25">
        <v>41097</v>
      </c>
      <c r="B8591" s="26">
        <f>[1]PyramidData!K8598</f>
        <v>998</v>
      </c>
    </row>
    <row r="8592" spans="1:2" x14ac:dyDescent="0.25">
      <c r="A8592" s="25">
        <v>41098</v>
      </c>
      <c r="B8592" s="26">
        <f>[1]PyramidData!K8599</f>
        <v>643</v>
      </c>
    </row>
    <row r="8593" spans="1:2" x14ac:dyDescent="0.25">
      <c r="A8593" s="25">
        <v>41099</v>
      </c>
      <c r="B8593" s="26">
        <f>[1]PyramidData!K8600</f>
        <v>2540</v>
      </c>
    </row>
    <row r="8594" spans="1:2" x14ac:dyDescent="0.25">
      <c r="A8594" s="25">
        <v>41100</v>
      </c>
      <c r="B8594" s="26">
        <f>[1]PyramidData!K8601</f>
        <v>2638</v>
      </c>
    </row>
    <row r="8595" spans="1:2" x14ac:dyDescent="0.25">
      <c r="A8595" s="25">
        <v>41101</v>
      </c>
      <c r="B8595" s="26">
        <f>[1]PyramidData!K8602</f>
        <v>1300</v>
      </c>
    </row>
    <row r="8596" spans="1:2" x14ac:dyDescent="0.25">
      <c r="A8596" s="25">
        <v>41102</v>
      </c>
      <c r="B8596" s="26">
        <f>[1]PyramidData!K8603</f>
        <v>2487</v>
      </c>
    </row>
    <row r="8597" spans="1:2" x14ac:dyDescent="0.25">
      <c r="A8597" s="25">
        <v>41103</v>
      </c>
      <c r="B8597" s="26">
        <f>[1]PyramidData!K8604</f>
        <v>2717</v>
      </c>
    </row>
    <row r="8598" spans="1:2" x14ac:dyDescent="0.25">
      <c r="A8598" s="25">
        <v>41104</v>
      </c>
      <c r="B8598" s="26">
        <f>[1]PyramidData!K8605</f>
        <v>140</v>
      </c>
    </row>
    <row r="8599" spans="1:2" x14ac:dyDescent="0.25">
      <c r="A8599" s="25">
        <v>41105</v>
      </c>
      <c r="B8599" s="26">
        <f>[1]PyramidData!K8606</f>
        <v>130</v>
      </c>
    </row>
    <row r="8600" spans="1:2" x14ac:dyDescent="0.25">
      <c r="A8600" s="25">
        <v>41106</v>
      </c>
      <c r="B8600" s="26">
        <f>[1]PyramidData!K8607</f>
        <v>653</v>
      </c>
    </row>
    <row r="8601" spans="1:2" x14ac:dyDescent="0.25">
      <c r="A8601" s="25">
        <v>41107</v>
      </c>
      <c r="B8601" s="26">
        <f>[1]PyramidData!K8608</f>
        <v>1678</v>
      </c>
    </row>
    <row r="8602" spans="1:2" x14ac:dyDescent="0.25">
      <c r="A8602" s="25">
        <v>41108</v>
      </c>
      <c r="B8602" s="26">
        <f>[1]PyramidData!K8609</f>
        <v>2176</v>
      </c>
    </row>
    <row r="8603" spans="1:2" x14ac:dyDescent="0.25">
      <c r="A8603" s="25">
        <v>41109</v>
      </c>
      <c r="B8603" s="26">
        <f>[1]PyramidData!K8610</f>
        <v>4096</v>
      </c>
    </row>
    <row r="8604" spans="1:2" x14ac:dyDescent="0.25">
      <c r="A8604" s="25">
        <v>41110</v>
      </c>
      <c r="B8604" s="26">
        <f>[1]PyramidData!K8611</f>
        <v>457</v>
      </c>
    </row>
    <row r="8605" spans="1:2" x14ac:dyDescent="0.25">
      <c r="A8605" s="25">
        <v>41111</v>
      </c>
      <c r="B8605" s="26">
        <f>[1]PyramidData!K8612</f>
        <v>1458</v>
      </c>
    </row>
    <row r="8606" spans="1:2" x14ac:dyDescent="0.25">
      <c r="A8606" s="25">
        <v>41112</v>
      </c>
      <c r="B8606" s="26">
        <f>[1]PyramidData!K8613</f>
        <v>131</v>
      </c>
    </row>
    <row r="8607" spans="1:2" x14ac:dyDescent="0.25">
      <c r="A8607" s="25">
        <v>41113</v>
      </c>
      <c r="B8607" s="26">
        <f>[1]PyramidData!K8614</f>
        <v>2021</v>
      </c>
    </row>
    <row r="8608" spans="1:2" x14ac:dyDescent="0.25">
      <c r="A8608" s="25">
        <v>41114</v>
      </c>
      <c r="B8608" s="26">
        <f>[1]PyramidData!K8615</f>
        <v>1708</v>
      </c>
    </row>
    <row r="8609" spans="1:2" x14ac:dyDescent="0.25">
      <c r="A8609" s="25">
        <v>41115</v>
      </c>
      <c r="B8609" s="26">
        <f>[1]PyramidData!K8616</f>
        <v>1576</v>
      </c>
    </row>
    <row r="8610" spans="1:2" x14ac:dyDescent="0.25">
      <c r="A8610" s="25">
        <v>41116</v>
      </c>
      <c r="B8610" s="26">
        <f>[1]PyramidData!K8617</f>
        <v>3647</v>
      </c>
    </row>
    <row r="8611" spans="1:2" x14ac:dyDescent="0.25">
      <c r="A8611" s="25">
        <v>41117</v>
      </c>
      <c r="B8611" s="26">
        <f>[1]PyramidData!K8618</f>
        <v>2104</v>
      </c>
    </row>
    <row r="8612" spans="1:2" x14ac:dyDescent="0.25">
      <c r="A8612" s="25">
        <v>41118</v>
      </c>
      <c r="B8612" s="26">
        <f>[1]PyramidData!K8619</f>
        <v>1240</v>
      </c>
    </row>
    <row r="8613" spans="1:2" x14ac:dyDescent="0.25">
      <c r="A8613" s="25">
        <v>41119</v>
      </c>
      <c r="B8613" s="26">
        <f>[1]PyramidData!K8620</f>
        <v>1500</v>
      </c>
    </row>
    <row r="8614" spans="1:2" x14ac:dyDescent="0.25">
      <c r="A8614" s="25">
        <v>41120</v>
      </c>
      <c r="B8614" s="26">
        <f>[1]PyramidData!K8621</f>
        <v>2413</v>
      </c>
    </row>
    <row r="8615" spans="1:2" x14ac:dyDescent="0.25">
      <c r="A8615" s="25">
        <v>41121</v>
      </c>
      <c r="B8615" s="26">
        <f>[1]PyramidData!K8622</f>
        <v>3099</v>
      </c>
    </row>
    <row r="8616" spans="1:2" x14ac:dyDescent="0.25">
      <c r="A8616" s="25">
        <v>41122</v>
      </c>
      <c r="B8616" s="26">
        <f>[1]PyramidData!K8623</f>
        <v>2530</v>
      </c>
    </row>
    <row r="8617" spans="1:2" x14ac:dyDescent="0.25">
      <c r="A8617" s="25">
        <v>41123</v>
      </c>
      <c r="B8617" s="26">
        <f>[1]PyramidData!K8624</f>
        <v>2584</v>
      </c>
    </row>
    <row r="8618" spans="1:2" x14ac:dyDescent="0.25">
      <c r="A8618" s="25">
        <v>41124</v>
      </c>
      <c r="B8618" s="26">
        <f>[1]PyramidData!K8625</f>
        <v>2436</v>
      </c>
    </row>
    <row r="8619" spans="1:2" x14ac:dyDescent="0.25">
      <c r="A8619" s="25">
        <v>41125</v>
      </c>
      <c r="B8619" s="26">
        <f>[1]PyramidData!K8626</f>
        <v>1202</v>
      </c>
    </row>
    <row r="8620" spans="1:2" x14ac:dyDescent="0.25">
      <c r="A8620" s="25">
        <v>41126</v>
      </c>
      <c r="B8620" s="26">
        <f>[1]PyramidData!K8627</f>
        <v>1166</v>
      </c>
    </row>
    <row r="8621" spans="1:2" x14ac:dyDescent="0.25">
      <c r="A8621" s="25">
        <v>41127</v>
      </c>
      <c r="B8621" s="26">
        <f>[1]PyramidData!K8628</f>
        <v>2884</v>
      </c>
    </row>
    <row r="8622" spans="1:2" x14ac:dyDescent="0.25">
      <c r="A8622" s="25">
        <v>41128</v>
      </c>
      <c r="B8622" s="26">
        <f>[1]PyramidData!K8629</f>
        <v>3328</v>
      </c>
    </row>
    <row r="8623" spans="1:2" x14ac:dyDescent="0.25">
      <c r="A8623" s="25">
        <v>41129</v>
      </c>
      <c r="B8623" s="26">
        <f>[1]PyramidData!K8630</f>
        <v>3332</v>
      </c>
    </row>
    <row r="8624" spans="1:2" x14ac:dyDescent="0.25">
      <c r="A8624" s="25">
        <v>41130</v>
      </c>
      <c r="B8624" s="26">
        <f>[1]PyramidData!K8631</f>
        <v>3724</v>
      </c>
    </row>
    <row r="8625" spans="1:2" x14ac:dyDescent="0.25">
      <c r="A8625" s="25">
        <v>41131</v>
      </c>
      <c r="B8625" s="26">
        <f>[1]PyramidData!K8632</f>
        <v>3111</v>
      </c>
    </row>
    <row r="8626" spans="1:2" x14ac:dyDescent="0.25">
      <c r="A8626" s="25">
        <v>41132</v>
      </c>
      <c r="B8626" s="26">
        <f>[1]PyramidData!K8633</f>
        <v>1305</v>
      </c>
    </row>
    <row r="8627" spans="1:2" x14ac:dyDescent="0.25">
      <c r="A8627" s="25">
        <v>41133</v>
      </c>
      <c r="B8627" s="26">
        <f>[1]PyramidData!K8634</f>
        <v>1978</v>
      </c>
    </row>
    <row r="8628" spans="1:2" x14ac:dyDescent="0.25">
      <c r="A8628" s="25">
        <v>41134</v>
      </c>
      <c r="B8628" s="26">
        <f>[1]PyramidData!K8635</f>
        <v>3733</v>
      </c>
    </row>
    <row r="8629" spans="1:2" x14ac:dyDescent="0.25">
      <c r="A8629" s="25">
        <v>41135</v>
      </c>
      <c r="B8629" s="26">
        <f>[1]PyramidData!K8636</f>
        <v>2426</v>
      </c>
    </row>
    <row r="8630" spans="1:2" x14ac:dyDescent="0.25">
      <c r="A8630" s="25">
        <v>41136</v>
      </c>
      <c r="B8630" s="26">
        <f>[1]PyramidData!K8637</f>
        <v>2420</v>
      </c>
    </row>
    <row r="8631" spans="1:2" x14ac:dyDescent="0.25">
      <c r="A8631" s="25">
        <v>41137</v>
      </c>
      <c r="B8631" s="26">
        <f>[1]PyramidData!K8638</f>
        <v>2492</v>
      </c>
    </row>
    <row r="8632" spans="1:2" x14ac:dyDescent="0.25">
      <c r="A8632" s="25">
        <v>41138</v>
      </c>
      <c r="B8632" s="26">
        <f>[1]PyramidData!K8639</f>
        <v>2569</v>
      </c>
    </row>
    <row r="8633" spans="1:2" x14ac:dyDescent="0.25">
      <c r="A8633" s="25">
        <v>41139</v>
      </c>
      <c r="B8633" s="26">
        <f>[1]PyramidData!K8640</f>
        <v>1238</v>
      </c>
    </row>
    <row r="8634" spans="1:2" x14ac:dyDescent="0.25">
      <c r="A8634" s="25">
        <v>41140</v>
      </c>
      <c r="B8634" s="26">
        <f>[1]PyramidData!K8641</f>
        <v>1323</v>
      </c>
    </row>
    <row r="8635" spans="1:2" x14ac:dyDescent="0.25">
      <c r="A8635" s="25">
        <v>41141</v>
      </c>
      <c r="B8635" s="26">
        <f>[1]PyramidData!K8642</f>
        <v>2702</v>
      </c>
    </row>
    <row r="8636" spans="1:2" x14ac:dyDescent="0.25">
      <c r="A8636" s="25">
        <v>41142</v>
      </c>
      <c r="B8636" s="26">
        <f>[1]PyramidData!K8643</f>
        <v>2199</v>
      </c>
    </row>
    <row r="8637" spans="1:2" x14ac:dyDescent="0.25">
      <c r="A8637" s="25">
        <v>41143</v>
      </c>
      <c r="B8637" s="26">
        <f>[1]PyramidData!K8644</f>
        <v>2876</v>
      </c>
    </row>
    <row r="8638" spans="1:2" x14ac:dyDescent="0.25">
      <c r="A8638" s="25">
        <v>41144</v>
      </c>
      <c r="B8638" s="26">
        <f>[1]PyramidData!K8645</f>
        <v>2598</v>
      </c>
    </row>
    <row r="8639" spans="1:2" x14ac:dyDescent="0.25">
      <c r="A8639" s="25">
        <v>41145</v>
      </c>
      <c r="B8639" s="26">
        <f>[1]PyramidData!K8646</f>
        <v>1036</v>
      </c>
    </row>
    <row r="8640" spans="1:2" x14ac:dyDescent="0.25">
      <c r="A8640" s="25">
        <v>41146</v>
      </c>
      <c r="B8640" s="26">
        <f>[1]PyramidData!K8647</f>
        <v>106</v>
      </c>
    </row>
    <row r="8641" spans="1:2" x14ac:dyDescent="0.25">
      <c r="A8641" s="25">
        <v>41147</v>
      </c>
      <c r="B8641" s="26">
        <f>[1]PyramidData!K8648</f>
        <v>1767</v>
      </c>
    </row>
    <row r="8642" spans="1:2" x14ac:dyDescent="0.25">
      <c r="A8642" s="25">
        <v>41148</v>
      </c>
      <c r="B8642" s="26">
        <f>[1]PyramidData!K8649</f>
        <v>2633</v>
      </c>
    </row>
    <row r="8643" spans="1:2" x14ac:dyDescent="0.25">
      <c r="A8643" s="25">
        <v>41149</v>
      </c>
      <c r="B8643" s="26">
        <f>[1]PyramidData!K8650</f>
        <v>2468</v>
      </c>
    </row>
    <row r="8644" spans="1:2" x14ac:dyDescent="0.25">
      <c r="A8644" s="25">
        <v>41150</v>
      </c>
      <c r="B8644" s="26">
        <f>[1]PyramidData!K8651</f>
        <v>3055</v>
      </c>
    </row>
    <row r="8645" spans="1:2" x14ac:dyDescent="0.25">
      <c r="A8645" s="25">
        <v>41151</v>
      </c>
      <c r="B8645" s="26">
        <f>[1]PyramidData!K8652</f>
        <v>2433</v>
      </c>
    </row>
    <row r="8646" spans="1:2" x14ac:dyDescent="0.25">
      <c r="A8646" s="25">
        <v>41152</v>
      </c>
      <c r="B8646" s="26">
        <f>[1]PyramidData!K8653</f>
        <v>2561</v>
      </c>
    </row>
    <row r="8647" spans="1:2" x14ac:dyDescent="0.25">
      <c r="A8647" s="25">
        <v>41153</v>
      </c>
      <c r="B8647" s="26">
        <f>[1]PyramidData!K8654</f>
        <v>147</v>
      </c>
    </row>
    <row r="8648" spans="1:2" x14ac:dyDescent="0.25">
      <c r="A8648" s="25">
        <v>41154</v>
      </c>
      <c r="B8648" s="26">
        <f>[1]PyramidData!K8655</f>
        <v>1451</v>
      </c>
    </row>
    <row r="8649" spans="1:2" x14ac:dyDescent="0.25">
      <c r="A8649" s="25">
        <v>41155</v>
      </c>
      <c r="B8649" s="26">
        <f>[1]PyramidData!K8656</f>
        <v>2142</v>
      </c>
    </row>
    <row r="8650" spans="1:2" x14ac:dyDescent="0.25">
      <c r="A8650" s="25">
        <v>41156</v>
      </c>
      <c r="B8650" s="26">
        <f>[1]PyramidData!K8657</f>
        <v>2701</v>
      </c>
    </row>
    <row r="8651" spans="1:2" x14ac:dyDescent="0.25">
      <c r="A8651" s="25">
        <v>41157</v>
      </c>
      <c r="B8651" s="26">
        <f>[1]PyramidData!K8658</f>
        <v>784</v>
      </c>
    </row>
    <row r="8652" spans="1:2" x14ac:dyDescent="0.25">
      <c r="A8652" s="25">
        <v>41158</v>
      </c>
      <c r="B8652" s="26">
        <f>[1]PyramidData!K8659</f>
        <v>3726</v>
      </c>
    </row>
    <row r="8653" spans="1:2" x14ac:dyDescent="0.25">
      <c r="A8653" s="25">
        <v>41159</v>
      </c>
      <c r="B8653" s="26">
        <f>[1]PyramidData!K8660</f>
        <v>3072</v>
      </c>
    </row>
    <row r="8654" spans="1:2" x14ac:dyDescent="0.25">
      <c r="A8654" s="25">
        <v>41160</v>
      </c>
      <c r="B8654" s="26">
        <f>[1]PyramidData!K8661</f>
        <v>1035</v>
      </c>
    </row>
    <row r="8655" spans="1:2" x14ac:dyDescent="0.25">
      <c r="A8655" s="25">
        <v>41161</v>
      </c>
      <c r="B8655" s="26">
        <f>[1]PyramidData!K8662</f>
        <v>1637</v>
      </c>
    </row>
    <row r="8656" spans="1:2" x14ac:dyDescent="0.25">
      <c r="A8656" s="25">
        <v>41162</v>
      </c>
      <c r="B8656" s="26">
        <f>[1]PyramidData!K8663</f>
        <v>2362</v>
      </c>
    </row>
    <row r="8657" spans="1:2" x14ac:dyDescent="0.25">
      <c r="A8657" s="25">
        <v>41163</v>
      </c>
      <c r="B8657" s="26">
        <f>[1]PyramidData!K8664</f>
        <v>2162</v>
      </c>
    </row>
    <row r="8658" spans="1:2" x14ac:dyDescent="0.25">
      <c r="A8658" s="25">
        <v>41164</v>
      </c>
      <c r="B8658" s="26">
        <f>[1]PyramidData!K8665</f>
        <v>3543</v>
      </c>
    </row>
    <row r="8659" spans="1:2" x14ac:dyDescent="0.25">
      <c r="A8659" s="25">
        <v>41165</v>
      </c>
      <c r="B8659" s="26">
        <f>[1]PyramidData!K8666</f>
        <v>3426</v>
      </c>
    </row>
    <row r="8660" spans="1:2" x14ac:dyDescent="0.25">
      <c r="A8660" s="25">
        <v>41166</v>
      </c>
      <c r="B8660" s="26">
        <f>[1]PyramidData!K8667</f>
        <v>2550</v>
      </c>
    </row>
    <row r="8661" spans="1:2" x14ac:dyDescent="0.25">
      <c r="A8661" s="25">
        <v>41167</v>
      </c>
      <c r="B8661" s="26">
        <f>[1]PyramidData!K8668</f>
        <v>2012</v>
      </c>
    </row>
    <row r="8662" spans="1:2" x14ac:dyDescent="0.25">
      <c r="A8662" s="25">
        <v>41168</v>
      </c>
      <c r="B8662" s="26">
        <f>[1]PyramidData!K8669</f>
        <v>286</v>
      </c>
    </row>
    <row r="8663" spans="1:2" x14ac:dyDescent="0.25">
      <c r="A8663" s="25">
        <v>41169</v>
      </c>
      <c r="B8663" s="26">
        <f>[1]PyramidData!K8670</f>
        <v>1991</v>
      </c>
    </row>
    <row r="8664" spans="1:2" x14ac:dyDescent="0.25">
      <c r="A8664" s="25">
        <v>41170</v>
      </c>
      <c r="B8664" s="26">
        <f>[1]PyramidData!K8671</f>
        <v>2216</v>
      </c>
    </row>
    <row r="8665" spans="1:2" x14ac:dyDescent="0.25">
      <c r="A8665" s="25">
        <v>41171</v>
      </c>
      <c r="B8665" s="26">
        <f>[1]PyramidData!K8672</f>
        <v>850</v>
      </c>
    </row>
    <row r="8666" spans="1:2" x14ac:dyDescent="0.25">
      <c r="A8666" s="25">
        <v>41172</v>
      </c>
      <c r="B8666" s="26">
        <f>[1]PyramidData!K8673</f>
        <v>590</v>
      </c>
    </row>
    <row r="8667" spans="1:2" x14ac:dyDescent="0.25">
      <c r="A8667" s="25">
        <v>41173</v>
      </c>
      <c r="B8667" s="26">
        <f>[1]PyramidData!K8674</f>
        <v>989</v>
      </c>
    </row>
    <row r="8668" spans="1:2" x14ac:dyDescent="0.25">
      <c r="A8668" s="25">
        <v>41174</v>
      </c>
      <c r="B8668" s="26">
        <f>[1]PyramidData!K8675</f>
        <v>220</v>
      </c>
    </row>
    <row r="8669" spans="1:2" x14ac:dyDescent="0.25">
      <c r="A8669" s="25">
        <v>41175</v>
      </c>
      <c r="B8669" s="26">
        <f>[1]PyramidData!K8676</f>
        <v>545</v>
      </c>
    </row>
    <row r="8670" spans="1:2" x14ac:dyDescent="0.25">
      <c r="A8670" s="25">
        <v>41176</v>
      </c>
      <c r="B8670" s="26">
        <f>[1]PyramidData!K8677</f>
        <v>4074</v>
      </c>
    </row>
    <row r="8671" spans="1:2" x14ac:dyDescent="0.25">
      <c r="A8671" s="25">
        <v>41177</v>
      </c>
      <c r="B8671" s="26">
        <f>[1]PyramidData!K8678</f>
        <v>3311</v>
      </c>
    </row>
    <row r="8672" spans="1:2" x14ac:dyDescent="0.25">
      <c r="A8672" s="25">
        <v>41178</v>
      </c>
      <c r="B8672" s="26">
        <f>[1]PyramidData!K8679</f>
        <v>2143</v>
      </c>
    </row>
    <row r="8673" spans="1:2" x14ac:dyDescent="0.25">
      <c r="A8673" s="25">
        <v>41179</v>
      </c>
      <c r="B8673" s="26">
        <f>[1]PyramidData!K8680</f>
        <v>2752</v>
      </c>
    </row>
    <row r="8674" spans="1:2" x14ac:dyDescent="0.25">
      <c r="A8674" s="25">
        <v>41180</v>
      </c>
      <c r="B8674" s="26">
        <f>[1]PyramidData!K8681</f>
        <v>2113</v>
      </c>
    </row>
    <row r="8675" spans="1:2" x14ac:dyDescent="0.25">
      <c r="A8675" s="25">
        <v>41181</v>
      </c>
      <c r="B8675" s="26">
        <f>[1]PyramidData!K8682</f>
        <v>174</v>
      </c>
    </row>
    <row r="8676" spans="1:2" x14ac:dyDescent="0.25">
      <c r="A8676" s="25">
        <v>41182</v>
      </c>
      <c r="B8676" s="26">
        <f>[1]PyramidData!K8683</f>
        <v>142</v>
      </c>
    </row>
    <row r="8677" spans="1:2" x14ac:dyDescent="0.25">
      <c r="A8677" s="25">
        <v>41183</v>
      </c>
      <c r="B8677" s="26">
        <f>[1]PyramidData!K8684</f>
        <v>1588</v>
      </c>
    </row>
    <row r="8678" spans="1:2" x14ac:dyDescent="0.25">
      <c r="A8678" s="25">
        <v>41184</v>
      </c>
      <c r="B8678" s="26">
        <f>[1]PyramidData!K8685</f>
        <v>917</v>
      </c>
    </row>
    <row r="8679" spans="1:2" x14ac:dyDescent="0.25">
      <c r="A8679" s="25">
        <v>41185</v>
      </c>
      <c r="B8679" s="26">
        <f>[1]PyramidData!K8686</f>
        <v>741</v>
      </c>
    </row>
    <row r="8680" spans="1:2" x14ac:dyDescent="0.25">
      <c r="A8680" s="25">
        <v>41186</v>
      </c>
      <c r="B8680" s="26">
        <f>[1]PyramidData!K8687</f>
        <v>1784</v>
      </c>
    </row>
    <row r="8681" spans="1:2" x14ac:dyDescent="0.25">
      <c r="A8681" s="25">
        <v>41187</v>
      </c>
      <c r="B8681" s="26">
        <f>[1]PyramidData!K8688</f>
        <v>1444</v>
      </c>
    </row>
    <row r="8682" spans="1:2" x14ac:dyDescent="0.25">
      <c r="A8682" s="25">
        <v>41188</v>
      </c>
      <c r="B8682" s="26">
        <f>[1]PyramidData!K8689</f>
        <v>147</v>
      </c>
    </row>
    <row r="8683" spans="1:2" x14ac:dyDescent="0.25">
      <c r="A8683" s="25">
        <v>41189</v>
      </c>
      <c r="B8683" s="26">
        <f>[1]PyramidData!K8690</f>
        <v>788</v>
      </c>
    </row>
    <row r="8684" spans="1:2" x14ac:dyDescent="0.25">
      <c r="A8684" s="25">
        <v>41190</v>
      </c>
      <c r="B8684" s="26">
        <f>[1]PyramidData!K8691</f>
        <v>2183</v>
      </c>
    </row>
    <row r="8685" spans="1:2" x14ac:dyDescent="0.25">
      <c r="A8685" s="25">
        <v>41191</v>
      </c>
      <c r="B8685" s="26">
        <f>[1]PyramidData!K8692</f>
        <v>2112</v>
      </c>
    </row>
    <row r="8686" spans="1:2" x14ac:dyDescent="0.25">
      <c r="A8686" s="25">
        <v>41192</v>
      </c>
      <c r="B8686" s="26">
        <f>[1]PyramidData!K8693</f>
        <v>1125</v>
      </c>
    </row>
    <row r="8687" spans="1:2" x14ac:dyDescent="0.25">
      <c r="A8687" s="25">
        <v>41193</v>
      </c>
      <c r="B8687" s="26">
        <f>[1]PyramidData!K8694</f>
        <v>1885</v>
      </c>
    </row>
    <row r="8688" spans="1:2" x14ac:dyDescent="0.25">
      <c r="A8688" s="25">
        <v>41194</v>
      </c>
      <c r="B8688" s="26">
        <f>[1]PyramidData!K8695</f>
        <v>1877</v>
      </c>
    </row>
    <row r="8689" spans="1:2" x14ac:dyDescent="0.25">
      <c r="A8689" s="25">
        <v>41195</v>
      </c>
      <c r="B8689" s="26">
        <f>[1]PyramidData!K8696</f>
        <v>1148</v>
      </c>
    </row>
    <row r="8690" spans="1:2" x14ac:dyDescent="0.25">
      <c r="A8690" s="25">
        <v>41196</v>
      </c>
      <c r="B8690" s="26">
        <f>[1]PyramidData!K8697</f>
        <v>871</v>
      </c>
    </row>
    <row r="8691" spans="1:2" x14ac:dyDescent="0.25">
      <c r="A8691" s="25">
        <v>41197</v>
      </c>
      <c r="B8691" s="26">
        <f>[1]PyramidData!K8698</f>
        <v>1909</v>
      </c>
    </row>
    <row r="8692" spans="1:2" x14ac:dyDescent="0.25">
      <c r="A8692" s="25">
        <v>41198</v>
      </c>
      <c r="B8692" s="26">
        <f>[1]PyramidData!K8699</f>
        <v>1743</v>
      </c>
    </row>
    <row r="8693" spans="1:2" x14ac:dyDescent="0.25">
      <c r="A8693" s="25">
        <v>41199</v>
      </c>
      <c r="B8693" s="26">
        <f>[1]PyramidData!K8700</f>
        <v>1562</v>
      </c>
    </row>
    <row r="8694" spans="1:2" x14ac:dyDescent="0.25">
      <c r="A8694" s="25">
        <v>41200</v>
      </c>
      <c r="B8694" s="26">
        <f>[1]PyramidData!K8701</f>
        <v>2073</v>
      </c>
    </row>
    <row r="8695" spans="1:2" x14ac:dyDescent="0.25">
      <c r="A8695" s="25">
        <v>41201</v>
      </c>
      <c r="B8695" s="26">
        <f>[1]PyramidData!K8702</f>
        <v>218</v>
      </c>
    </row>
    <row r="8696" spans="1:2" x14ac:dyDescent="0.25">
      <c r="A8696" s="25">
        <v>41202</v>
      </c>
      <c r="B8696" s="26">
        <f>[1]PyramidData!K8703</f>
        <v>47</v>
      </c>
    </row>
    <row r="8697" spans="1:2" x14ac:dyDescent="0.25">
      <c r="A8697" s="25">
        <v>41203</v>
      </c>
      <c r="B8697" s="26">
        <f>[1]PyramidData!K8704</f>
        <v>677</v>
      </c>
    </row>
    <row r="8698" spans="1:2" x14ac:dyDescent="0.25">
      <c r="A8698" s="25">
        <v>41204</v>
      </c>
      <c r="B8698" s="26">
        <f>[1]PyramidData!K8705</f>
        <v>2879</v>
      </c>
    </row>
    <row r="8699" spans="1:2" x14ac:dyDescent="0.25">
      <c r="A8699" s="25">
        <v>41205</v>
      </c>
      <c r="B8699" s="26">
        <f>[1]PyramidData!K8706</f>
        <v>2980</v>
      </c>
    </row>
    <row r="8700" spans="1:2" x14ac:dyDescent="0.25">
      <c r="A8700" s="25">
        <v>41206</v>
      </c>
      <c r="B8700" s="26">
        <f>[1]PyramidData!K8707</f>
        <v>3303</v>
      </c>
    </row>
    <row r="8701" spans="1:2" x14ac:dyDescent="0.25">
      <c r="A8701" s="25">
        <v>41207</v>
      </c>
      <c r="B8701" s="26">
        <f>[1]PyramidData!K8708</f>
        <v>3551</v>
      </c>
    </row>
    <row r="8702" spans="1:2" x14ac:dyDescent="0.25">
      <c r="A8702" s="25">
        <v>41208</v>
      </c>
      <c r="B8702" s="26">
        <f>[1]PyramidData!K8709</f>
        <v>2923</v>
      </c>
    </row>
    <row r="8703" spans="1:2" x14ac:dyDescent="0.25">
      <c r="A8703" s="25">
        <v>41209</v>
      </c>
      <c r="B8703" s="26">
        <f>[1]PyramidData!K8710</f>
        <v>672</v>
      </c>
    </row>
    <row r="8704" spans="1:2" x14ac:dyDescent="0.25">
      <c r="A8704" s="25">
        <v>41210</v>
      </c>
      <c r="B8704" s="26">
        <f>[1]PyramidData!K8711</f>
        <v>217</v>
      </c>
    </row>
    <row r="8705" spans="1:2" x14ac:dyDescent="0.25">
      <c r="A8705" s="25">
        <v>41211</v>
      </c>
      <c r="B8705" s="26">
        <f>[1]PyramidData!K8712</f>
        <v>4082</v>
      </c>
    </row>
    <row r="8706" spans="1:2" x14ac:dyDescent="0.25">
      <c r="A8706" s="25">
        <v>41212</v>
      </c>
      <c r="B8706" s="26">
        <f>[1]PyramidData!K8713</f>
        <v>5390</v>
      </c>
    </row>
    <row r="8707" spans="1:2" x14ac:dyDescent="0.25">
      <c r="A8707" s="25">
        <v>41213</v>
      </c>
      <c r="B8707" s="26">
        <f>[1]PyramidData!K8714</f>
        <v>3925</v>
      </c>
    </row>
    <row r="8708" spans="1:2" x14ac:dyDescent="0.25">
      <c r="A8708" s="25">
        <v>41214</v>
      </c>
      <c r="B8708" s="26">
        <f>[1]PyramidData!K8715</f>
        <v>3624</v>
      </c>
    </row>
    <row r="8709" spans="1:2" x14ac:dyDescent="0.25">
      <c r="A8709" s="25">
        <v>41215</v>
      </c>
      <c r="B8709" s="26">
        <f>[1]PyramidData!K8716</f>
        <v>2260</v>
      </c>
    </row>
    <row r="8710" spans="1:2" x14ac:dyDescent="0.25">
      <c r="A8710" s="25">
        <v>41216</v>
      </c>
      <c r="B8710" s="26">
        <f>[1]PyramidData!K8717</f>
        <v>121</v>
      </c>
    </row>
    <row r="8711" spans="1:2" x14ac:dyDescent="0.25">
      <c r="A8711" s="25">
        <v>41217</v>
      </c>
      <c r="B8711" s="26">
        <f>[1]PyramidData!K8718</f>
        <v>318</v>
      </c>
    </row>
    <row r="8712" spans="1:2" x14ac:dyDescent="0.25">
      <c r="A8712" s="25">
        <v>41218</v>
      </c>
      <c r="B8712" s="26">
        <f>[1]PyramidData!K8719</f>
        <v>3798</v>
      </c>
    </row>
    <row r="8713" spans="1:2" x14ac:dyDescent="0.25">
      <c r="A8713" s="25">
        <v>41219</v>
      </c>
      <c r="B8713" s="26">
        <f>[1]PyramidData!K8720</f>
        <v>4303</v>
      </c>
    </row>
    <row r="8714" spans="1:2" x14ac:dyDescent="0.25">
      <c r="A8714" s="25">
        <v>41220</v>
      </c>
      <c r="B8714" s="26">
        <f>[1]PyramidData!K8721</f>
        <v>3791</v>
      </c>
    </row>
    <row r="8715" spans="1:2" x14ac:dyDescent="0.25">
      <c r="A8715" s="25">
        <v>41221</v>
      </c>
      <c r="B8715" s="26">
        <f>[1]PyramidData!K8722</f>
        <v>3988</v>
      </c>
    </row>
    <row r="8716" spans="1:2" x14ac:dyDescent="0.25">
      <c r="A8716" s="25">
        <v>41222</v>
      </c>
      <c r="B8716" s="26">
        <f>[1]PyramidData!K8723</f>
        <v>3838</v>
      </c>
    </row>
    <row r="8717" spans="1:2" x14ac:dyDescent="0.25">
      <c r="A8717" s="25">
        <v>41223</v>
      </c>
      <c r="B8717" s="26">
        <f>[1]PyramidData!K8724</f>
        <v>4153</v>
      </c>
    </row>
    <row r="8718" spans="1:2" x14ac:dyDescent="0.25">
      <c r="A8718" s="25">
        <v>41224</v>
      </c>
      <c r="B8718" s="26">
        <f>[1]PyramidData!K8725</f>
        <v>123</v>
      </c>
    </row>
    <row r="8719" spans="1:2" x14ac:dyDescent="0.25">
      <c r="A8719" s="25">
        <v>41225</v>
      </c>
      <c r="B8719" s="26">
        <f>[1]PyramidData!K8726</f>
        <v>188</v>
      </c>
    </row>
    <row r="8720" spans="1:2" x14ac:dyDescent="0.25">
      <c r="A8720" s="25">
        <v>41226</v>
      </c>
      <c r="B8720" s="26">
        <f>[1]PyramidData!K8727</f>
        <v>1761</v>
      </c>
    </row>
    <row r="8721" spans="1:2" x14ac:dyDescent="0.25">
      <c r="A8721" s="25">
        <v>41227</v>
      </c>
      <c r="B8721" s="26">
        <f>[1]PyramidData!K8728</f>
        <v>301</v>
      </c>
    </row>
    <row r="8722" spans="1:2" x14ac:dyDescent="0.25">
      <c r="A8722" s="25">
        <v>41228</v>
      </c>
      <c r="B8722" s="26">
        <f>[1]PyramidData!K8729</f>
        <v>1676</v>
      </c>
    </row>
    <row r="8723" spans="1:2" x14ac:dyDescent="0.25">
      <c r="A8723" s="25">
        <v>41229</v>
      </c>
      <c r="B8723" s="26">
        <f>[1]PyramidData!K8730</f>
        <v>434</v>
      </c>
    </row>
    <row r="8724" spans="1:2" x14ac:dyDescent="0.25">
      <c r="A8724" s="25">
        <v>41230</v>
      </c>
      <c r="B8724" s="26">
        <f>[1]PyramidData!K8731</f>
        <v>451</v>
      </c>
    </row>
    <row r="8725" spans="1:2" x14ac:dyDescent="0.25">
      <c r="A8725" s="25">
        <v>41231</v>
      </c>
      <c r="B8725" s="26">
        <f>[1]PyramidData!K8732</f>
        <v>1639</v>
      </c>
    </row>
    <row r="8726" spans="1:2" x14ac:dyDescent="0.25">
      <c r="A8726" s="25">
        <v>41232</v>
      </c>
      <c r="B8726" s="26">
        <f>[1]PyramidData!K8733</f>
        <v>4089</v>
      </c>
    </row>
    <row r="8727" spans="1:2" x14ac:dyDescent="0.25">
      <c r="A8727" s="25">
        <v>41233</v>
      </c>
      <c r="B8727" s="26">
        <f>[1]PyramidData!K8734</f>
        <v>3136</v>
      </c>
    </row>
    <row r="8728" spans="1:2" x14ac:dyDescent="0.25">
      <c r="A8728" s="25">
        <v>41234</v>
      </c>
      <c r="B8728" s="26">
        <f>[1]PyramidData!K8735</f>
        <v>3278</v>
      </c>
    </row>
    <row r="8729" spans="1:2" x14ac:dyDescent="0.25">
      <c r="A8729" s="25">
        <v>41235</v>
      </c>
      <c r="B8729" s="26">
        <f>[1]PyramidData!K8736</f>
        <v>2276</v>
      </c>
    </row>
    <row r="8730" spans="1:2" x14ac:dyDescent="0.25">
      <c r="A8730" s="25">
        <v>41236</v>
      </c>
      <c r="B8730" s="26">
        <f>[1]PyramidData!K8737</f>
        <v>3524</v>
      </c>
    </row>
    <row r="8731" spans="1:2" x14ac:dyDescent="0.25">
      <c r="A8731" s="25">
        <v>41237</v>
      </c>
      <c r="B8731" s="26">
        <f>[1]PyramidData!K8738</f>
        <v>1253</v>
      </c>
    </row>
    <row r="8732" spans="1:2" x14ac:dyDescent="0.25">
      <c r="A8732" s="25">
        <v>41238</v>
      </c>
      <c r="B8732" s="26">
        <f>[1]PyramidData!K8739</f>
        <v>653</v>
      </c>
    </row>
    <row r="8733" spans="1:2" x14ac:dyDescent="0.25">
      <c r="A8733" s="25">
        <v>41239</v>
      </c>
      <c r="B8733" s="26">
        <f>[1]PyramidData!K8740</f>
        <v>1533</v>
      </c>
    </row>
    <row r="8734" spans="1:2" x14ac:dyDescent="0.25">
      <c r="A8734" s="25">
        <v>41240</v>
      </c>
      <c r="B8734" s="26">
        <f>[1]PyramidData!K8741</f>
        <v>5721</v>
      </c>
    </row>
    <row r="8735" spans="1:2" x14ac:dyDescent="0.25">
      <c r="A8735" s="25">
        <v>41241</v>
      </c>
      <c r="B8735" s="26">
        <f>[1]PyramidData!K8742</f>
        <v>4663</v>
      </c>
    </row>
    <row r="8736" spans="1:2" x14ac:dyDescent="0.25">
      <c r="A8736" s="25">
        <v>41242</v>
      </c>
      <c r="B8736" s="26">
        <f>[1]PyramidData!K8743</f>
        <v>5342</v>
      </c>
    </row>
    <row r="8737" spans="1:2" x14ac:dyDescent="0.25">
      <c r="A8737" s="25">
        <v>41243</v>
      </c>
      <c r="B8737" s="26">
        <f>[1]PyramidData!K8744</f>
        <v>2630</v>
      </c>
    </row>
    <row r="8738" spans="1:2" x14ac:dyDescent="0.25">
      <c r="A8738" s="25">
        <v>41244</v>
      </c>
      <c r="B8738" s="26">
        <f>[1]PyramidData!K8745</f>
        <v>1719</v>
      </c>
    </row>
    <row r="8739" spans="1:2" x14ac:dyDescent="0.25">
      <c r="A8739" s="25">
        <v>41245</v>
      </c>
      <c r="B8739" s="26">
        <f>[1]PyramidData!K8746</f>
        <v>4707</v>
      </c>
    </row>
    <row r="8740" spans="1:2" x14ac:dyDescent="0.25">
      <c r="A8740" s="25">
        <v>41246</v>
      </c>
      <c r="B8740" s="26">
        <f>[1]PyramidData!K8747</f>
        <v>5334</v>
      </c>
    </row>
    <row r="8741" spans="1:2" x14ac:dyDescent="0.25">
      <c r="A8741" s="25">
        <v>41247</v>
      </c>
      <c r="B8741" s="26">
        <f>[1]PyramidData!K8748</f>
        <v>3788</v>
      </c>
    </row>
    <row r="8742" spans="1:2" x14ac:dyDescent="0.25">
      <c r="A8742" s="25">
        <v>41248</v>
      </c>
      <c r="B8742" s="26">
        <f>[1]PyramidData!K8749</f>
        <v>3627</v>
      </c>
    </row>
    <row r="8743" spans="1:2" x14ac:dyDescent="0.25">
      <c r="A8743" s="25">
        <v>41249</v>
      </c>
      <c r="B8743" s="26">
        <f>[1]PyramidData!K8750</f>
        <v>3248</v>
      </c>
    </row>
    <row r="8744" spans="1:2" x14ac:dyDescent="0.25">
      <c r="A8744" s="25">
        <v>41250</v>
      </c>
      <c r="B8744" s="26">
        <f>[1]PyramidData!K8751</f>
        <v>3116</v>
      </c>
    </row>
    <row r="8745" spans="1:2" x14ac:dyDescent="0.25">
      <c r="A8745" s="25">
        <v>41251</v>
      </c>
      <c r="B8745" s="26">
        <f>[1]PyramidData!K8752</f>
        <v>1871</v>
      </c>
    </row>
    <row r="8746" spans="1:2" x14ac:dyDescent="0.25">
      <c r="A8746" s="25">
        <v>41252</v>
      </c>
      <c r="B8746" s="26">
        <f>[1]PyramidData!K8753</f>
        <v>3882</v>
      </c>
    </row>
    <row r="8747" spans="1:2" x14ac:dyDescent="0.25">
      <c r="A8747" s="25">
        <v>41253</v>
      </c>
      <c r="B8747" s="26">
        <f>[1]PyramidData!K8754</f>
        <v>1011</v>
      </c>
    </row>
    <row r="8748" spans="1:2" x14ac:dyDescent="0.25">
      <c r="A8748" s="25">
        <v>41254</v>
      </c>
      <c r="B8748" s="26">
        <f>[1]PyramidData!K8755</f>
        <v>1300</v>
      </c>
    </row>
    <row r="8749" spans="1:2" x14ac:dyDescent="0.25">
      <c r="A8749" s="25">
        <v>41255</v>
      </c>
      <c r="B8749" s="26">
        <f>[1]PyramidData!K8756</f>
        <v>1326</v>
      </c>
    </row>
    <row r="8750" spans="1:2" x14ac:dyDescent="0.25">
      <c r="A8750" s="25">
        <v>41256</v>
      </c>
      <c r="B8750" s="26">
        <f>[1]PyramidData!K8757</f>
        <v>1434</v>
      </c>
    </row>
    <row r="8751" spans="1:2" x14ac:dyDescent="0.25">
      <c r="A8751" s="25">
        <v>41257</v>
      </c>
      <c r="B8751" s="26">
        <f>[1]PyramidData!K8758</f>
        <v>3479</v>
      </c>
    </row>
    <row r="8752" spans="1:2" x14ac:dyDescent="0.25">
      <c r="A8752" s="25">
        <v>41258</v>
      </c>
      <c r="B8752" s="26">
        <f>[1]PyramidData!K8759</f>
        <v>722</v>
      </c>
    </row>
    <row r="8753" spans="1:2" x14ac:dyDescent="0.25">
      <c r="A8753" s="25">
        <v>41259</v>
      </c>
      <c r="B8753" s="26">
        <f>[1]PyramidData!K8760</f>
        <v>125</v>
      </c>
    </row>
    <row r="8754" spans="1:2" x14ac:dyDescent="0.25">
      <c r="A8754" s="25">
        <v>41260</v>
      </c>
      <c r="B8754" s="26">
        <f>[1]PyramidData!K8761</f>
        <v>5685</v>
      </c>
    </row>
    <row r="8755" spans="1:2" x14ac:dyDescent="0.25">
      <c r="A8755" s="25">
        <v>41261</v>
      </c>
      <c r="B8755" s="26">
        <f>[1]PyramidData!K8762</f>
        <v>2033</v>
      </c>
    </row>
    <row r="8756" spans="1:2" x14ac:dyDescent="0.25">
      <c r="A8756" s="25">
        <v>41262</v>
      </c>
      <c r="B8756" s="26">
        <f>[1]PyramidData!K8763</f>
        <v>2135</v>
      </c>
    </row>
    <row r="8757" spans="1:2" x14ac:dyDescent="0.25">
      <c r="A8757" s="25">
        <v>41263</v>
      </c>
      <c r="B8757" s="26">
        <f>[1]PyramidData!K8764</f>
        <v>2639</v>
      </c>
    </row>
    <row r="8758" spans="1:2" x14ac:dyDescent="0.25">
      <c r="A8758" s="25">
        <v>41264</v>
      </c>
      <c r="B8758" s="26">
        <f>[1]PyramidData!K8765</f>
        <v>1249</v>
      </c>
    </row>
    <row r="8759" spans="1:2" x14ac:dyDescent="0.25">
      <c r="A8759" s="25">
        <v>41265</v>
      </c>
      <c r="B8759" s="26">
        <f>[1]PyramidData!K8766</f>
        <v>223</v>
      </c>
    </row>
    <row r="8760" spans="1:2" x14ac:dyDescent="0.25">
      <c r="A8760" s="25">
        <v>41266</v>
      </c>
      <c r="B8760" s="26">
        <f>[1]PyramidData!K8767</f>
        <v>131</v>
      </c>
    </row>
    <row r="8761" spans="1:2" x14ac:dyDescent="0.25">
      <c r="A8761" s="25">
        <v>41267</v>
      </c>
      <c r="B8761" s="26">
        <f>[1]PyramidData!K8768</f>
        <v>182</v>
      </c>
    </row>
    <row r="8762" spans="1:2" x14ac:dyDescent="0.25">
      <c r="A8762" s="25">
        <v>41268</v>
      </c>
      <c r="B8762" s="26">
        <f>[1]PyramidData!K8769</f>
        <v>111</v>
      </c>
    </row>
    <row r="8763" spans="1:2" x14ac:dyDescent="0.25">
      <c r="A8763" s="25">
        <v>41269</v>
      </c>
      <c r="B8763" s="26">
        <f>[1]PyramidData!K8770</f>
        <v>244</v>
      </c>
    </row>
    <row r="8764" spans="1:2" x14ac:dyDescent="0.25">
      <c r="A8764" s="25">
        <v>41270</v>
      </c>
      <c r="B8764" s="26">
        <f>[1]PyramidData!K8771</f>
        <v>1494</v>
      </c>
    </row>
    <row r="8765" spans="1:2" x14ac:dyDescent="0.25">
      <c r="A8765" s="25">
        <v>41271</v>
      </c>
      <c r="B8765" s="26">
        <f>[1]PyramidData!K8772</f>
        <v>435</v>
      </c>
    </row>
    <row r="8766" spans="1:2" x14ac:dyDescent="0.25">
      <c r="A8766" s="25">
        <v>41272</v>
      </c>
      <c r="B8766" s="26">
        <f>[1]PyramidData!K8773</f>
        <v>446</v>
      </c>
    </row>
    <row r="8767" spans="1:2" x14ac:dyDescent="0.25">
      <c r="A8767" s="25">
        <v>41273</v>
      </c>
      <c r="B8767" s="26">
        <f>[1]PyramidData!K8774</f>
        <v>163</v>
      </c>
    </row>
    <row r="8768" spans="1:2" x14ac:dyDescent="0.25">
      <c r="A8768" s="25">
        <v>41274</v>
      </c>
      <c r="B8768" s="26">
        <f>[1]PyramidData!K8775</f>
        <v>123</v>
      </c>
    </row>
    <row r="8769" spans="1:2" x14ac:dyDescent="0.25">
      <c r="A8769" s="25">
        <v>41275</v>
      </c>
      <c r="B8769" s="26">
        <f>[1]PyramidData!K8776</f>
        <v>443</v>
      </c>
    </row>
    <row r="8770" spans="1:2" x14ac:dyDescent="0.25">
      <c r="A8770" s="25">
        <v>41276</v>
      </c>
      <c r="B8770" s="26">
        <f>[1]PyramidData!K8777</f>
        <v>670</v>
      </c>
    </row>
    <row r="8771" spans="1:2" x14ac:dyDescent="0.25">
      <c r="A8771" s="25">
        <v>41277</v>
      </c>
      <c r="B8771" s="26">
        <f>[1]PyramidData!K8778</f>
        <v>455</v>
      </c>
    </row>
    <row r="8772" spans="1:2" x14ac:dyDescent="0.25">
      <c r="A8772" s="25">
        <v>41278</v>
      </c>
      <c r="B8772" s="26">
        <f>[1]PyramidData!K8779</f>
        <v>828</v>
      </c>
    </row>
    <row r="8773" spans="1:2" x14ac:dyDescent="0.25">
      <c r="A8773" s="25">
        <v>41279</v>
      </c>
      <c r="B8773" s="26">
        <f>[1]PyramidData!K8780</f>
        <v>143</v>
      </c>
    </row>
    <row r="8774" spans="1:2" x14ac:dyDescent="0.25">
      <c r="A8774" s="25">
        <v>41280</v>
      </c>
      <c r="B8774" s="26">
        <f>[1]PyramidData!K8781</f>
        <v>151</v>
      </c>
    </row>
    <row r="8775" spans="1:2" x14ac:dyDescent="0.25">
      <c r="A8775" s="25">
        <v>41281</v>
      </c>
      <c r="B8775" s="26">
        <f>[1]PyramidData!K8782</f>
        <v>686</v>
      </c>
    </row>
    <row r="8776" spans="1:2" x14ac:dyDescent="0.25">
      <c r="A8776" s="25">
        <v>41282</v>
      </c>
      <c r="B8776" s="26">
        <f>[1]PyramidData!K8783</f>
        <v>514</v>
      </c>
    </row>
    <row r="8777" spans="1:2" x14ac:dyDescent="0.25">
      <c r="A8777" s="25">
        <v>41283</v>
      </c>
      <c r="B8777" s="26">
        <f>[1]PyramidData!K8784</f>
        <v>486</v>
      </c>
    </row>
    <row r="8778" spans="1:2" x14ac:dyDescent="0.25">
      <c r="A8778" s="25">
        <v>41284</v>
      </c>
      <c r="B8778" s="26">
        <f>[1]PyramidData!K8785</f>
        <v>696</v>
      </c>
    </row>
    <row r="8779" spans="1:2" x14ac:dyDescent="0.25">
      <c r="A8779" s="25">
        <v>41285</v>
      </c>
      <c r="B8779" s="26">
        <f>[1]PyramidData!K8786</f>
        <v>131</v>
      </c>
    </row>
    <row r="8780" spans="1:2" x14ac:dyDescent="0.25">
      <c r="A8780" s="25">
        <v>41286</v>
      </c>
      <c r="B8780" s="26">
        <f>[1]PyramidData!K8787</f>
        <v>255</v>
      </c>
    </row>
    <row r="8781" spans="1:2" x14ac:dyDescent="0.25">
      <c r="A8781" s="25">
        <v>41287</v>
      </c>
      <c r="B8781" s="26">
        <f>[1]PyramidData!K8788</f>
        <v>323</v>
      </c>
    </row>
    <row r="8782" spans="1:2" x14ac:dyDescent="0.25">
      <c r="A8782" s="25">
        <v>41288</v>
      </c>
      <c r="B8782" s="26">
        <f>[1]PyramidData!K8789</f>
        <v>1417</v>
      </c>
    </row>
    <row r="8783" spans="1:2" x14ac:dyDescent="0.25">
      <c r="A8783" s="25">
        <v>41289</v>
      </c>
      <c r="B8783" s="26">
        <f>[1]PyramidData!K8790</f>
        <v>1140</v>
      </c>
    </row>
    <row r="8784" spans="1:2" x14ac:dyDescent="0.25">
      <c r="A8784" s="25">
        <v>41290</v>
      </c>
      <c r="B8784" s="26">
        <f>[1]PyramidData!K8791</f>
        <v>1221</v>
      </c>
    </row>
    <row r="8785" spans="1:2" x14ac:dyDescent="0.25">
      <c r="A8785" s="25">
        <v>41291</v>
      </c>
      <c r="B8785" s="26">
        <f>[1]PyramidData!K8792</f>
        <v>1141</v>
      </c>
    </row>
    <row r="8786" spans="1:2" x14ac:dyDescent="0.25">
      <c r="A8786" s="25">
        <v>41292</v>
      </c>
      <c r="B8786" s="26">
        <f>[1]PyramidData!K8793</f>
        <v>1093</v>
      </c>
    </row>
    <row r="8787" spans="1:2" x14ac:dyDescent="0.25">
      <c r="A8787" s="25">
        <v>41293</v>
      </c>
      <c r="B8787" s="26">
        <f>[1]PyramidData!K8794</f>
        <v>313</v>
      </c>
    </row>
    <row r="8788" spans="1:2" x14ac:dyDescent="0.25">
      <c r="A8788" s="25">
        <v>41294</v>
      </c>
      <c r="B8788" s="26">
        <f>[1]PyramidData!K8795</f>
        <v>204</v>
      </c>
    </row>
    <row r="8789" spans="1:2" x14ac:dyDescent="0.25">
      <c r="A8789" s="25">
        <v>41295</v>
      </c>
      <c r="B8789" s="26">
        <f>[1]PyramidData!K8796</f>
        <v>1327</v>
      </c>
    </row>
    <row r="8790" spans="1:2" x14ac:dyDescent="0.25">
      <c r="A8790" s="25">
        <v>41296</v>
      </c>
      <c r="B8790" s="26">
        <f>[1]PyramidData!K8797</f>
        <v>1277</v>
      </c>
    </row>
    <row r="8791" spans="1:2" x14ac:dyDescent="0.25">
      <c r="A8791" s="25">
        <v>41297</v>
      </c>
      <c r="B8791" s="26">
        <f>[1]PyramidData!K8798</f>
        <v>2829</v>
      </c>
    </row>
    <row r="8792" spans="1:2" x14ac:dyDescent="0.25">
      <c r="A8792" s="25">
        <v>41298</v>
      </c>
      <c r="B8792" s="26">
        <f>[1]PyramidData!K8799</f>
        <v>2192</v>
      </c>
    </row>
    <row r="8793" spans="1:2" x14ac:dyDescent="0.25">
      <c r="A8793" s="25">
        <v>41299</v>
      </c>
      <c r="B8793" s="26">
        <f>[1]PyramidData!K8800</f>
        <v>1770</v>
      </c>
    </row>
    <row r="8794" spans="1:2" x14ac:dyDescent="0.25">
      <c r="A8794" s="25">
        <v>41300</v>
      </c>
      <c r="B8794" s="26">
        <f>[1]PyramidData!K8801</f>
        <v>82</v>
      </c>
    </row>
    <row r="8795" spans="1:2" x14ac:dyDescent="0.25">
      <c r="A8795" s="25">
        <v>41301</v>
      </c>
      <c r="B8795" s="26">
        <f>[1]PyramidData!K8802</f>
        <v>32</v>
      </c>
    </row>
    <row r="8796" spans="1:2" x14ac:dyDescent="0.25">
      <c r="A8796" s="25">
        <v>41302</v>
      </c>
      <c r="B8796" s="26">
        <f>[1]PyramidData!K8803</f>
        <v>2696</v>
      </c>
    </row>
    <row r="8797" spans="1:2" x14ac:dyDescent="0.25">
      <c r="A8797" s="25">
        <v>41303</v>
      </c>
      <c r="B8797" s="26">
        <f>[1]PyramidData!K8804</f>
        <v>2476</v>
      </c>
    </row>
    <row r="8798" spans="1:2" x14ac:dyDescent="0.25">
      <c r="A8798" s="25">
        <v>41304</v>
      </c>
      <c r="B8798" s="26">
        <f>[1]PyramidData!K8805</f>
        <v>2183</v>
      </c>
    </row>
    <row r="8799" spans="1:2" x14ac:dyDescent="0.25">
      <c r="A8799" s="25">
        <v>41305</v>
      </c>
      <c r="B8799" s="26">
        <f>[1]PyramidData!K8806</f>
        <v>927</v>
      </c>
    </row>
    <row r="8800" spans="1:2" x14ac:dyDescent="0.25">
      <c r="A8800" s="25">
        <v>41306</v>
      </c>
      <c r="B8800" s="26">
        <f>[1]PyramidData!K8807</f>
        <v>2035</v>
      </c>
    </row>
    <row r="8801" spans="1:2" x14ac:dyDescent="0.25">
      <c r="A8801" s="25">
        <v>41307</v>
      </c>
      <c r="B8801" s="26">
        <f>[1]PyramidData!K8808</f>
        <v>991</v>
      </c>
    </row>
    <row r="8802" spans="1:2" x14ac:dyDescent="0.25">
      <c r="A8802" s="25">
        <v>41308</v>
      </c>
      <c r="B8802" s="26">
        <f>[1]PyramidData!K8809</f>
        <v>684</v>
      </c>
    </row>
    <row r="8803" spans="1:2" x14ac:dyDescent="0.25">
      <c r="A8803" s="25">
        <v>41309</v>
      </c>
      <c r="B8803" s="26">
        <f>[1]PyramidData!K8810</f>
        <v>2699</v>
      </c>
    </row>
    <row r="8804" spans="1:2" x14ac:dyDescent="0.25">
      <c r="A8804" s="25">
        <v>41310</v>
      </c>
      <c r="B8804" s="26">
        <f>[1]PyramidData!K8811</f>
        <v>1633</v>
      </c>
    </row>
    <row r="8805" spans="1:2" x14ac:dyDescent="0.25">
      <c r="A8805" s="25">
        <v>41311</v>
      </c>
      <c r="B8805" s="26">
        <f>[1]PyramidData!K8812</f>
        <v>1684</v>
      </c>
    </row>
    <row r="8806" spans="1:2" x14ac:dyDescent="0.25">
      <c r="A8806" s="25">
        <v>41312</v>
      </c>
      <c r="B8806" s="26">
        <f>[1]PyramidData!K8813</f>
        <v>1231</v>
      </c>
    </row>
    <row r="8807" spans="1:2" x14ac:dyDescent="0.25">
      <c r="A8807" s="25">
        <v>41313</v>
      </c>
      <c r="B8807" s="26">
        <f>[1]PyramidData!K8814</f>
        <v>1542</v>
      </c>
    </row>
    <row r="8808" spans="1:2" x14ac:dyDescent="0.25">
      <c r="A8808" s="25">
        <v>41314</v>
      </c>
      <c r="B8808" s="26">
        <f>[1]PyramidData!K8815</f>
        <v>2098</v>
      </c>
    </row>
    <row r="8809" spans="1:2" x14ac:dyDescent="0.25">
      <c r="A8809" s="25">
        <v>41315</v>
      </c>
      <c r="B8809" s="26">
        <f>[1]PyramidData!K8816</f>
        <v>1553</v>
      </c>
    </row>
    <row r="8810" spans="1:2" x14ac:dyDescent="0.25">
      <c r="A8810" s="25">
        <v>41316</v>
      </c>
      <c r="B8810" s="26">
        <f>[1]PyramidData!K8817</f>
        <v>1406</v>
      </c>
    </row>
    <row r="8811" spans="1:2" x14ac:dyDescent="0.25">
      <c r="A8811" s="25">
        <v>41317</v>
      </c>
      <c r="B8811" s="26">
        <f>[1]PyramidData!K8818</f>
        <v>729</v>
      </c>
    </row>
    <row r="8812" spans="1:2" x14ac:dyDescent="0.25">
      <c r="A8812" s="25">
        <v>41318</v>
      </c>
      <c r="B8812" s="26">
        <f>[1]PyramidData!K8819</f>
        <v>758</v>
      </c>
    </row>
    <row r="8813" spans="1:2" x14ac:dyDescent="0.25">
      <c r="A8813" s="25">
        <v>41319</v>
      </c>
      <c r="B8813" s="26">
        <f>[1]PyramidData!K8820</f>
        <v>1281</v>
      </c>
    </row>
    <row r="8814" spans="1:2" x14ac:dyDescent="0.25">
      <c r="A8814" s="25">
        <v>41320</v>
      </c>
      <c r="B8814" s="26">
        <f>[1]PyramidData!K8821</f>
        <v>1104</v>
      </c>
    </row>
    <row r="8815" spans="1:2" x14ac:dyDescent="0.25">
      <c r="A8815" s="25">
        <v>41321</v>
      </c>
      <c r="B8815" s="26">
        <f>[1]PyramidData!K8822</f>
        <v>105</v>
      </c>
    </row>
    <row r="8816" spans="1:2" x14ac:dyDescent="0.25">
      <c r="A8816" s="25">
        <v>41322</v>
      </c>
      <c r="B8816" s="26">
        <f>[1]PyramidData!K8823</f>
        <v>155</v>
      </c>
    </row>
    <row r="8817" spans="1:2" x14ac:dyDescent="0.25">
      <c r="A8817" s="25">
        <v>41323</v>
      </c>
      <c r="B8817" s="26">
        <f>[1]PyramidData!K8824</f>
        <v>1176</v>
      </c>
    </row>
    <row r="8818" spans="1:2" x14ac:dyDescent="0.25">
      <c r="A8818" s="25">
        <v>41324</v>
      </c>
      <c r="B8818" s="26">
        <f>[1]PyramidData!K8825</f>
        <v>1608</v>
      </c>
    </row>
    <row r="8819" spans="1:2" x14ac:dyDescent="0.25">
      <c r="A8819" s="25">
        <v>41325</v>
      </c>
      <c r="B8819" s="26">
        <f>[1]PyramidData!K8826</f>
        <v>1441</v>
      </c>
    </row>
    <row r="8820" spans="1:2" x14ac:dyDescent="0.25">
      <c r="A8820" s="25">
        <v>41326</v>
      </c>
      <c r="B8820" s="26">
        <f>[1]PyramidData!K8827</f>
        <v>1357</v>
      </c>
    </row>
    <row r="8821" spans="1:2" x14ac:dyDescent="0.25">
      <c r="A8821" s="25">
        <v>41327</v>
      </c>
      <c r="B8821" s="26">
        <f>[1]PyramidData!K8828</f>
        <v>1392</v>
      </c>
    </row>
    <row r="8822" spans="1:2" x14ac:dyDescent="0.25">
      <c r="A8822" s="25">
        <v>41328</v>
      </c>
      <c r="B8822" s="26">
        <f>[1]PyramidData!K8829</f>
        <v>347</v>
      </c>
    </row>
    <row r="8823" spans="1:2" x14ac:dyDescent="0.25">
      <c r="A8823" s="25">
        <v>41329</v>
      </c>
      <c r="B8823" s="26">
        <f>[1]PyramidData!K8830</f>
        <v>177</v>
      </c>
    </row>
    <row r="8824" spans="1:2" x14ac:dyDescent="0.25">
      <c r="A8824" s="25">
        <v>41330</v>
      </c>
      <c r="B8824" s="26">
        <f>[1]PyramidData!K8831</f>
        <v>1356</v>
      </c>
    </row>
    <row r="8825" spans="1:2" x14ac:dyDescent="0.25">
      <c r="A8825" s="25">
        <v>41331</v>
      </c>
      <c r="B8825" s="26">
        <f>[1]PyramidData!K8832</f>
        <v>2037</v>
      </c>
    </row>
    <row r="8826" spans="1:2" x14ac:dyDescent="0.25">
      <c r="A8826" s="25">
        <v>41332</v>
      </c>
      <c r="B8826" s="26">
        <f>[1]PyramidData!K8833</f>
        <v>2036</v>
      </c>
    </row>
    <row r="8827" spans="1:2" x14ac:dyDescent="0.25">
      <c r="A8827" s="25">
        <v>41333</v>
      </c>
      <c r="B8827" s="26">
        <f>[1]PyramidData!K8834</f>
        <v>1809</v>
      </c>
    </row>
    <row r="8828" spans="1:2" x14ac:dyDescent="0.25">
      <c r="A8828" s="25">
        <v>41334</v>
      </c>
      <c r="B8828" s="26">
        <f>[1]PyramidData!K8835</f>
        <v>1480</v>
      </c>
    </row>
    <row r="8829" spans="1:2" x14ac:dyDescent="0.25">
      <c r="A8829" s="25">
        <v>41335</v>
      </c>
      <c r="B8829" s="26">
        <f>[1]PyramidData!K8836</f>
        <v>188</v>
      </c>
    </row>
    <row r="8830" spans="1:2" x14ac:dyDescent="0.25">
      <c r="A8830" s="25">
        <v>41336</v>
      </c>
      <c r="B8830" s="26">
        <f>[1]PyramidData!K8837</f>
        <v>407</v>
      </c>
    </row>
    <row r="8831" spans="1:2" x14ac:dyDescent="0.25">
      <c r="A8831" s="25">
        <v>41337</v>
      </c>
      <c r="B8831" s="26">
        <f>[1]PyramidData!K8838</f>
        <v>2925</v>
      </c>
    </row>
    <row r="8832" spans="1:2" x14ac:dyDescent="0.25">
      <c r="A8832" s="25">
        <v>41338</v>
      </c>
      <c r="B8832" s="26">
        <f>[1]PyramidData!K8839</f>
        <v>1650</v>
      </c>
    </row>
    <row r="8833" spans="1:2" x14ac:dyDescent="0.25">
      <c r="A8833" s="25">
        <v>41339</v>
      </c>
      <c r="B8833" s="26">
        <f>[1]PyramidData!K8840</f>
        <v>1209</v>
      </c>
    </row>
    <row r="8834" spans="1:2" x14ac:dyDescent="0.25">
      <c r="A8834" s="25">
        <v>41340</v>
      </c>
      <c r="B8834" s="26">
        <f>[1]PyramidData!K8841</f>
        <v>1832</v>
      </c>
    </row>
    <row r="8835" spans="1:2" x14ac:dyDescent="0.25">
      <c r="A8835" s="25">
        <v>41341</v>
      </c>
      <c r="B8835" s="26">
        <f>[1]PyramidData!K8842</f>
        <v>565</v>
      </c>
    </row>
    <row r="8836" spans="1:2" x14ac:dyDescent="0.25">
      <c r="A8836" s="25">
        <v>41342</v>
      </c>
      <c r="B8836" s="26">
        <f>[1]PyramidData!K8843</f>
        <v>118</v>
      </c>
    </row>
    <row r="8837" spans="1:2" x14ac:dyDescent="0.25">
      <c r="A8837" s="25">
        <v>41343</v>
      </c>
      <c r="B8837" s="26">
        <f>[1]PyramidData!K8844</f>
        <v>1267</v>
      </c>
    </row>
    <row r="8838" spans="1:2" x14ac:dyDescent="0.25">
      <c r="A8838" s="25">
        <v>41344</v>
      </c>
      <c r="B8838" s="26">
        <f>[1]PyramidData!K8845</f>
        <v>2489</v>
      </c>
    </row>
    <row r="8839" spans="1:2" x14ac:dyDescent="0.25">
      <c r="A8839" s="25">
        <v>41345</v>
      </c>
      <c r="B8839" s="26">
        <f>[1]PyramidData!K8846</f>
        <v>2180</v>
      </c>
    </row>
    <row r="8840" spans="1:2" x14ac:dyDescent="0.25">
      <c r="A8840" s="25">
        <v>41346</v>
      </c>
      <c r="B8840" s="26">
        <f>[1]PyramidData!K8847</f>
        <v>1684</v>
      </c>
    </row>
    <row r="8841" spans="1:2" x14ac:dyDescent="0.25">
      <c r="A8841" s="25">
        <v>41347</v>
      </c>
      <c r="B8841" s="26">
        <f>[1]PyramidData!K8848</f>
        <v>1920</v>
      </c>
    </row>
    <row r="8842" spans="1:2" x14ac:dyDescent="0.25">
      <c r="A8842" s="25">
        <v>41348</v>
      </c>
      <c r="B8842" s="26">
        <f>[1]PyramidData!K8849</f>
        <v>2154</v>
      </c>
    </row>
    <row r="8843" spans="1:2" x14ac:dyDescent="0.25">
      <c r="A8843" s="25">
        <v>41349</v>
      </c>
      <c r="B8843" s="26">
        <f>[1]PyramidData!K8850</f>
        <v>1264</v>
      </c>
    </row>
    <row r="8844" spans="1:2" x14ac:dyDescent="0.25">
      <c r="A8844" s="25">
        <v>41350</v>
      </c>
      <c r="B8844" s="26">
        <f>[1]PyramidData!K8851</f>
        <v>1130</v>
      </c>
    </row>
    <row r="8845" spans="1:2" x14ac:dyDescent="0.25">
      <c r="A8845" s="25">
        <v>41351</v>
      </c>
      <c r="B8845" s="26">
        <f>[1]PyramidData!K8852</f>
        <v>1873</v>
      </c>
    </row>
    <row r="8846" spans="1:2" x14ac:dyDescent="0.25">
      <c r="A8846" s="25">
        <v>41352</v>
      </c>
      <c r="B8846" s="26">
        <f>[1]PyramidData!K8853</f>
        <v>2666</v>
      </c>
    </row>
    <row r="8847" spans="1:2" x14ac:dyDescent="0.25">
      <c r="A8847" s="25">
        <v>41353</v>
      </c>
      <c r="B8847" s="26">
        <f>[1]PyramidData!K8854</f>
        <v>3011</v>
      </c>
    </row>
    <row r="8848" spans="1:2" x14ac:dyDescent="0.25">
      <c r="A8848" s="25">
        <v>41354</v>
      </c>
      <c r="B8848" s="26">
        <f>[1]PyramidData!K8855</f>
        <v>2059</v>
      </c>
    </row>
    <row r="8849" spans="1:2" x14ac:dyDescent="0.25">
      <c r="A8849" s="25">
        <v>41355</v>
      </c>
      <c r="B8849" s="26">
        <f>[1]PyramidData!K8856</f>
        <v>2728</v>
      </c>
    </row>
    <row r="8850" spans="1:2" x14ac:dyDescent="0.25">
      <c r="A8850" s="25">
        <v>41356</v>
      </c>
      <c r="B8850" s="26">
        <f>[1]PyramidData!K8857</f>
        <v>199</v>
      </c>
    </row>
    <row r="8851" spans="1:2" x14ac:dyDescent="0.25">
      <c r="A8851" s="25">
        <v>41357</v>
      </c>
      <c r="B8851" s="26">
        <f>[1]PyramidData!K8858</f>
        <v>1076</v>
      </c>
    </row>
    <row r="8852" spans="1:2" x14ac:dyDescent="0.25">
      <c r="A8852" s="25">
        <v>41358</v>
      </c>
      <c r="B8852" s="26">
        <f>[1]PyramidData!K8859</f>
        <v>2947</v>
      </c>
    </row>
    <row r="8853" spans="1:2" x14ac:dyDescent="0.25">
      <c r="A8853" s="25">
        <v>41359</v>
      </c>
      <c r="B8853" s="26">
        <f>[1]PyramidData!K8860</f>
        <v>2923</v>
      </c>
    </row>
    <row r="8854" spans="1:2" x14ac:dyDescent="0.25">
      <c r="A8854" s="25">
        <v>41360</v>
      </c>
      <c r="B8854" s="26">
        <f>[1]PyramidData!K8861</f>
        <v>3072</v>
      </c>
    </row>
    <row r="8855" spans="1:2" x14ac:dyDescent="0.25">
      <c r="A8855" s="25">
        <v>41361</v>
      </c>
      <c r="B8855" s="26">
        <f>[1]PyramidData!K8862</f>
        <v>3112</v>
      </c>
    </row>
    <row r="8856" spans="1:2" x14ac:dyDescent="0.25">
      <c r="A8856" s="25">
        <v>41362</v>
      </c>
      <c r="B8856" s="26">
        <f>[1]PyramidData!K8863</f>
        <v>2752</v>
      </c>
    </row>
    <row r="8857" spans="1:2" x14ac:dyDescent="0.25">
      <c r="A8857" s="25">
        <v>41363</v>
      </c>
      <c r="B8857" s="26">
        <f>[1]PyramidData!K8864</f>
        <v>225</v>
      </c>
    </row>
    <row r="8858" spans="1:2" x14ac:dyDescent="0.25">
      <c r="A8858" s="25">
        <v>41364</v>
      </c>
      <c r="B8858" s="26">
        <f>[1]PyramidData!K8865</f>
        <v>831</v>
      </c>
    </row>
    <row r="8859" spans="1:2" x14ac:dyDescent="0.25">
      <c r="A8859" s="25">
        <v>41365</v>
      </c>
      <c r="B8859" s="26">
        <f>[1]PyramidData!K8866</f>
        <v>2791</v>
      </c>
    </row>
    <row r="8860" spans="1:2" x14ac:dyDescent="0.25">
      <c r="A8860" s="25">
        <v>41366</v>
      </c>
      <c r="B8860" s="26">
        <f>[1]PyramidData!K8867</f>
        <v>3438</v>
      </c>
    </row>
    <row r="8861" spans="1:2" x14ac:dyDescent="0.25">
      <c r="A8861" s="25">
        <v>41367</v>
      </c>
      <c r="B8861" s="26">
        <f>[1]PyramidData!K8868</f>
        <v>3028</v>
      </c>
    </row>
    <row r="8862" spans="1:2" x14ac:dyDescent="0.25">
      <c r="A8862" s="25">
        <v>41368</v>
      </c>
      <c r="B8862" s="26">
        <f>[1]PyramidData!K8869</f>
        <v>2135</v>
      </c>
    </row>
    <row r="8863" spans="1:2" x14ac:dyDescent="0.25">
      <c r="A8863" s="25">
        <v>41369</v>
      </c>
      <c r="B8863" s="26">
        <f>[1]PyramidData!K8870</f>
        <v>2963</v>
      </c>
    </row>
    <row r="8864" spans="1:2" x14ac:dyDescent="0.25">
      <c r="A8864" s="25">
        <v>41370</v>
      </c>
      <c r="B8864" s="26">
        <f>[1]PyramidData!K8871</f>
        <v>555</v>
      </c>
    </row>
    <row r="8865" spans="1:2" x14ac:dyDescent="0.25">
      <c r="A8865" s="25">
        <v>41371</v>
      </c>
      <c r="B8865" s="26">
        <f>[1]PyramidData!K8872</f>
        <v>1779</v>
      </c>
    </row>
    <row r="8866" spans="1:2" x14ac:dyDescent="0.25">
      <c r="A8866" s="25">
        <v>41372</v>
      </c>
      <c r="B8866" s="26">
        <f>[1]PyramidData!K8873</f>
        <v>3593</v>
      </c>
    </row>
    <row r="8867" spans="1:2" x14ac:dyDescent="0.25">
      <c r="A8867" s="25">
        <v>41373</v>
      </c>
      <c r="B8867" s="26">
        <f>[1]PyramidData!K8874</f>
        <v>3719</v>
      </c>
    </row>
    <row r="8868" spans="1:2" x14ac:dyDescent="0.25">
      <c r="A8868" s="25">
        <v>41374</v>
      </c>
      <c r="B8868" s="26">
        <f>[1]PyramidData!K8875</f>
        <v>2936</v>
      </c>
    </row>
    <row r="8869" spans="1:2" x14ac:dyDescent="0.25">
      <c r="A8869" s="25">
        <v>41375</v>
      </c>
      <c r="B8869" s="26">
        <f>[1]PyramidData!K8876</f>
        <v>3655</v>
      </c>
    </row>
    <row r="8870" spans="1:2" x14ac:dyDescent="0.25">
      <c r="A8870" s="25">
        <v>41376</v>
      </c>
      <c r="B8870" s="26">
        <f>[1]PyramidData!K8877</f>
        <v>2985</v>
      </c>
    </row>
    <row r="8871" spans="1:2" x14ac:dyDescent="0.25">
      <c r="A8871" s="25">
        <v>41377</v>
      </c>
      <c r="B8871" s="26">
        <f>[1]PyramidData!K8878</f>
        <v>177</v>
      </c>
    </row>
    <row r="8872" spans="1:2" x14ac:dyDescent="0.25">
      <c r="A8872" s="25">
        <v>41378</v>
      </c>
      <c r="B8872" s="26">
        <f>[1]PyramidData!K8879</f>
        <v>412</v>
      </c>
    </row>
    <row r="8873" spans="1:2" x14ac:dyDescent="0.25">
      <c r="A8873" s="25">
        <v>41379</v>
      </c>
      <c r="B8873" s="26">
        <f>[1]PyramidData!K8880</f>
        <v>1391</v>
      </c>
    </row>
    <row r="8874" spans="1:2" x14ac:dyDescent="0.25">
      <c r="A8874" s="25">
        <v>41380</v>
      </c>
      <c r="B8874" s="26">
        <f>[1]PyramidData!K8881</f>
        <v>2506</v>
      </c>
    </row>
    <row r="8875" spans="1:2" x14ac:dyDescent="0.25">
      <c r="A8875" s="25">
        <v>41381</v>
      </c>
      <c r="B8875" s="26">
        <f>[1]PyramidData!K8882</f>
        <v>2804</v>
      </c>
    </row>
    <row r="8876" spans="1:2" x14ac:dyDescent="0.25">
      <c r="A8876" s="25">
        <v>41382</v>
      </c>
      <c r="B8876" s="26">
        <f>[1]PyramidData!K8883</f>
        <v>439</v>
      </c>
    </row>
    <row r="8877" spans="1:2" x14ac:dyDescent="0.25">
      <c r="A8877" s="25">
        <v>41383</v>
      </c>
      <c r="B8877" s="26">
        <f>[1]PyramidData!K8884</f>
        <v>2178</v>
      </c>
    </row>
    <row r="8878" spans="1:2" x14ac:dyDescent="0.25">
      <c r="A8878" s="25">
        <v>41384</v>
      </c>
      <c r="B8878" s="26">
        <f>[1]PyramidData!K8885</f>
        <v>379</v>
      </c>
    </row>
    <row r="8879" spans="1:2" x14ac:dyDescent="0.25">
      <c r="A8879" s="25">
        <v>41385</v>
      </c>
      <c r="B8879" s="26">
        <f>[1]PyramidData!K8886</f>
        <v>276</v>
      </c>
    </row>
    <row r="8880" spans="1:2" x14ac:dyDescent="0.25">
      <c r="A8880" s="25">
        <v>41386</v>
      </c>
      <c r="B8880" s="26">
        <f>[1]PyramidData!K8887</f>
        <v>2885</v>
      </c>
    </row>
    <row r="8881" spans="1:2" x14ac:dyDescent="0.25">
      <c r="A8881" s="25">
        <v>41387</v>
      </c>
      <c r="B8881" s="26">
        <f>[1]PyramidData!K8888</f>
        <v>2216</v>
      </c>
    </row>
    <row r="8882" spans="1:2" x14ac:dyDescent="0.25">
      <c r="A8882" s="25">
        <v>41388</v>
      </c>
      <c r="B8882" s="26">
        <f>[1]PyramidData!K8889</f>
        <v>2247</v>
      </c>
    </row>
    <row r="8883" spans="1:2" x14ac:dyDescent="0.25">
      <c r="A8883" s="25">
        <v>41389</v>
      </c>
      <c r="B8883" s="26">
        <f>[1]PyramidData!K8890</f>
        <v>799</v>
      </c>
    </row>
    <row r="8884" spans="1:2" x14ac:dyDescent="0.25">
      <c r="A8884" s="25">
        <v>41390</v>
      </c>
      <c r="B8884" s="26">
        <f>[1]PyramidData!K8891</f>
        <v>3184</v>
      </c>
    </row>
    <row r="8885" spans="1:2" x14ac:dyDescent="0.25">
      <c r="A8885" s="25">
        <v>41391</v>
      </c>
      <c r="B8885" s="26">
        <f>[1]PyramidData!K8892</f>
        <v>157</v>
      </c>
    </row>
    <row r="8886" spans="1:2" x14ac:dyDescent="0.25">
      <c r="A8886" s="25">
        <v>41392</v>
      </c>
      <c r="B8886" s="26">
        <f>[1]PyramidData!K8893</f>
        <v>213</v>
      </c>
    </row>
    <row r="8887" spans="1:2" x14ac:dyDescent="0.25">
      <c r="A8887" s="25">
        <v>41393</v>
      </c>
      <c r="B8887" s="26">
        <f>[1]PyramidData!K8894</f>
        <v>2019</v>
      </c>
    </row>
    <row r="8888" spans="1:2" x14ac:dyDescent="0.25">
      <c r="A8888" s="25">
        <v>41394</v>
      </c>
      <c r="B8888" s="26">
        <f>[1]PyramidData!K8895</f>
        <v>144</v>
      </c>
    </row>
    <row r="8889" spans="1:2" x14ac:dyDescent="0.25">
      <c r="A8889" s="25">
        <v>41395</v>
      </c>
      <c r="B8889" s="26">
        <f>[1]PyramidData!K8896</f>
        <v>2230</v>
      </c>
    </row>
    <row r="8890" spans="1:2" x14ac:dyDescent="0.25">
      <c r="A8890" s="25">
        <v>41396</v>
      </c>
      <c r="B8890" s="26">
        <f>[1]PyramidData!K8897</f>
        <v>2398</v>
      </c>
    </row>
    <row r="8891" spans="1:2" x14ac:dyDescent="0.25">
      <c r="A8891" s="25">
        <v>41397</v>
      </c>
      <c r="B8891" s="26">
        <f>[1]PyramidData!K8898</f>
        <v>2954</v>
      </c>
    </row>
    <row r="8892" spans="1:2" x14ac:dyDescent="0.25">
      <c r="A8892" s="25">
        <v>41398</v>
      </c>
      <c r="B8892" s="26">
        <f>[1]PyramidData!K8899</f>
        <v>945</v>
      </c>
    </row>
    <row r="8893" spans="1:2" x14ac:dyDescent="0.25">
      <c r="A8893" s="25">
        <v>41399</v>
      </c>
      <c r="B8893" s="26">
        <f>[1]PyramidData!K8900</f>
        <v>142</v>
      </c>
    </row>
    <row r="8894" spans="1:2" x14ac:dyDescent="0.25">
      <c r="A8894" s="25">
        <v>41400</v>
      </c>
      <c r="B8894" s="26">
        <f>[1]PyramidData!K8901</f>
        <v>3572</v>
      </c>
    </row>
    <row r="8895" spans="1:2" x14ac:dyDescent="0.25">
      <c r="A8895" s="25">
        <v>41401</v>
      </c>
      <c r="B8895" s="26">
        <f>[1]PyramidData!K8902</f>
        <v>2937</v>
      </c>
    </row>
    <row r="8896" spans="1:2" x14ac:dyDescent="0.25">
      <c r="A8896" s="25">
        <v>41402</v>
      </c>
      <c r="B8896" s="26">
        <f>[1]PyramidData!K8903</f>
        <v>1089</v>
      </c>
    </row>
    <row r="8897" spans="1:2" x14ac:dyDescent="0.25">
      <c r="A8897" s="25">
        <v>41403</v>
      </c>
      <c r="B8897" s="26">
        <f>[1]PyramidData!K8904</f>
        <v>2839</v>
      </c>
    </row>
    <row r="8898" spans="1:2" x14ac:dyDescent="0.25">
      <c r="A8898" s="25">
        <v>41404</v>
      </c>
      <c r="B8898" s="26">
        <f>[1]PyramidData!K8905</f>
        <v>258</v>
      </c>
    </row>
    <row r="8899" spans="1:2" x14ac:dyDescent="0.25">
      <c r="A8899" s="25">
        <v>41405</v>
      </c>
      <c r="B8899" s="26">
        <f>[1]PyramidData!K8906</f>
        <v>2455</v>
      </c>
    </row>
    <row r="8900" spans="1:2" x14ac:dyDescent="0.25">
      <c r="A8900" s="25">
        <v>41406</v>
      </c>
      <c r="B8900" s="26">
        <f>[1]PyramidData!K8907</f>
        <v>2622</v>
      </c>
    </row>
    <row r="8901" spans="1:2" x14ac:dyDescent="0.25">
      <c r="A8901" s="25">
        <v>41407</v>
      </c>
      <c r="B8901" s="26">
        <f>[1]PyramidData!K8908</f>
        <v>2603</v>
      </c>
    </row>
    <row r="8902" spans="1:2" x14ac:dyDescent="0.25">
      <c r="A8902" s="25">
        <v>41408</v>
      </c>
      <c r="B8902" s="26">
        <f>[1]PyramidData!K8909</f>
        <v>1637</v>
      </c>
    </row>
    <row r="8903" spans="1:2" x14ac:dyDescent="0.25">
      <c r="A8903" s="25">
        <v>41409</v>
      </c>
      <c r="B8903" s="26">
        <f>[1]PyramidData!K8910</f>
        <v>1825</v>
      </c>
    </row>
    <row r="8904" spans="1:2" x14ac:dyDescent="0.25">
      <c r="A8904" s="25">
        <v>41410</v>
      </c>
      <c r="B8904" s="26">
        <f>[1]PyramidData!K8911</f>
        <v>1763</v>
      </c>
    </row>
    <row r="8905" spans="1:2" x14ac:dyDescent="0.25">
      <c r="A8905" s="25">
        <v>41411</v>
      </c>
      <c r="B8905" s="26">
        <f>[1]PyramidData!K8912</f>
        <v>802</v>
      </c>
    </row>
    <row r="8906" spans="1:2" x14ac:dyDescent="0.25">
      <c r="A8906" s="25">
        <v>41412</v>
      </c>
      <c r="B8906" s="26">
        <f>[1]PyramidData!K8913</f>
        <v>1718</v>
      </c>
    </row>
    <row r="8907" spans="1:2" x14ac:dyDescent="0.25">
      <c r="A8907" s="25">
        <v>41413</v>
      </c>
      <c r="B8907" s="26">
        <f>[1]PyramidData!K8914</f>
        <v>1126</v>
      </c>
    </row>
    <row r="8908" spans="1:2" x14ac:dyDescent="0.25">
      <c r="A8908" s="25">
        <v>41414</v>
      </c>
      <c r="B8908" s="26">
        <f>[1]PyramidData!K8915</f>
        <v>2144</v>
      </c>
    </row>
    <row r="8909" spans="1:2" x14ac:dyDescent="0.25">
      <c r="A8909" s="25">
        <v>41415</v>
      </c>
      <c r="B8909" s="26">
        <f>[1]PyramidData!K8916</f>
        <v>2716</v>
      </c>
    </row>
    <row r="8910" spans="1:2" x14ac:dyDescent="0.25">
      <c r="A8910" s="25">
        <v>41416</v>
      </c>
      <c r="B8910" s="26">
        <f>[1]PyramidData!K8917</f>
        <v>3005</v>
      </c>
    </row>
    <row r="8911" spans="1:2" x14ac:dyDescent="0.25">
      <c r="A8911" s="25">
        <v>41417</v>
      </c>
      <c r="B8911" s="26">
        <f>[1]PyramidData!K8918</f>
        <v>3564</v>
      </c>
    </row>
    <row r="8912" spans="1:2" x14ac:dyDescent="0.25">
      <c r="A8912" s="25">
        <v>41418</v>
      </c>
      <c r="B8912" s="26">
        <f>[1]PyramidData!K8919</f>
        <v>2146</v>
      </c>
    </row>
    <row r="8913" spans="1:2" x14ac:dyDescent="0.25">
      <c r="A8913" s="25">
        <v>41419</v>
      </c>
      <c r="B8913" s="26">
        <f>[1]PyramidData!K8920</f>
        <v>145</v>
      </c>
    </row>
    <row r="8914" spans="1:2" x14ac:dyDescent="0.25">
      <c r="A8914" s="25">
        <v>41420</v>
      </c>
      <c r="B8914" s="26">
        <f>[1]PyramidData!K8921</f>
        <v>105</v>
      </c>
    </row>
    <row r="8915" spans="1:2" x14ac:dyDescent="0.25">
      <c r="A8915" s="25">
        <v>41421</v>
      </c>
      <c r="B8915" s="26">
        <f>[1]PyramidData!K8922</f>
        <v>117</v>
      </c>
    </row>
    <row r="8916" spans="1:2" x14ac:dyDescent="0.25">
      <c r="A8916" s="25">
        <v>41422</v>
      </c>
      <c r="B8916" s="26">
        <f>[1]PyramidData!K8923</f>
        <v>3256</v>
      </c>
    </row>
    <row r="8917" spans="1:2" x14ac:dyDescent="0.25">
      <c r="A8917" s="25">
        <v>41423</v>
      </c>
      <c r="B8917" s="26">
        <f>[1]PyramidData!K8924</f>
        <v>2975</v>
      </c>
    </row>
    <row r="8918" spans="1:2" x14ac:dyDescent="0.25">
      <c r="A8918" s="25">
        <v>41424</v>
      </c>
      <c r="B8918" s="26">
        <f>[1]PyramidData!K8925</f>
        <v>3768</v>
      </c>
    </row>
    <row r="8919" spans="1:2" x14ac:dyDescent="0.25">
      <c r="A8919" s="25">
        <v>41425</v>
      </c>
      <c r="B8919" s="26">
        <f>[1]PyramidData!K8926</f>
        <v>1975</v>
      </c>
    </row>
    <row r="8920" spans="1:2" x14ac:dyDescent="0.25">
      <c r="A8920" s="25">
        <v>41426</v>
      </c>
      <c r="B8920" s="26">
        <f>[1]PyramidData!K8927</f>
        <v>2150</v>
      </c>
    </row>
    <row r="8921" spans="1:2" x14ac:dyDescent="0.25">
      <c r="A8921" s="25">
        <v>41427</v>
      </c>
      <c r="B8921" s="26">
        <f>[1]PyramidData!K8928</f>
        <v>815</v>
      </c>
    </row>
    <row r="8922" spans="1:2" x14ac:dyDescent="0.25">
      <c r="A8922" s="25">
        <v>41428</v>
      </c>
      <c r="B8922" s="26">
        <f>[1]PyramidData!K8929</f>
        <v>3940</v>
      </c>
    </row>
    <row r="8923" spans="1:2" x14ac:dyDescent="0.25">
      <c r="A8923" s="25">
        <v>41429</v>
      </c>
      <c r="B8923" s="26">
        <f>[1]PyramidData!K8930</f>
        <v>2249</v>
      </c>
    </row>
    <row r="8924" spans="1:2" x14ac:dyDescent="0.25">
      <c r="A8924" s="25">
        <v>41430</v>
      </c>
      <c r="B8924" s="26">
        <f>[1]PyramidData!K8931</f>
        <v>2512</v>
      </c>
    </row>
    <row r="8925" spans="1:2" x14ac:dyDescent="0.25">
      <c r="A8925" s="25">
        <v>41431</v>
      </c>
      <c r="B8925" s="26">
        <f>[1]PyramidData!K8932</f>
        <v>1498</v>
      </c>
    </row>
    <row r="8926" spans="1:2" x14ac:dyDescent="0.25">
      <c r="A8926" s="25">
        <v>41432</v>
      </c>
      <c r="B8926" s="26">
        <f>[1]PyramidData!K8933</f>
        <v>2571</v>
      </c>
    </row>
    <row r="8927" spans="1:2" x14ac:dyDescent="0.25">
      <c r="A8927" s="25">
        <v>41433</v>
      </c>
      <c r="B8927" s="26">
        <f>[1]PyramidData!K8934</f>
        <v>356</v>
      </c>
    </row>
    <row r="8928" spans="1:2" x14ac:dyDescent="0.25">
      <c r="A8928" s="25">
        <v>41434</v>
      </c>
      <c r="B8928" s="26">
        <f>[1]PyramidData!K8935</f>
        <v>299</v>
      </c>
    </row>
    <row r="8929" spans="1:2" x14ac:dyDescent="0.25">
      <c r="A8929" s="25">
        <v>41435</v>
      </c>
      <c r="B8929" s="26">
        <f>[1]PyramidData!K8936</f>
        <v>2069</v>
      </c>
    </row>
    <row r="8930" spans="1:2" x14ac:dyDescent="0.25">
      <c r="A8930" s="25">
        <v>41436</v>
      </c>
      <c r="B8930" s="26">
        <f>[1]PyramidData!K8937</f>
        <v>2687</v>
      </c>
    </row>
    <row r="8931" spans="1:2" x14ac:dyDescent="0.25">
      <c r="A8931" s="25">
        <v>41437</v>
      </c>
      <c r="B8931" s="26">
        <f>[1]PyramidData!K8938</f>
        <v>879</v>
      </c>
    </row>
    <row r="8932" spans="1:2" x14ac:dyDescent="0.25">
      <c r="A8932" s="25">
        <v>41438</v>
      </c>
      <c r="B8932" s="26">
        <f>[1]PyramidData!K8939</f>
        <v>1797</v>
      </c>
    </row>
    <row r="8933" spans="1:2" x14ac:dyDescent="0.25">
      <c r="A8933" s="25">
        <v>41439</v>
      </c>
      <c r="B8933" s="26">
        <f>[1]PyramidData!K8940</f>
        <v>1577</v>
      </c>
    </row>
    <row r="8934" spans="1:2" x14ac:dyDescent="0.25">
      <c r="A8934" s="25">
        <v>41440</v>
      </c>
      <c r="B8934" s="26">
        <f>[1]PyramidData!K8941</f>
        <v>429</v>
      </c>
    </row>
    <row r="8935" spans="1:2" x14ac:dyDescent="0.25">
      <c r="A8935" s="25">
        <v>41441</v>
      </c>
      <c r="B8935" s="26">
        <f>[1]PyramidData!K8942</f>
        <v>1889</v>
      </c>
    </row>
    <row r="8936" spans="1:2" x14ac:dyDescent="0.25">
      <c r="A8936" s="25">
        <v>41442</v>
      </c>
      <c r="B8936" s="26">
        <f>[1]PyramidData!K8943</f>
        <v>2119</v>
      </c>
    </row>
    <row r="8937" spans="1:2" x14ac:dyDescent="0.25">
      <c r="A8937" s="25">
        <v>41443</v>
      </c>
      <c r="B8937" s="26">
        <f>[1]PyramidData!K8944</f>
        <v>1325</v>
      </c>
    </row>
    <row r="8938" spans="1:2" x14ac:dyDescent="0.25">
      <c r="A8938" s="25">
        <v>41444</v>
      </c>
      <c r="B8938" s="26">
        <f>[1]PyramidData!K8945</f>
        <v>1257</v>
      </c>
    </row>
    <row r="8939" spans="1:2" x14ac:dyDescent="0.25">
      <c r="A8939" s="25">
        <v>41445</v>
      </c>
      <c r="B8939" s="26">
        <f>[1]PyramidData!K8946</f>
        <v>2561</v>
      </c>
    </row>
    <row r="8940" spans="1:2" x14ac:dyDescent="0.25">
      <c r="A8940" s="25">
        <v>41446</v>
      </c>
      <c r="B8940" s="26">
        <f>[1]PyramidData!K8947</f>
        <v>2510</v>
      </c>
    </row>
    <row r="8941" spans="1:2" x14ac:dyDescent="0.25">
      <c r="A8941" s="25">
        <v>41447</v>
      </c>
      <c r="B8941" s="26">
        <f>[1]PyramidData!K8948</f>
        <v>127</v>
      </c>
    </row>
    <row r="8942" spans="1:2" x14ac:dyDescent="0.25">
      <c r="A8942" s="25">
        <v>41448</v>
      </c>
      <c r="B8942" s="26">
        <f>[1]PyramidData!K8949</f>
        <v>115</v>
      </c>
    </row>
    <row r="8943" spans="1:2" x14ac:dyDescent="0.25">
      <c r="A8943" s="25">
        <v>41449</v>
      </c>
      <c r="B8943" s="26">
        <f>[1]PyramidData!K8950</f>
        <v>123</v>
      </c>
    </row>
    <row r="8944" spans="1:2" x14ac:dyDescent="0.25">
      <c r="A8944" s="25">
        <v>41450</v>
      </c>
      <c r="B8944" s="26">
        <f>[1]PyramidData!K8951</f>
        <v>1290</v>
      </c>
    </row>
    <row r="8945" spans="1:2" x14ac:dyDescent="0.25">
      <c r="A8945" s="25">
        <v>41451</v>
      </c>
      <c r="B8945" s="26">
        <f>[1]PyramidData!K8952</f>
        <v>2914</v>
      </c>
    </row>
    <row r="8946" spans="1:2" x14ac:dyDescent="0.25">
      <c r="A8946" s="25">
        <v>41452</v>
      </c>
      <c r="B8946" s="26">
        <f>[1]PyramidData!K8953</f>
        <v>3193</v>
      </c>
    </row>
    <row r="8947" spans="1:2" x14ac:dyDescent="0.25">
      <c r="A8947" s="25">
        <v>41453</v>
      </c>
      <c r="B8947" s="26">
        <f>[1]PyramidData!K8954</f>
        <v>3555</v>
      </c>
    </row>
    <row r="8948" spans="1:2" x14ac:dyDescent="0.25">
      <c r="A8948" s="25">
        <v>41454</v>
      </c>
      <c r="B8948" s="26">
        <f>[1]PyramidData!K8955</f>
        <v>3190</v>
      </c>
    </row>
    <row r="8949" spans="1:2" x14ac:dyDescent="0.25">
      <c r="A8949" s="25">
        <v>41455</v>
      </c>
      <c r="B8949" s="26">
        <f>[1]PyramidData!K8956</f>
        <v>803</v>
      </c>
    </row>
    <row r="8950" spans="1:2" x14ac:dyDescent="0.25">
      <c r="A8950" s="25">
        <v>41456</v>
      </c>
      <c r="B8950" s="26">
        <f>[1]PyramidData!K8957</f>
        <v>3900</v>
      </c>
    </row>
    <row r="8951" spans="1:2" x14ac:dyDescent="0.25">
      <c r="A8951" s="25">
        <v>41457</v>
      </c>
      <c r="B8951" s="26">
        <f>[1]PyramidData!K8958</f>
        <v>4494</v>
      </c>
    </row>
    <row r="8952" spans="1:2" x14ac:dyDescent="0.25">
      <c r="A8952" s="25">
        <v>41458</v>
      </c>
      <c r="B8952" s="26">
        <f>[1]PyramidData!K8959</f>
        <v>4844</v>
      </c>
    </row>
    <row r="8953" spans="1:2" x14ac:dyDescent="0.25">
      <c r="A8953" s="25">
        <v>41459</v>
      </c>
      <c r="B8953" s="26">
        <f>[1]PyramidData!K8960</f>
        <v>4414</v>
      </c>
    </row>
    <row r="8954" spans="1:2" x14ac:dyDescent="0.25">
      <c r="A8954" s="25">
        <v>41460</v>
      </c>
      <c r="B8954" s="26">
        <f>[1]PyramidData!K8961</f>
        <v>5459</v>
      </c>
    </row>
    <row r="8955" spans="1:2" x14ac:dyDescent="0.25">
      <c r="A8955" s="25">
        <v>41461</v>
      </c>
      <c r="B8955" s="26">
        <f>[1]PyramidData!K8962</f>
        <v>6217</v>
      </c>
    </row>
    <row r="8956" spans="1:2" x14ac:dyDescent="0.25">
      <c r="A8956" s="25">
        <v>41462</v>
      </c>
      <c r="B8956" s="26">
        <f>[1]PyramidData!K8963</f>
        <v>3256</v>
      </c>
    </row>
    <row r="8957" spans="1:2" x14ac:dyDescent="0.25">
      <c r="A8957" s="25">
        <v>41463</v>
      </c>
      <c r="B8957" s="26">
        <f>[1]PyramidData!K8964</f>
        <v>4149</v>
      </c>
    </row>
    <row r="8958" spans="1:2" x14ac:dyDescent="0.25">
      <c r="A8958" s="25">
        <v>41464</v>
      </c>
      <c r="B8958" s="26">
        <f>[1]PyramidData!K8965</f>
        <v>4449</v>
      </c>
    </row>
    <row r="8959" spans="1:2" x14ac:dyDescent="0.25">
      <c r="A8959" s="25">
        <v>41465</v>
      </c>
      <c r="B8959" s="26">
        <f>[1]PyramidData!K8966</f>
        <v>4344</v>
      </c>
    </row>
    <row r="8960" spans="1:2" x14ac:dyDescent="0.25">
      <c r="A8960" s="25">
        <v>41466</v>
      </c>
      <c r="B8960" s="26">
        <f>[1]PyramidData!K8967</f>
        <v>5121</v>
      </c>
    </row>
    <row r="8961" spans="1:2" x14ac:dyDescent="0.25">
      <c r="A8961" s="25">
        <v>41467</v>
      </c>
      <c r="B8961" s="26">
        <f>[1]PyramidData!K8968</f>
        <v>3984</v>
      </c>
    </row>
    <row r="8962" spans="1:2" x14ac:dyDescent="0.25">
      <c r="A8962" s="25">
        <v>41468</v>
      </c>
      <c r="B8962" s="26">
        <f>[1]PyramidData!K8969</f>
        <v>1598</v>
      </c>
    </row>
    <row r="8963" spans="1:2" x14ac:dyDescent="0.25">
      <c r="A8963" s="25">
        <v>41469</v>
      </c>
      <c r="B8963" s="26">
        <f>[1]PyramidData!K8970</f>
        <v>3406</v>
      </c>
    </row>
    <row r="8964" spans="1:2" x14ac:dyDescent="0.25">
      <c r="A8964" s="25">
        <v>41470</v>
      </c>
      <c r="B8964" s="26">
        <f>[1]PyramidData!K8971</f>
        <v>2621</v>
      </c>
    </row>
    <row r="8965" spans="1:2" x14ac:dyDescent="0.25">
      <c r="A8965" s="25">
        <v>41471</v>
      </c>
      <c r="B8965" s="26">
        <f>[1]PyramidData!K8972</f>
        <v>3162</v>
      </c>
    </row>
    <row r="8966" spans="1:2" x14ac:dyDescent="0.25">
      <c r="A8966" s="25">
        <v>41472</v>
      </c>
      <c r="B8966" s="26">
        <f>[1]PyramidData!K8973</f>
        <v>3649</v>
      </c>
    </row>
    <row r="8967" spans="1:2" x14ac:dyDescent="0.25">
      <c r="A8967" s="25">
        <v>41473</v>
      </c>
      <c r="B8967" s="26">
        <f>[1]PyramidData!K8974</f>
        <v>3491</v>
      </c>
    </row>
    <row r="8968" spans="1:2" x14ac:dyDescent="0.25">
      <c r="A8968" s="25">
        <v>41474</v>
      </c>
      <c r="B8968" s="26">
        <f>[1]PyramidData!K8975</f>
        <v>2898</v>
      </c>
    </row>
    <row r="8969" spans="1:2" x14ac:dyDescent="0.25">
      <c r="A8969" s="25">
        <v>41475</v>
      </c>
      <c r="B8969" s="26">
        <f>[1]PyramidData!K8976</f>
        <v>1592</v>
      </c>
    </row>
    <row r="8970" spans="1:2" x14ac:dyDescent="0.25">
      <c r="A8970" s="25">
        <v>41476</v>
      </c>
      <c r="B8970" s="26">
        <f>[1]PyramidData!K8977</f>
        <v>3969</v>
      </c>
    </row>
    <row r="8971" spans="1:2" x14ac:dyDescent="0.25">
      <c r="A8971" s="25">
        <v>41477</v>
      </c>
      <c r="B8971" s="26">
        <f>[1]PyramidData!K8978</f>
        <v>5056</v>
      </c>
    </row>
    <row r="8972" spans="1:2" x14ac:dyDescent="0.25">
      <c r="A8972" s="25">
        <v>41478</v>
      </c>
      <c r="B8972" s="26">
        <f>[1]PyramidData!K8979</f>
        <v>3281</v>
      </c>
    </row>
    <row r="8973" spans="1:2" x14ac:dyDescent="0.25">
      <c r="A8973" s="25">
        <v>41479</v>
      </c>
      <c r="B8973" s="26">
        <f>[1]PyramidData!K8980</f>
        <v>3066</v>
      </c>
    </row>
    <row r="8974" spans="1:2" x14ac:dyDescent="0.25">
      <c r="A8974" s="25">
        <v>41480</v>
      </c>
      <c r="B8974" s="26">
        <f>[1]PyramidData!K8981</f>
        <v>3407</v>
      </c>
    </row>
    <row r="8975" spans="1:2" x14ac:dyDescent="0.25">
      <c r="A8975" s="25">
        <v>41481</v>
      </c>
      <c r="B8975" s="26">
        <f>[1]PyramidData!K8982</f>
        <v>2939</v>
      </c>
    </row>
    <row r="8976" spans="1:2" x14ac:dyDescent="0.25">
      <c r="A8976" s="25">
        <v>41482</v>
      </c>
      <c r="B8976" s="26">
        <f>[1]PyramidData!K8983</f>
        <v>4166</v>
      </c>
    </row>
    <row r="8977" spans="1:2" x14ac:dyDescent="0.25">
      <c r="A8977" s="25">
        <v>41483</v>
      </c>
      <c r="B8977" s="26">
        <f>[1]PyramidData!K8984</f>
        <v>2863</v>
      </c>
    </row>
    <row r="8978" spans="1:2" x14ac:dyDescent="0.25">
      <c r="A8978" s="25">
        <v>41484</v>
      </c>
      <c r="B8978" s="26">
        <f>[1]PyramidData!K8985</f>
        <v>2617</v>
      </c>
    </row>
    <row r="8979" spans="1:2" x14ac:dyDescent="0.25">
      <c r="A8979" s="25">
        <v>41485</v>
      </c>
      <c r="B8979" s="26">
        <f>[1]PyramidData!K8986</f>
        <v>2398</v>
      </c>
    </row>
    <row r="8980" spans="1:2" x14ac:dyDescent="0.25">
      <c r="A8980" s="25">
        <v>41486</v>
      </c>
      <c r="B8980" s="26">
        <f>[1]PyramidData!K8987</f>
        <v>2491</v>
      </c>
    </row>
    <row r="8981" spans="1:2" x14ac:dyDescent="0.25">
      <c r="A8981" s="25">
        <v>41487</v>
      </c>
      <c r="B8981" s="26">
        <f>[1]PyramidData!K8988</f>
        <v>671</v>
      </c>
    </row>
    <row r="8982" spans="1:2" x14ac:dyDescent="0.25">
      <c r="A8982" s="25">
        <v>41488</v>
      </c>
      <c r="B8982" s="26">
        <f>[1]PyramidData!K8989</f>
        <v>3455</v>
      </c>
    </row>
    <row r="8983" spans="1:2" x14ac:dyDescent="0.25">
      <c r="A8983" s="25">
        <v>41489</v>
      </c>
      <c r="B8983" s="26">
        <f>[1]PyramidData!K8990</f>
        <v>1067</v>
      </c>
    </row>
    <row r="8984" spans="1:2" x14ac:dyDescent="0.25">
      <c r="A8984" s="25">
        <v>41490</v>
      </c>
      <c r="B8984" s="26">
        <f>[1]PyramidData!K8991</f>
        <v>1460</v>
      </c>
    </row>
    <row r="8985" spans="1:2" x14ac:dyDescent="0.25">
      <c r="A8985" s="25">
        <v>41491</v>
      </c>
      <c r="B8985" s="26">
        <f>[1]PyramidData!K8992</f>
        <v>2587</v>
      </c>
    </row>
    <row r="8986" spans="1:2" x14ac:dyDescent="0.25">
      <c r="A8986" s="25">
        <v>41492</v>
      </c>
      <c r="B8986" s="26">
        <f>[1]PyramidData!K8993</f>
        <v>2228</v>
      </c>
    </row>
    <row r="8987" spans="1:2" x14ac:dyDescent="0.25">
      <c r="A8987" s="25">
        <v>41493</v>
      </c>
      <c r="B8987" s="26">
        <f>[1]PyramidData!K8994</f>
        <v>2791</v>
      </c>
    </row>
    <row r="8988" spans="1:2" x14ac:dyDescent="0.25">
      <c r="A8988" s="25">
        <v>41494</v>
      </c>
      <c r="B8988" s="26">
        <f>[1]PyramidData!K8995</f>
        <v>2138</v>
      </c>
    </row>
    <row r="8989" spans="1:2" x14ac:dyDescent="0.25">
      <c r="A8989" s="25">
        <v>41495</v>
      </c>
      <c r="B8989" s="26">
        <f>[1]PyramidData!K8996</f>
        <v>0</v>
      </c>
    </row>
    <row r="8990" spans="1:2" x14ac:dyDescent="0.25">
      <c r="A8990" s="25">
        <v>41496</v>
      </c>
      <c r="B8990" s="26">
        <f>[1]PyramidData!K8997</f>
        <v>220</v>
      </c>
    </row>
    <row r="8991" spans="1:2" x14ac:dyDescent="0.25">
      <c r="A8991" s="25">
        <v>41497</v>
      </c>
      <c r="B8991" s="26">
        <f>[1]PyramidData!K8998</f>
        <v>1363</v>
      </c>
    </row>
    <row r="8992" spans="1:2" x14ac:dyDescent="0.25">
      <c r="A8992" s="25">
        <v>41498</v>
      </c>
      <c r="B8992" s="26">
        <f>[1]PyramidData!K8999</f>
        <v>2915</v>
      </c>
    </row>
    <row r="8993" spans="1:2" x14ac:dyDescent="0.25">
      <c r="A8993" s="25">
        <v>41499</v>
      </c>
      <c r="B8993" s="26">
        <f>[1]PyramidData!K9000</f>
        <v>2804</v>
      </c>
    </row>
    <row r="8994" spans="1:2" x14ac:dyDescent="0.25">
      <c r="A8994" s="25">
        <v>41500</v>
      </c>
      <c r="B8994" s="26">
        <f>[1]PyramidData!K9001</f>
        <v>2581</v>
      </c>
    </row>
    <row r="8995" spans="1:2" x14ac:dyDescent="0.25">
      <c r="A8995" s="25">
        <v>41501</v>
      </c>
      <c r="B8995" s="26">
        <f>[1]PyramidData!K9002</f>
        <v>2922</v>
      </c>
    </row>
    <row r="8996" spans="1:2" x14ac:dyDescent="0.25">
      <c r="A8996" s="25">
        <v>41502</v>
      </c>
      <c r="B8996" s="26">
        <f>[1]PyramidData!K9003</f>
        <v>2586</v>
      </c>
    </row>
    <row r="8997" spans="1:2" x14ac:dyDescent="0.25">
      <c r="A8997" s="25">
        <v>41503</v>
      </c>
      <c r="B8997" s="26">
        <f>[1]PyramidData!K9004</f>
        <v>1009</v>
      </c>
    </row>
    <row r="8998" spans="1:2" x14ac:dyDescent="0.25">
      <c r="A8998" s="25">
        <v>41504</v>
      </c>
      <c r="B8998" s="26">
        <f>[1]PyramidData!K9005</f>
        <v>1467</v>
      </c>
    </row>
    <row r="8999" spans="1:2" x14ac:dyDescent="0.25">
      <c r="A8999" s="25">
        <v>41505</v>
      </c>
      <c r="B8999" s="26">
        <f>[1]PyramidData!K9006</f>
        <v>2375</v>
      </c>
    </row>
    <row r="9000" spans="1:2" x14ac:dyDescent="0.25">
      <c r="A9000" s="25">
        <v>41506</v>
      </c>
      <c r="B9000" s="26">
        <f>[1]PyramidData!K9007</f>
        <v>2105</v>
      </c>
    </row>
    <row r="9001" spans="1:2" x14ac:dyDescent="0.25">
      <c r="A9001" s="25">
        <v>41507</v>
      </c>
      <c r="B9001" s="26">
        <f>[1]PyramidData!K9008</f>
        <v>3065</v>
      </c>
    </row>
    <row r="9002" spans="1:2" x14ac:dyDescent="0.25">
      <c r="A9002" s="25">
        <v>41508</v>
      </c>
      <c r="B9002" s="26">
        <f>[1]PyramidData!K9009</f>
        <v>3786</v>
      </c>
    </row>
    <row r="9003" spans="1:2" x14ac:dyDescent="0.25">
      <c r="A9003" s="25">
        <v>41509</v>
      </c>
      <c r="B9003" s="26">
        <f>[1]PyramidData!K9010</f>
        <v>4034</v>
      </c>
    </row>
    <row r="9004" spans="1:2" x14ac:dyDescent="0.25">
      <c r="A9004" s="25">
        <v>41510</v>
      </c>
      <c r="B9004" s="26">
        <f>[1]PyramidData!K9011</f>
        <v>120</v>
      </c>
    </row>
    <row r="9005" spans="1:2" x14ac:dyDescent="0.25">
      <c r="A9005" s="25">
        <v>41511</v>
      </c>
      <c r="B9005" s="26">
        <f>[1]PyramidData!K9012</f>
        <v>820</v>
      </c>
    </row>
    <row r="9006" spans="1:2" x14ac:dyDescent="0.25">
      <c r="A9006" s="25">
        <v>41512</v>
      </c>
      <c r="B9006" s="26">
        <f>[1]PyramidData!K9013</f>
        <v>3458</v>
      </c>
    </row>
    <row r="9007" spans="1:2" x14ac:dyDescent="0.25">
      <c r="A9007" s="25">
        <v>41513</v>
      </c>
      <c r="B9007" s="26">
        <f>[1]PyramidData!K9014</f>
        <v>3175</v>
      </c>
    </row>
    <row r="9008" spans="1:2" x14ac:dyDescent="0.25">
      <c r="A9008" s="25">
        <v>41514</v>
      </c>
      <c r="B9008" s="26">
        <f>[1]PyramidData!K9015</f>
        <v>4541</v>
      </c>
    </row>
    <row r="9009" spans="1:2" x14ac:dyDescent="0.25">
      <c r="A9009" s="25">
        <v>41515</v>
      </c>
      <c r="B9009" s="26">
        <f>[1]PyramidData!K9016</f>
        <v>4833</v>
      </c>
    </row>
    <row r="9010" spans="1:2" x14ac:dyDescent="0.25">
      <c r="A9010" s="25">
        <v>41516</v>
      </c>
      <c r="B9010" s="26">
        <f>[1]PyramidData!K9017</f>
        <v>518</v>
      </c>
    </row>
    <row r="9011" spans="1:2" x14ac:dyDescent="0.25">
      <c r="A9011" s="25">
        <v>41517</v>
      </c>
      <c r="B9011" s="26">
        <f>[1]PyramidData!K9018</f>
        <v>0</v>
      </c>
    </row>
    <row r="9012" spans="1:2" x14ac:dyDescent="0.25">
      <c r="A9012" s="25">
        <v>41518</v>
      </c>
      <c r="B9012" s="26">
        <f>[1]PyramidData!K9019</f>
        <v>946</v>
      </c>
    </row>
    <row r="9013" spans="1:2" x14ac:dyDescent="0.25">
      <c r="A9013" s="25">
        <v>41519</v>
      </c>
      <c r="B9013" s="26">
        <f>[1]PyramidData!K9020</f>
        <v>1108</v>
      </c>
    </row>
    <row r="9014" spans="1:2" x14ac:dyDescent="0.25">
      <c r="A9014" s="25">
        <v>41520</v>
      </c>
      <c r="B9014" s="26">
        <f>[1]PyramidData!K9021</f>
        <v>4152</v>
      </c>
    </row>
    <row r="9015" spans="1:2" x14ac:dyDescent="0.25">
      <c r="A9015" s="25">
        <v>41521</v>
      </c>
      <c r="B9015" s="26">
        <f>[1]PyramidData!K9022</f>
        <v>3765</v>
      </c>
    </row>
    <row r="9016" spans="1:2" x14ac:dyDescent="0.25">
      <c r="A9016" s="25">
        <v>41522</v>
      </c>
      <c r="B9016" s="26">
        <f>[1]PyramidData!K9023</f>
        <v>3560</v>
      </c>
    </row>
    <row r="9017" spans="1:2" x14ac:dyDescent="0.25">
      <c r="A9017" s="25">
        <v>41523</v>
      </c>
      <c r="B9017" s="26">
        <f>[1]PyramidData!K9024</f>
        <v>3336</v>
      </c>
    </row>
    <row r="9018" spans="1:2" x14ac:dyDescent="0.25">
      <c r="A9018" s="25">
        <v>41524</v>
      </c>
      <c r="B9018" s="26">
        <f>[1]PyramidData!K9025</f>
        <v>2386</v>
      </c>
    </row>
    <row r="9019" spans="1:2" x14ac:dyDescent="0.25">
      <c r="A9019" s="25">
        <v>41525</v>
      </c>
      <c r="B9019" s="26">
        <f>[1]PyramidData!K9026</f>
        <v>942</v>
      </c>
    </row>
    <row r="9020" spans="1:2" x14ac:dyDescent="0.25">
      <c r="A9020" s="25">
        <v>41526</v>
      </c>
      <c r="B9020" s="26">
        <f>[1]PyramidData!K9027</f>
        <v>2345</v>
      </c>
    </row>
    <row r="9021" spans="1:2" x14ac:dyDescent="0.25">
      <c r="A9021" s="25">
        <v>41527</v>
      </c>
      <c r="B9021" s="26">
        <f>[1]PyramidData!K9028</f>
        <v>2616</v>
      </c>
    </row>
    <row r="9022" spans="1:2" x14ac:dyDescent="0.25">
      <c r="A9022" s="25">
        <v>41528</v>
      </c>
      <c r="B9022" s="26">
        <f>[1]PyramidData!K9029</f>
        <v>2961</v>
      </c>
    </row>
    <row r="9023" spans="1:2" x14ac:dyDescent="0.25">
      <c r="A9023" s="25">
        <v>41529</v>
      </c>
      <c r="B9023" s="26">
        <f>[1]PyramidData!K9030</f>
        <v>3649</v>
      </c>
    </row>
    <row r="9024" spans="1:2" x14ac:dyDescent="0.25">
      <c r="A9024" s="25">
        <v>41530</v>
      </c>
      <c r="B9024" s="26">
        <f>[1]PyramidData!K9031</f>
        <v>3010</v>
      </c>
    </row>
    <row r="9025" spans="1:2" x14ac:dyDescent="0.25">
      <c r="A9025" s="25">
        <v>41531</v>
      </c>
      <c r="B9025" s="26">
        <f>[1]PyramidData!K9032</f>
        <v>796</v>
      </c>
    </row>
    <row r="9026" spans="1:2" x14ac:dyDescent="0.25">
      <c r="A9026" s="25">
        <v>41532</v>
      </c>
      <c r="B9026" s="26">
        <f>[1]PyramidData!K9033</f>
        <v>1743</v>
      </c>
    </row>
    <row r="9027" spans="1:2" x14ac:dyDescent="0.25">
      <c r="A9027" s="25">
        <v>41533</v>
      </c>
      <c r="B9027" s="26">
        <f>[1]PyramidData!K9034</f>
        <v>2749</v>
      </c>
    </row>
    <row r="9028" spans="1:2" x14ac:dyDescent="0.25">
      <c r="A9028" s="25">
        <v>41534</v>
      </c>
      <c r="B9028" s="26">
        <f>[1]PyramidData!K9035</f>
        <v>1959</v>
      </c>
    </row>
    <row r="9029" spans="1:2" x14ac:dyDescent="0.25">
      <c r="A9029" s="25">
        <v>41535</v>
      </c>
      <c r="B9029" s="26">
        <f>[1]PyramidData!K9036</f>
        <v>3214</v>
      </c>
    </row>
    <row r="9030" spans="1:2" x14ac:dyDescent="0.25">
      <c r="A9030" s="25">
        <v>41536</v>
      </c>
      <c r="B9030" s="26">
        <f>[1]PyramidData!K9037</f>
        <v>4144</v>
      </c>
    </row>
    <row r="9031" spans="1:2" x14ac:dyDescent="0.25">
      <c r="A9031" s="25">
        <v>41537</v>
      </c>
      <c r="B9031" s="26">
        <f>[1]PyramidData!K9038</f>
        <v>0</v>
      </c>
    </row>
    <row r="9032" spans="1:2" x14ac:dyDescent="0.25">
      <c r="A9032" s="25">
        <v>41538</v>
      </c>
      <c r="B9032" s="26">
        <f>[1]PyramidData!K9039</f>
        <v>0</v>
      </c>
    </row>
    <row r="9033" spans="1:2" x14ac:dyDescent="0.25">
      <c r="A9033" s="25">
        <v>41539</v>
      </c>
      <c r="B9033" s="26">
        <f>[1]PyramidData!K9040</f>
        <v>1674</v>
      </c>
    </row>
    <row r="9034" spans="1:2" x14ac:dyDescent="0.25">
      <c r="A9034" s="25">
        <v>41540</v>
      </c>
      <c r="B9034" s="26">
        <f>[1]PyramidData!K9041</f>
        <v>3236</v>
      </c>
    </row>
    <row r="9035" spans="1:2" x14ac:dyDescent="0.25">
      <c r="A9035" s="25">
        <v>41541</v>
      </c>
      <c r="B9035" s="26">
        <f>[1]PyramidData!K9042</f>
        <v>2751</v>
      </c>
    </row>
    <row r="9036" spans="1:2" x14ac:dyDescent="0.25">
      <c r="A9036" s="25">
        <v>41542</v>
      </c>
      <c r="B9036" s="26">
        <f>[1]PyramidData!K9043</f>
        <v>1521</v>
      </c>
    </row>
    <row r="9037" spans="1:2" x14ac:dyDescent="0.25">
      <c r="A9037" s="25">
        <v>41543</v>
      </c>
      <c r="B9037" s="26">
        <f>[1]PyramidData!K9044</f>
        <v>2853</v>
      </c>
    </row>
    <row r="9038" spans="1:2" x14ac:dyDescent="0.25">
      <c r="A9038" s="25">
        <v>41544</v>
      </c>
      <c r="B9038" s="26">
        <f>[1]PyramidData!K9045</f>
        <v>2121</v>
      </c>
    </row>
    <row r="9039" spans="1:2" x14ac:dyDescent="0.25">
      <c r="A9039" s="25">
        <v>41545</v>
      </c>
      <c r="B9039" s="26">
        <f>[1]PyramidData!K9046</f>
        <v>1182</v>
      </c>
    </row>
    <row r="9040" spans="1:2" x14ac:dyDescent="0.25">
      <c r="A9040" s="25">
        <v>41546</v>
      </c>
      <c r="B9040" s="26">
        <f>[1]PyramidData!K9047</f>
        <v>2115</v>
      </c>
    </row>
    <row r="9041" spans="1:2" x14ac:dyDescent="0.25">
      <c r="A9041" s="25">
        <v>41547</v>
      </c>
      <c r="B9041" s="26">
        <f>[1]PyramidData!K9048</f>
        <v>2985</v>
      </c>
    </row>
    <row r="9042" spans="1:2" x14ac:dyDescent="0.25">
      <c r="A9042" s="25">
        <v>41548</v>
      </c>
      <c r="B9042" s="26">
        <f>[1]PyramidData!K9049</f>
        <v>2469</v>
      </c>
    </row>
    <row r="9043" spans="1:2" x14ac:dyDescent="0.25">
      <c r="A9043" s="25">
        <v>41549</v>
      </c>
      <c r="B9043" s="26">
        <f>[1]PyramidData!K9050</f>
        <v>3048</v>
      </c>
    </row>
    <row r="9044" spans="1:2" x14ac:dyDescent="0.25">
      <c r="A9044" s="25">
        <v>41550</v>
      </c>
      <c r="B9044" s="26">
        <f>[1]PyramidData!K9051</f>
        <v>2910</v>
      </c>
    </row>
    <row r="9045" spans="1:2" x14ac:dyDescent="0.25">
      <c r="A9045" s="25">
        <v>41551</v>
      </c>
      <c r="B9045" s="26">
        <f>[1]PyramidData!K9052</f>
        <v>1414</v>
      </c>
    </row>
    <row r="9046" spans="1:2" x14ac:dyDescent="0.25">
      <c r="A9046" s="25">
        <v>41552</v>
      </c>
      <c r="B9046" s="26">
        <f>[1]PyramidData!K9053</f>
        <v>1379</v>
      </c>
    </row>
    <row r="9047" spans="1:2" x14ac:dyDescent="0.25">
      <c r="A9047" s="25">
        <v>41553</v>
      </c>
      <c r="B9047" s="26">
        <f>[1]PyramidData!K9054</f>
        <v>0</v>
      </c>
    </row>
    <row r="9048" spans="1:2" x14ac:dyDescent="0.25">
      <c r="A9048" s="25">
        <v>41554</v>
      </c>
      <c r="B9048" s="26">
        <f>[1]PyramidData!K9055</f>
        <v>2180</v>
      </c>
    </row>
    <row r="9049" spans="1:2" x14ac:dyDescent="0.25">
      <c r="A9049" s="25">
        <v>41555</v>
      </c>
      <c r="B9049" s="26">
        <f>[1]PyramidData!K9056</f>
        <v>1592</v>
      </c>
    </row>
    <row r="9050" spans="1:2" x14ac:dyDescent="0.25">
      <c r="A9050" s="25">
        <v>41556</v>
      </c>
      <c r="B9050" s="26">
        <f>[1]PyramidData!K9057</f>
        <v>2294</v>
      </c>
    </row>
    <row r="9051" spans="1:2" x14ac:dyDescent="0.25">
      <c r="A9051" s="25">
        <v>41557</v>
      </c>
      <c r="B9051" s="26">
        <f>[1]PyramidData!K9058</f>
        <v>0</v>
      </c>
    </row>
    <row r="9052" spans="1:2" x14ac:dyDescent="0.25">
      <c r="A9052" s="25">
        <v>41558</v>
      </c>
      <c r="B9052" s="26">
        <f>[1]PyramidData!K9059</f>
        <v>2421</v>
      </c>
    </row>
    <row r="9053" spans="1:2" x14ac:dyDescent="0.25">
      <c r="A9053" s="25">
        <v>41559</v>
      </c>
      <c r="B9053" s="26">
        <f>[1]PyramidData!K9060</f>
        <v>310</v>
      </c>
    </row>
    <row r="9054" spans="1:2" x14ac:dyDescent="0.25">
      <c r="A9054" s="25">
        <v>41560</v>
      </c>
      <c r="B9054" s="26">
        <f>[1]PyramidData!K9061</f>
        <v>0</v>
      </c>
    </row>
    <row r="9055" spans="1:2" x14ac:dyDescent="0.25">
      <c r="A9055" s="25">
        <v>41561</v>
      </c>
      <c r="B9055" s="26">
        <f>[1]PyramidData!K9062</f>
        <v>0</v>
      </c>
    </row>
    <row r="9056" spans="1:2" x14ac:dyDescent="0.25">
      <c r="A9056" s="25">
        <v>41562</v>
      </c>
      <c r="B9056" s="26">
        <f>[1]PyramidData!K9063</f>
        <v>953</v>
      </c>
    </row>
    <row r="9057" spans="1:2" x14ac:dyDescent="0.25">
      <c r="A9057" s="25">
        <v>41563</v>
      </c>
      <c r="B9057" s="26">
        <f>[1]PyramidData!K9064</f>
        <v>1605</v>
      </c>
    </row>
    <row r="9058" spans="1:2" x14ac:dyDescent="0.25">
      <c r="A9058" s="25">
        <v>41564</v>
      </c>
      <c r="B9058" s="26">
        <f>[1]PyramidData!K9065</f>
        <v>987</v>
      </c>
    </row>
    <row r="9059" spans="1:2" x14ac:dyDescent="0.25">
      <c r="A9059" s="25">
        <v>41565</v>
      </c>
      <c r="B9059" s="26">
        <f>[1]PyramidData!K9066</f>
        <v>662</v>
      </c>
    </row>
    <row r="9060" spans="1:2" x14ac:dyDescent="0.25">
      <c r="A9060" s="25">
        <v>41566</v>
      </c>
      <c r="B9060" s="26">
        <f>[1]PyramidData!K9067</f>
        <v>1715</v>
      </c>
    </row>
    <row r="9061" spans="1:2" x14ac:dyDescent="0.25">
      <c r="A9061" s="25">
        <v>41567</v>
      </c>
      <c r="B9061" s="26">
        <f>[1]PyramidData!K9068</f>
        <v>0</v>
      </c>
    </row>
    <row r="9062" spans="1:2" x14ac:dyDescent="0.25">
      <c r="A9062" s="25">
        <v>41568</v>
      </c>
      <c r="B9062" s="26">
        <f>[1]PyramidData!K9069</f>
        <v>1986</v>
      </c>
    </row>
    <row r="9063" spans="1:2" x14ac:dyDescent="0.25">
      <c r="A9063" s="25">
        <v>41569</v>
      </c>
      <c r="B9063" s="26">
        <f>[1]PyramidData!K9070</f>
        <v>2869</v>
      </c>
    </row>
    <row r="9064" spans="1:2" x14ac:dyDescent="0.25">
      <c r="A9064" s="25">
        <v>41570</v>
      </c>
      <c r="B9064" s="26">
        <f>[1]PyramidData!K9071</f>
        <v>3042</v>
      </c>
    </row>
    <row r="9065" spans="1:2" x14ac:dyDescent="0.25">
      <c r="A9065" s="25">
        <v>41571</v>
      </c>
      <c r="B9065" s="26">
        <f>[1]PyramidData!K9072</f>
        <v>983</v>
      </c>
    </row>
    <row r="9066" spans="1:2" x14ac:dyDescent="0.25">
      <c r="A9066" s="25">
        <v>41572</v>
      </c>
      <c r="B9066" s="26">
        <f>[1]PyramidData!K9073</f>
        <v>3353</v>
      </c>
    </row>
    <row r="9067" spans="1:2" x14ac:dyDescent="0.25">
      <c r="A9067" s="25">
        <v>41573</v>
      </c>
      <c r="B9067" s="26">
        <f>[1]PyramidData!K9074</f>
        <v>579</v>
      </c>
    </row>
    <row r="9068" spans="1:2" x14ac:dyDescent="0.25">
      <c r="A9068" s="25">
        <v>41574</v>
      </c>
      <c r="B9068" s="26">
        <f>[1]PyramidData!K9075</f>
        <v>2354</v>
      </c>
    </row>
    <row r="9069" spans="1:2" x14ac:dyDescent="0.25">
      <c r="A9069" s="25">
        <v>41575</v>
      </c>
      <c r="B9069" s="26">
        <f>[1]PyramidData!K9076</f>
        <v>2956</v>
      </c>
    </row>
    <row r="9070" spans="1:2" x14ac:dyDescent="0.25">
      <c r="A9070" s="25">
        <v>41576</v>
      </c>
      <c r="B9070" s="26">
        <f>[1]PyramidData!K9077</f>
        <v>2309</v>
      </c>
    </row>
    <row r="9071" spans="1:2" x14ac:dyDescent="0.25">
      <c r="A9071" s="25">
        <v>41577</v>
      </c>
      <c r="B9071" s="26">
        <f>[1]PyramidData!K9078</f>
        <v>1234</v>
      </c>
    </row>
    <row r="9072" spans="1:2" x14ac:dyDescent="0.25">
      <c r="A9072" s="25">
        <v>41578</v>
      </c>
      <c r="B9072" s="26">
        <f>[1]PyramidData!K9079</f>
        <v>2062</v>
      </c>
    </row>
    <row r="9073" spans="1:2" x14ac:dyDescent="0.25">
      <c r="A9073" s="25">
        <v>41579</v>
      </c>
      <c r="B9073" s="26">
        <f>[1]PyramidData!K9080</f>
        <v>3918</v>
      </c>
    </row>
    <row r="9074" spans="1:2" x14ac:dyDescent="0.25">
      <c r="A9074" s="25">
        <v>41580</v>
      </c>
      <c r="B9074" s="26">
        <f>[1]PyramidData!K9081</f>
        <v>0</v>
      </c>
    </row>
    <row r="9075" spans="1:2" x14ac:dyDescent="0.25">
      <c r="A9075" s="25">
        <v>41581</v>
      </c>
      <c r="B9075" s="26">
        <f>[1]PyramidData!K9082</f>
        <v>364</v>
      </c>
    </row>
    <row r="9076" spans="1:2" x14ac:dyDescent="0.25">
      <c r="A9076" s="25">
        <v>41582</v>
      </c>
      <c r="B9076" s="26">
        <f>[1]PyramidData!K9083</f>
        <v>2958</v>
      </c>
    </row>
    <row r="9077" spans="1:2" x14ac:dyDescent="0.25">
      <c r="A9077" s="25">
        <v>41583</v>
      </c>
      <c r="B9077" s="26">
        <f>[1]PyramidData!K9084</f>
        <v>2224</v>
      </c>
    </row>
    <row r="9078" spans="1:2" x14ac:dyDescent="0.25">
      <c r="A9078" s="25">
        <v>41584</v>
      </c>
      <c r="B9078" s="26">
        <f>[1]PyramidData!K9085</f>
        <v>2632</v>
      </c>
    </row>
    <row r="9079" spans="1:2" x14ac:dyDescent="0.25">
      <c r="A9079" s="25">
        <v>41585</v>
      </c>
      <c r="B9079" s="26">
        <f>[1]PyramidData!K9086</f>
        <v>2268</v>
      </c>
    </row>
    <row r="9080" spans="1:2" x14ac:dyDescent="0.25">
      <c r="A9080" s="25">
        <v>41586</v>
      </c>
      <c r="B9080" s="26">
        <f>[1]PyramidData!K9087</f>
        <v>2523</v>
      </c>
    </row>
    <row r="9081" spans="1:2" x14ac:dyDescent="0.25">
      <c r="A9081" s="25">
        <v>41587</v>
      </c>
      <c r="B9081" s="26">
        <f>[1]PyramidData!K9088</f>
        <v>0</v>
      </c>
    </row>
    <row r="9082" spans="1:2" x14ac:dyDescent="0.25">
      <c r="A9082" s="25">
        <v>41588</v>
      </c>
      <c r="B9082" s="26">
        <f>[1]PyramidData!K9089</f>
        <v>441</v>
      </c>
    </row>
    <row r="9083" spans="1:2" x14ac:dyDescent="0.25">
      <c r="A9083" s="25">
        <v>41589</v>
      </c>
      <c r="B9083" s="26">
        <f>[1]PyramidData!K9090</f>
        <v>2238</v>
      </c>
    </row>
    <row r="9084" spans="1:2" x14ac:dyDescent="0.25">
      <c r="A9084" s="25">
        <v>41590</v>
      </c>
      <c r="B9084" s="26">
        <f>[1]PyramidData!K9091</f>
        <v>1281</v>
      </c>
    </row>
    <row r="9085" spans="1:2" x14ac:dyDescent="0.25">
      <c r="A9085" s="25">
        <v>41591</v>
      </c>
      <c r="B9085" s="26">
        <f>[1]PyramidData!K9092</f>
        <v>2056</v>
      </c>
    </row>
    <row r="9086" spans="1:2" x14ac:dyDescent="0.25">
      <c r="A9086" s="25">
        <v>41592</v>
      </c>
      <c r="B9086" s="26">
        <f>[1]PyramidData!K9093</f>
        <v>2012</v>
      </c>
    </row>
    <row r="9087" spans="1:2" x14ac:dyDescent="0.25">
      <c r="A9087" s="25">
        <v>41593</v>
      </c>
      <c r="B9087" s="26">
        <f>[1]PyramidData!K9094</f>
        <v>1405</v>
      </c>
    </row>
    <row r="9088" spans="1:2" x14ac:dyDescent="0.25">
      <c r="A9088" s="25">
        <v>41594</v>
      </c>
      <c r="B9088" s="26">
        <f>[1]PyramidData!K9095</f>
        <v>1222</v>
      </c>
    </row>
    <row r="9089" spans="1:2" x14ac:dyDescent="0.25">
      <c r="A9089" s="25">
        <v>41595</v>
      </c>
      <c r="B9089" s="26">
        <f>[1]PyramidData!K9096</f>
        <v>1361</v>
      </c>
    </row>
    <row r="9090" spans="1:2" x14ac:dyDescent="0.25">
      <c r="A9090" s="25">
        <v>41596</v>
      </c>
      <c r="B9090" s="26">
        <f>[1]PyramidData!K9097</f>
        <v>2192</v>
      </c>
    </row>
    <row r="9091" spans="1:2" x14ac:dyDescent="0.25">
      <c r="A9091" s="25">
        <v>41597</v>
      </c>
      <c r="B9091" s="26">
        <f>[1]PyramidData!K9098</f>
        <v>1404</v>
      </c>
    </row>
    <row r="9092" spans="1:2" x14ac:dyDescent="0.25">
      <c r="A9092" s="25">
        <v>41598</v>
      </c>
      <c r="B9092" s="26">
        <f>[1]PyramidData!K9099</f>
        <v>999</v>
      </c>
    </row>
    <row r="9093" spans="1:2" x14ac:dyDescent="0.25">
      <c r="A9093" s="25">
        <v>41599</v>
      </c>
      <c r="B9093" s="26">
        <f>[1]PyramidData!K9100</f>
        <v>2553</v>
      </c>
    </row>
    <row r="9094" spans="1:2" x14ac:dyDescent="0.25">
      <c r="A9094" s="25">
        <v>41600</v>
      </c>
      <c r="B9094" s="26">
        <f>[1]PyramidData!K9101</f>
        <v>1646</v>
      </c>
    </row>
    <row r="9095" spans="1:2" x14ac:dyDescent="0.25">
      <c r="A9095" s="25">
        <v>41601</v>
      </c>
      <c r="B9095" s="26">
        <f>[1]PyramidData!K9102</f>
        <v>434</v>
      </c>
    </row>
    <row r="9096" spans="1:2" x14ac:dyDescent="0.25">
      <c r="A9096" s="25">
        <v>41602</v>
      </c>
      <c r="B9096" s="26">
        <f>[1]PyramidData!K9103</f>
        <v>817</v>
      </c>
    </row>
    <row r="9097" spans="1:2" x14ac:dyDescent="0.25">
      <c r="A9097" s="25">
        <v>41603</v>
      </c>
      <c r="B9097" s="26">
        <f>[1]PyramidData!K9104</f>
        <v>3693</v>
      </c>
    </row>
    <row r="9098" spans="1:2" x14ac:dyDescent="0.25">
      <c r="A9098" s="25">
        <v>41604</v>
      </c>
      <c r="B9098" s="26">
        <f>[1]PyramidData!K9105</f>
        <v>3696</v>
      </c>
    </row>
    <row r="9099" spans="1:2" x14ac:dyDescent="0.25">
      <c r="A9099" s="25">
        <v>41605</v>
      </c>
      <c r="B9099" s="26">
        <f>[1]PyramidData!K9106</f>
        <v>963</v>
      </c>
    </row>
    <row r="9100" spans="1:2" x14ac:dyDescent="0.25">
      <c r="A9100" s="25">
        <v>41606</v>
      </c>
      <c r="B9100" s="26">
        <f>[1]PyramidData!K9107</f>
        <v>0</v>
      </c>
    </row>
    <row r="9101" spans="1:2" x14ac:dyDescent="0.25">
      <c r="A9101" s="25">
        <v>41607</v>
      </c>
      <c r="B9101" s="26">
        <f>[1]PyramidData!K9108</f>
        <v>2717</v>
      </c>
    </row>
    <row r="9102" spans="1:2" x14ac:dyDescent="0.25">
      <c r="A9102" s="25">
        <v>41608</v>
      </c>
      <c r="B9102" s="26">
        <f>[1]PyramidData!K9109</f>
        <v>0</v>
      </c>
    </row>
    <row r="9103" spans="1:2" x14ac:dyDescent="0.25">
      <c r="A9103" s="25">
        <v>41609</v>
      </c>
      <c r="B9103" s="26">
        <f>[1]PyramidData!K9110</f>
        <v>3304</v>
      </c>
    </row>
    <row r="9104" spans="1:2" x14ac:dyDescent="0.25">
      <c r="A9104" s="25">
        <v>41610</v>
      </c>
      <c r="B9104" s="26">
        <f>[1]PyramidData!K9111</f>
        <v>3062</v>
      </c>
    </row>
    <row r="9105" spans="1:2" x14ac:dyDescent="0.25">
      <c r="A9105" s="25">
        <v>41611</v>
      </c>
      <c r="B9105" s="26">
        <f>[1]PyramidData!K9112</f>
        <v>3029</v>
      </c>
    </row>
    <row r="9106" spans="1:2" x14ac:dyDescent="0.25">
      <c r="A9106" s="25">
        <v>41612</v>
      </c>
      <c r="B9106" s="26">
        <f>[1]PyramidData!K9113</f>
        <v>2674</v>
      </c>
    </row>
    <row r="9107" spans="1:2" x14ac:dyDescent="0.25">
      <c r="A9107" s="25">
        <v>41613</v>
      </c>
      <c r="B9107" s="26">
        <f>[1]PyramidData!K9114</f>
        <v>3007</v>
      </c>
    </row>
    <row r="9108" spans="1:2" x14ac:dyDescent="0.25">
      <c r="A9108" s="25">
        <v>41614</v>
      </c>
      <c r="B9108" s="26">
        <f>[1]PyramidData!K9115</f>
        <v>1793</v>
      </c>
    </row>
    <row r="9109" spans="1:2" x14ac:dyDescent="0.25">
      <c r="A9109" s="25">
        <v>41615</v>
      </c>
      <c r="B9109" s="26">
        <f>[1]PyramidData!K9116</f>
        <v>1396</v>
      </c>
    </row>
    <row r="9110" spans="1:2" x14ac:dyDescent="0.25">
      <c r="A9110" s="25">
        <v>41616</v>
      </c>
      <c r="B9110" s="26">
        <f>[1]PyramidData!K9117</f>
        <v>547</v>
      </c>
    </row>
    <row r="9111" spans="1:2" x14ac:dyDescent="0.25">
      <c r="A9111" s="25">
        <v>41617</v>
      </c>
      <c r="B9111" s="26">
        <f>[1]PyramidData!K9118</f>
        <v>4478</v>
      </c>
    </row>
    <row r="9112" spans="1:2" x14ac:dyDescent="0.25">
      <c r="A9112" s="25">
        <v>41618</v>
      </c>
      <c r="B9112" s="26">
        <f>[1]PyramidData!K9119</f>
        <v>3243</v>
      </c>
    </row>
    <row r="9113" spans="1:2" x14ac:dyDescent="0.25">
      <c r="A9113" s="25">
        <v>41619</v>
      </c>
      <c r="B9113" s="26">
        <f>[1]PyramidData!K9120</f>
        <v>3199</v>
      </c>
    </row>
    <row r="9114" spans="1:2" x14ac:dyDescent="0.25">
      <c r="A9114" s="25">
        <v>41620</v>
      </c>
      <c r="B9114" s="26">
        <f>[1]PyramidData!K9121</f>
        <v>2873</v>
      </c>
    </row>
    <row r="9115" spans="1:2" x14ac:dyDescent="0.25">
      <c r="A9115" s="25">
        <v>41621</v>
      </c>
      <c r="B9115" s="26">
        <f>[1]PyramidData!K9122</f>
        <v>2824</v>
      </c>
    </row>
    <row r="9116" spans="1:2" x14ac:dyDescent="0.25">
      <c r="A9116" s="25">
        <v>41622</v>
      </c>
      <c r="B9116" s="26">
        <f>[1]PyramidData!K9123</f>
        <v>0</v>
      </c>
    </row>
    <row r="9117" spans="1:2" x14ac:dyDescent="0.25">
      <c r="A9117" s="25">
        <v>41623</v>
      </c>
      <c r="B9117" s="26">
        <f>[1]PyramidData!K9124</f>
        <v>2840</v>
      </c>
    </row>
    <row r="9118" spans="1:2" x14ac:dyDescent="0.25">
      <c r="A9118" s="25">
        <v>41624</v>
      </c>
      <c r="B9118" s="26">
        <f>[1]PyramidData!K9125</f>
        <v>3364</v>
      </c>
    </row>
    <row r="9119" spans="1:2" x14ac:dyDescent="0.25">
      <c r="A9119" s="25">
        <v>41625</v>
      </c>
      <c r="B9119" s="26">
        <f>[1]PyramidData!K9126</f>
        <v>3873</v>
      </c>
    </row>
    <row r="9120" spans="1:2" x14ac:dyDescent="0.25">
      <c r="A9120" s="25">
        <v>41626</v>
      </c>
      <c r="B9120" s="26">
        <f>[1]PyramidData!K9127</f>
        <v>3984</v>
      </c>
    </row>
    <row r="9121" spans="1:2" x14ac:dyDescent="0.25">
      <c r="A9121" s="25">
        <v>41627</v>
      </c>
      <c r="B9121" s="26">
        <f>[1]PyramidData!K9128</f>
        <v>5130</v>
      </c>
    </row>
    <row r="9122" spans="1:2" x14ac:dyDescent="0.25">
      <c r="A9122" s="25">
        <v>41628</v>
      </c>
      <c r="B9122" s="26">
        <f>[1]PyramidData!K9129</f>
        <v>2411</v>
      </c>
    </row>
    <row r="9123" spans="1:2" x14ac:dyDescent="0.25">
      <c r="A9123" s="25">
        <v>41629</v>
      </c>
      <c r="B9123" s="26">
        <f>[1]PyramidData!K9130</f>
        <v>2653</v>
      </c>
    </row>
    <row r="9124" spans="1:2" x14ac:dyDescent="0.25">
      <c r="A9124" s="25">
        <v>41630</v>
      </c>
      <c r="B9124" s="26">
        <f>[1]PyramidData!K9131</f>
        <v>880</v>
      </c>
    </row>
    <row r="9125" spans="1:2" x14ac:dyDescent="0.25">
      <c r="A9125" s="25">
        <v>41631</v>
      </c>
      <c r="B9125" s="26">
        <f>[1]PyramidData!K9132</f>
        <v>669</v>
      </c>
    </row>
    <row r="9126" spans="1:2" x14ac:dyDescent="0.25">
      <c r="A9126" s="25">
        <v>41632</v>
      </c>
      <c r="B9126" s="26">
        <f>[1]PyramidData!K9133</f>
        <v>634</v>
      </c>
    </row>
    <row r="9127" spans="1:2" x14ac:dyDescent="0.25">
      <c r="A9127" s="25">
        <v>41633</v>
      </c>
      <c r="B9127" s="26">
        <f>[1]PyramidData!K9134</f>
        <v>0</v>
      </c>
    </row>
    <row r="9128" spans="1:2" x14ac:dyDescent="0.25">
      <c r="A9128" s="25">
        <v>41634</v>
      </c>
      <c r="B9128" s="26">
        <f>[1]PyramidData!K9135</f>
        <v>3222</v>
      </c>
    </row>
    <row r="9129" spans="1:2" x14ac:dyDescent="0.25">
      <c r="A9129" s="25">
        <v>41635</v>
      </c>
      <c r="B9129" s="26">
        <f>[1]PyramidData!K9136</f>
        <v>1984</v>
      </c>
    </row>
    <row r="9130" spans="1:2" x14ac:dyDescent="0.25">
      <c r="A9130" s="25">
        <v>41636</v>
      </c>
      <c r="B9130" s="26">
        <f>[1]PyramidData!K9137</f>
        <v>0</v>
      </c>
    </row>
    <row r="9131" spans="1:2" x14ac:dyDescent="0.25">
      <c r="A9131" s="25">
        <v>41637</v>
      </c>
      <c r="B9131" s="26">
        <f>[1]PyramidData!K9138</f>
        <v>3</v>
      </c>
    </row>
    <row r="9132" spans="1:2" x14ac:dyDescent="0.25">
      <c r="A9132" s="25">
        <v>41638</v>
      </c>
      <c r="B9132" s="26">
        <f>[1]PyramidData!K9139</f>
        <v>1000</v>
      </c>
    </row>
    <row r="9133" spans="1:2" x14ac:dyDescent="0.25">
      <c r="A9133" s="25">
        <v>41639</v>
      </c>
      <c r="B9133" s="26">
        <f>[1]PyramidData!K9140</f>
        <v>0</v>
      </c>
    </row>
    <row r="9134" spans="1:2" x14ac:dyDescent="0.25">
      <c r="A9134" s="25">
        <v>41640</v>
      </c>
      <c r="B9134" s="26">
        <f>[1]PyramidData!K9141</f>
        <v>1215</v>
      </c>
    </row>
    <row r="9135" spans="1:2" x14ac:dyDescent="0.25">
      <c r="A9135" s="25">
        <v>41641</v>
      </c>
      <c r="B9135" s="26">
        <f>[1]PyramidData!K9142</f>
        <v>1334</v>
      </c>
    </row>
    <row r="9136" spans="1:2" x14ac:dyDescent="0.25">
      <c r="A9136" s="25">
        <v>41642</v>
      </c>
      <c r="B9136" s="26">
        <f>[1]PyramidData!K9143</f>
        <v>2034</v>
      </c>
    </row>
    <row r="9137" spans="1:2" x14ac:dyDescent="0.25">
      <c r="A9137" s="25">
        <v>41643</v>
      </c>
      <c r="B9137" s="26">
        <f>[1]PyramidData!K9144</f>
        <v>0</v>
      </c>
    </row>
    <row r="9138" spans="1:2" x14ac:dyDescent="0.25">
      <c r="A9138" s="25">
        <v>41644</v>
      </c>
      <c r="B9138" s="26">
        <f>[1]PyramidData!K9145</f>
        <v>1750</v>
      </c>
    </row>
    <row r="9139" spans="1:2" x14ac:dyDescent="0.25">
      <c r="A9139" s="25">
        <v>41645</v>
      </c>
      <c r="B9139" s="26">
        <f>[1]PyramidData!K9146</f>
        <v>2625</v>
      </c>
    </row>
    <row r="9140" spans="1:2" x14ac:dyDescent="0.25">
      <c r="A9140" s="25">
        <v>41646</v>
      </c>
      <c r="B9140" s="26">
        <f>[1]PyramidData!K9147</f>
        <v>1858</v>
      </c>
    </row>
    <row r="9141" spans="1:2" x14ac:dyDescent="0.25">
      <c r="A9141" s="25">
        <v>41647</v>
      </c>
      <c r="B9141" s="26">
        <f>[1]PyramidData!K9148</f>
        <v>1574</v>
      </c>
    </row>
    <row r="9142" spans="1:2" x14ac:dyDescent="0.25">
      <c r="A9142" s="25">
        <v>41648</v>
      </c>
      <c r="B9142" s="26">
        <f>[1]PyramidData!K9149</f>
        <v>1093</v>
      </c>
    </row>
    <row r="9143" spans="1:2" x14ac:dyDescent="0.25">
      <c r="A9143" s="25">
        <v>41649</v>
      </c>
      <c r="B9143" s="26">
        <f>[1]PyramidData!K9150</f>
        <v>4483</v>
      </c>
    </row>
    <row r="9144" spans="1:2" x14ac:dyDescent="0.25">
      <c r="A9144" s="25">
        <v>41650</v>
      </c>
      <c r="B9144" s="26">
        <f>[1]PyramidData!K9151</f>
        <v>91</v>
      </c>
    </row>
    <row r="9145" spans="1:2" x14ac:dyDescent="0.25">
      <c r="A9145" s="25">
        <v>41651</v>
      </c>
      <c r="B9145" s="26">
        <f>[1]PyramidData!K9152</f>
        <v>0</v>
      </c>
    </row>
    <row r="9146" spans="1:2" x14ac:dyDescent="0.25">
      <c r="A9146" s="25">
        <v>41652</v>
      </c>
      <c r="B9146" s="26">
        <f>[1]PyramidData!K9153</f>
        <v>2504</v>
      </c>
    </row>
    <row r="9147" spans="1:2" x14ac:dyDescent="0.25">
      <c r="A9147" s="25">
        <v>41653</v>
      </c>
      <c r="B9147" s="26">
        <f>[1]PyramidData!K9154</f>
        <v>1725</v>
      </c>
    </row>
    <row r="9148" spans="1:2" x14ac:dyDescent="0.25">
      <c r="A9148" s="25">
        <v>41654</v>
      </c>
      <c r="B9148" s="26">
        <f>[1]PyramidData!K9155</f>
        <v>1890</v>
      </c>
    </row>
    <row r="9149" spans="1:2" x14ac:dyDescent="0.25">
      <c r="A9149" s="25">
        <v>41655</v>
      </c>
      <c r="B9149" s="26">
        <f>[1]PyramidData!K9156</f>
        <v>1018</v>
      </c>
    </row>
    <row r="9150" spans="1:2" x14ac:dyDescent="0.25">
      <c r="A9150" s="25">
        <v>41656</v>
      </c>
      <c r="B9150" s="26">
        <f>[1]PyramidData!K9157</f>
        <v>780</v>
      </c>
    </row>
    <row r="9151" spans="1:2" x14ac:dyDescent="0.25">
      <c r="A9151" s="25">
        <v>41657</v>
      </c>
      <c r="B9151" s="26">
        <f>[1]PyramidData!K9158</f>
        <v>1111</v>
      </c>
    </row>
    <row r="9152" spans="1:2" x14ac:dyDescent="0.25">
      <c r="A9152" s="25">
        <v>41658</v>
      </c>
      <c r="B9152" s="26">
        <f>[1]PyramidData!K9159</f>
        <v>592</v>
      </c>
    </row>
    <row r="9153" spans="1:2" x14ac:dyDescent="0.25">
      <c r="A9153" s="25">
        <v>41659</v>
      </c>
      <c r="B9153" s="26">
        <f>[1]PyramidData!K9160</f>
        <v>1139</v>
      </c>
    </row>
    <row r="9154" spans="1:2" x14ac:dyDescent="0.25">
      <c r="A9154" s="25">
        <v>41660</v>
      </c>
      <c r="B9154" s="26">
        <f>[1]PyramidData!K9161</f>
        <v>1768</v>
      </c>
    </row>
    <row r="9155" spans="1:2" x14ac:dyDescent="0.25">
      <c r="A9155" s="25">
        <v>41661</v>
      </c>
      <c r="B9155" s="26">
        <f>[1]PyramidData!K9162</f>
        <v>1467</v>
      </c>
    </row>
    <row r="9156" spans="1:2" x14ac:dyDescent="0.25">
      <c r="A9156" s="25">
        <v>41662</v>
      </c>
      <c r="B9156" s="26">
        <f>[1]PyramidData!K9163</f>
        <v>0</v>
      </c>
    </row>
    <row r="9157" spans="1:2" x14ac:dyDescent="0.25">
      <c r="A9157" s="25">
        <v>41663</v>
      </c>
      <c r="B9157" s="26">
        <f>[1]PyramidData!K9164</f>
        <v>2974</v>
      </c>
    </row>
    <row r="9158" spans="1:2" x14ac:dyDescent="0.25">
      <c r="A9158" s="25">
        <v>41664</v>
      </c>
      <c r="B9158" s="26">
        <f>[1]PyramidData!K9165</f>
        <v>486</v>
      </c>
    </row>
    <row r="9159" spans="1:2" x14ac:dyDescent="0.25">
      <c r="A9159" s="25">
        <v>41665</v>
      </c>
      <c r="B9159" s="26">
        <f>[1]PyramidData!K9166</f>
        <v>679</v>
      </c>
    </row>
    <row r="9160" spans="1:2" x14ac:dyDescent="0.25">
      <c r="A9160" s="25">
        <v>41666</v>
      </c>
      <c r="B9160" s="26">
        <f>[1]PyramidData!K9167</f>
        <v>1741</v>
      </c>
    </row>
    <row r="9161" spans="1:2" x14ac:dyDescent="0.25">
      <c r="A9161" s="25">
        <v>41667</v>
      </c>
      <c r="B9161" s="26">
        <f>[1]PyramidData!K9168</f>
        <v>1593</v>
      </c>
    </row>
    <row r="9162" spans="1:2" x14ac:dyDescent="0.25">
      <c r="A9162" s="25">
        <v>41668</v>
      </c>
      <c r="B9162" s="26">
        <f>[1]PyramidData!K9169</f>
        <v>1403</v>
      </c>
    </row>
    <row r="9163" spans="1:2" x14ac:dyDescent="0.25">
      <c r="A9163" s="25">
        <v>41669</v>
      </c>
      <c r="B9163" s="26">
        <f>[1]PyramidData!K9170</f>
        <v>1713</v>
      </c>
    </row>
    <row r="9164" spans="1:2" x14ac:dyDescent="0.25">
      <c r="A9164" s="25">
        <v>41670</v>
      </c>
      <c r="B9164" s="26">
        <f>[1]PyramidData!K9171</f>
        <v>1216</v>
      </c>
    </row>
    <row r="9165" spans="1:2" x14ac:dyDescent="0.25">
      <c r="A9165" s="25">
        <v>41671</v>
      </c>
      <c r="B9165" s="26">
        <f>[1]PyramidData!K9172</f>
        <v>1290</v>
      </c>
    </row>
    <row r="9166" spans="1:2" x14ac:dyDescent="0.25">
      <c r="A9166" s="25">
        <v>41672</v>
      </c>
      <c r="B9166" s="26">
        <f>[1]PyramidData!K9173</f>
        <v>1090</v>
      </c>
    </row>
    <row r="9167" spans="1:2" x14ac:dyDescent="0.25">
      <c r="A9167" s="25">
        <v>41673</v>
      </c>
      <c r="B9167" s="26">
        <f>[1]PyramidData!K9174</f>
        <v>1492</v>
      </c>
    </row>
    <row r="9168" spans="1:2" x14ac:dyDescent="0.25">
      <c r="A9168" s="25">
        <v>41674</v>
      </c>
      <c r="B9168" s="26">
        <f>[1]PyramidData!K9175</f>
        <v>1139</v>
      </c>
    </row>
    <row r="9169" spans="1:2" x14ac:dyDescent="0.25">
      <c r="A9169" s="25">
        <v>41675</v>
      </c>
      <c r="B9169" s="26">
        <f>[1]PyramidData!K9176</f>
        <v>1412</v>
      </c>
    </row>
    <row r="9170" spans="1:2" x14ac:dyDescent="0.25">
      <c r="A9170" s="25">
        <v>41676</v>
      </c>
      <c r="B9170" s="26">
        <f>[1]PyramidData!K9177</f>
        <v>3241</v>
      </c>
    </row>
    <row r="9171" spans="1:2" x14ac:dyDescent="0.25">
      <c r="A9171" s="25">
        <v>41677</v>
      </c>
      <c r="B9171" s="26">
        <f>[1]PyramidData!K9178</f>
        <v>944</v>
      </c>
    </row>
    <row r="9172" spans="1:2" x14ac:dyDescent="0.25">
      <c r="A9172" s="25">
        <v>41678</v>
      </c>
      <c r="B9172" s="26">
        <f>[1]PyramidData!K9179</f>
        <v>0</v>
      </c>
    </row>
    <row r="9173" spans="1:2" x14ac:dyDescent="0.25">
      <c r="A9173" s="25">
        <v>41679</v>
      </c>
      <c r="B9173" s="26">
        <f>[1]PyramidData!K9180</f>
        <v>0</v>
      </c>
    </row>
    <row r="9174" spans="1:2" x14ac:dyDescent="0.25">
      <c r="A9174" s="25">
        <v>41680</v>
      </c>
      <c r="B9174" s="26">
        <f>[1]PyramidData!K9181</f>
        <v>0</v>
      </c>
    </row>
    <row r="9175" spans="1:2" x14ac:dyDescent="0.25">
      <c r="A9175" s="25">
        <v>41681</v>
      </c>
      <c r="B9175" s="26">
        <f>[1]PyramidData!K9182</f>
        <v>0</v>
      </c>
    </row>
    <row r="9176" spans="1:2" x14ac:dyDescent="0.25">
      <c r="A9176" s="25">
        <v>41682</v>
      </c>
      <c r="B9176" s="26">
        <f>[1]PyramidData!K9183</f>
        <v>711</v>
      </c>
    </row>
    <row r="9177" spans="1:2" x14ac:dyDescent="0.25">
      <c r="A9177" s="25">
        <v>41683</v>
      </c>
      <c r="B9177" s="26">
        <f>[1]PyramidData!K9184</f>
        <v>1641</v>
      </c>
    </row>
    <row r="9178" spans="1:2" x14ac:dyDescent="0.25">
      <c r="A9178" s="25">
        <v>41684</v>
      </c>
      <c r="B9178" s="26">
        <f>[1]PyramidData!K9185</f>
        <v>1027</v>
      </c>
    </row>
    <row r="9179" spans="1:2" x14ac:dyDescent="0.25">
      <c r="A9179" s="25">
        <v>41685</v>
      </c>
      <c r="B9179" s="26">
        <f>[1]PyramidData!K9186</f>
        <v>349</v>
      </c>
    </row>
    <row r="9180" spans="1:2" x14ac:dyDescent="0.25">
      <c r="A9180" s="25">
        <v>41686</v>
      </c>
      <c r="B9180" s="26">
        <f>[1]PyramidData!K9187</f>
        <v>0</v>
      </c>
    </row>
    <row r="9181" spans="1:2" x14ac:dyDescent="0.25">
      <c r="A9181" s="25">
        <v>41687</v>
      </c>
      <c r="B9181" s="26">
        <f>[1]PyramidData!K9188</f>
        <v>1131</v>
      </c>
    </row>
    <row r="9182" spans="1:2" x14ac:dyDescent="0.25">
      <c r="A9182" s="25">
        <v>41688</v>
      </c>
      <c r="B9182" s="26">
        <f>[1]PyramidData!K9189</f>
        <v>1526</v>
      </c>
    </row>
    <row r="9183" spans="1:2" x14ac:dyDescent="0.25">
      <c r="A9183" s="25">
        <v>41689</v>
      </c>
      <c r="B9183" s="26">
        <f>[1]PyramidData!K9190</f>
        <v>1480</v>
      </c>
    </row>
    <row r="9184" spans="1:2" x14ac:dyDescent="0.25">
      <c r="A9184" s="25">
        <v>41690</v>
      </c>
      <c r="B9184" s="26">
        <f>[1]PyramidData!K9191</f>
        <v>566</v>
      </c>
    </row>
    <row r="9185" spans="1:2" x14ac:dyDescent="0.25">
      <c r="A9185" s="25">
        <v>41691</v>
      </c>
      <c r="B9185" s="26">
        <f>[1]PyramidData!K9192</f>
        <v>737</v>
      </c>
    </row>
    <row r="9186" spans="1:2" x14ac:dyDescent="0.25">
      <c r="A9186" s="25">
        <v>41692</v>
      </c>
      <c r="B9186" s="26">
        <f>[1]PyramidData!K9193</f>
        <v>1412</v>
      </c>
    </row>
    <row r="9187" spans="1:2" x14ac:dyDescent="0.25">
      <c r="A9187" s="25">
        <v>41693</v>
      </c>
      <c r="B9187" s="26">
        <f>[1]PyramidData!K9194</f>
        <v>644</v>
      </c>
    </row>
    <row r="9188" spans="1:2" x14ac:dyDescent="0.25">
      <c r="A9188" s="25">
        <v>41694</v>
      </c>
      <c r="B9188" s="26">
        <f>[1]PyramidData!K9195</f>
        <v>1311</v>
      </c>
    </row>
    <row r="9189" spans="1:2" x14ac:dyDescent="0.25">
      <c r="A9189" s="25">
        <v>41695</v>
      </c>
      <c r="B9189" s="26">
        <f>[1]PyramidData!K9196</f>
        <v>1184</v>
      </c>
    </row>
    <row r="9190" spans="1:2" x14ac:dyDescent="0.25">
      <c r="A9190" s="25">
        <v>41696</v>
      </c>
      <c r="B9190" s="26">
        <f>[1]PyramidData!K9197</f>
        <v>934</v>
      </c>
    </row>
    <row r="9191" spans="1:2" x14ac:dyDescent="0.25">
      <c r="A9191" s="25">
        <v>41697</v>
      </c>
      <c r="B9191" s="26">
        <f>[1]PyramidData!K9198</f>
        <v>1807</v>
      </c>
    </row>
    <row r="9192" spans="1:2" x14ac:dyDescent="0.25">
      <c r="A9192" s="25">
        <v>41698</v>
      </c>
      <c r="B9192" s="26">
        <f>[1]PyramidData!K9199</f>
        <v>0</v>
      </c>
    </row>
    <row r="9193" spans="1:2" x14ac:dyDescent="0.25">
      <c r="A9193" s="25">
        <v>41699</v>
      </c>
      <c r="B9193" s="26">
        <f>[1]PyramidData!K9200</f>
        <v>1958</v>
      </c>
    </row>
    <row r="9194" spans="1:2" x14ac:dyDescent="0.25">
      <c r="A9194" s="25">
        <v>41700</v>
      </c>
      <c r="B9194" s="26">
        <f>[1]PyramidData!K9201</f>
        <v>2901</v>
      </c>
    </row>
    <row r="9195" spans="1:2" x14ac:dyDescent="0.25">
      <c r="A9195" s="25">
        <v>41701</v>
      </c>
      <c r="B9195" s="26">
        <f>[1]PyramidData!K9202</f>
        <v>3030</v>
      </c>
    </row>
    <row r="9196" spans="1:2" x14ac:dyDescent="0.25">
      <c r="A9196" s="25">
        <v>41702</v>
      </c>
      <c r="B9196" s="26">
        <f>[1]PyramidData!K9203</f>
        <v>2045</v>
      </c>
    </row>
    <row r="9197" spans="1:2" x14ac:dyDescent="0.25">
      <c r="A9197" s="25">
        <v>41703</v>
      </c>
      <c r="B9197" s="26">
        <f>[1]PyramidData!K9204</f>
        <v>1701</v>
      </c>
    </row>
    <row r="9198" spans="1:2" x14ac:dyDescent="0.25">
      <c r="A9198" s="25">
        <v>41704</v>
      </c>
      <c r="B9198" s="26">
        <f>[1]PyramidData!K9205</f>
        <v>1480</v>
      </c>
    </row>
    <row r="9199" spans="1:2" x14ac:dyDescent="0.25">
      <c r="A9199" s="25">
        <v>41705</v>
      </c>
      <c r="B9199" s="26">
        <f>[1]PyramidData!K9206</f>
        <v>1762</v>
      </c>
    </row>
    <row r="9200" spans="1:2" x14ac:dyDescent="0.25">
      <c r="A9200" s="25">
        <v>41706</v>
      </c>
      <c r="B9200" s="26">
        <f>[1]PyramidData!K9207</f>
        <v>423</v>
      </c>
    </row>
    <row r="9201" spans="1:2" x14ac:dyDescent="0.25">
      <c r="A9201" s="25">
        <v>41707</v>
      </c>
      <c r="B9201" s="26">
        <f>[1]PyramidData!K9208</f>
        <v>652</v>
      </c>
    </row>
    <row r="9202" spans="1:2" x14ac:dyDescent="0.25">
      <c r="A9202" s="25">
        <v>41708</v>
      </c>
      <c r="B9202" s="26">
        <f>[1]PyramidData!K9209</f>
        <v>2248</v>
      </c>
    </row>
    <row r="9203" spans="1:2" x14ac:dyDescent="0.25">
      <c r="A9203" s="25">
        <v>41709</v>
      </c>
      <c r="B9203" s="26">
        <f>[1]PyramidData!K9210</f>
        <v>2734</v>
      </c>
    </row>
    <row r="9204" spans="1:2" x14ac:dyDescent="0.25">
      <c r="A9204" s="25">
        <v>41710</v>
      </c>
      <c r="B9204" s="26">
        <f>[1]PyramidData!K9211</f>
        <v>1595</v>
      </c>
    </row>
    <row r="9205" spans="1:2" x14ac:dyDescent="0.25">
      <c r="A9205" s="25">
        <v>41711</v>
      </c>
      <c r="B9205" s="26">
        <f>[1]PyramidData!K9212</f>
        <v>1990</v>
      </c>
    </row>
    <row r="9206" spans="1:2" x14ac:dyDescent="0.25">
      <c r="A9206" s="25">
        <v>41712</v>
      </c>
      <c r="B9206" s="26">
        <f>[1]PyramidData!K9213</f>
        <v>2798</v>
      </c>
    </row>
    <row r="9207" spans="1:2" x14ac:dyDescent="0.25">
      <c r="A9207" s="25">
        <v>41713</v>
      </c>
      <c r="B9207" s="26">
        <f>[1]PyramidData!K9214</f>
        <v>0</v>
      </c>
    </row>
    <row r="9208" spans="1:2" x14ac:dyDescent="0.25">
      <c r="A9208" s="25">
        <v>41714</v>
      </c>
      <c r="B9208" s="26">
        <f>[1]PyramidData!K9215</f>
        <v>0</v>
      </c>
    </row>
    <row r="9209" spans="1:2" x14ac:dyDescent="0.25">
      <c r="A9209" s="25">
        <v>41715</v>
      </c>
      <c r="B9209" s="26">
        <f>[1]PyramidData!K9216</f>
        <v>762</v>
      </c>
    </row>
    <row r="9210" spans="1:2" x14ac:dyDescent="0.25">
      <c r="A9210" s="25">
        <v>41716</v>
      </c>
      <c r="B9210" s="26">
        <f>[1]PyramidData!K9217</f>
        <v>249</v>
      </c>
    </row>
    <row r="9211" spans="1:2" x14ac:dyDescent="0.25">
      <c r="A9211" s="25">
        <v>41717</v>
      </c>
      <c r="B9211" s="26">
        <f>[1]PyramidData!K9218</f>
        <v>11</v>
      </c>
    </row>
    <row r="9212" spans="1:2" x14ac:dyDescent="0.25">
      <c r="A9212" s="25">
        <v>41718</v>
      </c>
      <c r="B9212" s="26">
        <f>[1]PyramidData!K9219</f>
        <v>881</v>
      </c>
    </row>
    <row r="9213" spans="1:2" x14ac:dyDescent="0.25">
      <c r="A9213" s="25">
        <v>41719</v>
      </c>
      <c r="B9213" s="26">
        <f>[1]PyramidData!K9220</f>
        <v>0</v>
      </c>
    </row>
    <row r="9214" spans="1:2" x14ac:dyDescent="0.25">
      <c r="A9214" s="25">
        <v>41720</v>
      </c>
      <c r="B9214" s="26">
        <f>[1]PyramidData!K9221</f>
        <v>0</v>
      </c>
    </row>
    <row r="9215" spans="1:2" x14ac:dyDescent="0.25">
      <c r="A9215" s="25">
        <v>41721</v>
      </c>
      <c r="B9215" s="26">
        <f>[1]PyramidData!K9222</f>
        <v>567</v>
      </c>
    </row>
    <row r="9216" spans="1:2" x14ac:dyDescent="0.25">
      <c r="A9216" s="25">
        <v>41722</v>
      </c>
      <c r="B9216" s="26">
        <f>[1]PyramidData!K9223</f>
        <v>16</v>
      </c>
    </row>
    <row r="9217" spans="1:2" x14ac:dyDescent="0.25">
      <c r="A9217" s="25">
        <v>41723</v>
      </c>
      <c r="B9217" s="26">
        <f>[1]PyramidData!K9224</f>
        <v>232</v>
      </c>
    </row>
    <row r="9218" spans="1:2" x14ac:dyDescent="0.25">
      <c r="A9218" s="25">
        <v>41724</v>
      </c>
      <c r="B9218" s="26">
        <f>[1]PyramidData!K9225</f>
        <v>238</v>
      </c>
    </row>
    <row r="9219" spans="1:2" x14ac:dyDescent="0.25">
      <c r="A9219" s="25">
        <v>41725</v>
      </c>
      <c r="B9219" s="26">
        <f>[1]PyramidData!K9226</f>
        <v>1383</v>
      </c>
    </row>
    <row r="9220" spans="1:2" x14ac:dyDescent="0.25">
      <c r="A9220" s="25">
        <v>41726</v>
      </c>
      <c r="B9220" s="26">
        <f>[1]PyramidData!K9227</f>
        <v>1661</v>
      </c>
    </row>
    <row r="9221" spans="1:2" x14ac:dyDescent="0.25">
      <c r="A9221" s="25">
        <v>41727</v>
      </c>
      <c r="B9221" s="26">
        <f>[1]PyramidData!K9228</f>
        <v>977</v>
      </c>
    </row>
    <row r="9222" spans="1:2" x14ac:dyDescent="0.25">
      <c r="A9222" s="25">
        <v>41728</v>
      </c>
      <c r="B9222" s="26">
        <f>[1]PyramidData!K9229</f>
        <v>88</v>
      </c>
    </row>
    <row r="9223" spans="1:2" x14ac:dyDescent="0.25">
      <c r="A9223" s="25">
        <v>41729</v>
      </c>
      <c r="B9223" s="26">
        <f>[1]PyramidData!K9230</f>
        <v>1351</v>
      </c>
    </row>
    <row r="9224" spans="1:2" x14ac:dyDescent="0.25">
      <c r="A9224" s="25">
        <v>41730</v>
      </c>
      <c r="B9224" s="26">
        <f>[1]PyramidData!K9231</f>
        <v>275</v>
      </c>
    </row>
    <row r="9225" spans="1:2" x14ac:dyDescent="0.25">
      <c r="A9225" s="25">
        <v>41731</v>
      </c>
      <c r="B9225" s="26">
        <f>[1]PyramidData!K9232</f>
        <v>450</v>
      </c>
    </row>
    <row r="9226" spans="1:2" x14ac:dyDescent="0.25">
      <c r="A9226" s="25">
        <v>41732</v>
      </c>
      <c r="B9226" s="26">
        <f>[1]PyramidData!K9233</f>
        <v>968</v>
      </c>
    </row>
    <row r="9227" spans="1:2" x14ac:dyDescent="0.25">
      <c r="A9227" s="25">
        <v>41733</v>
      </c>
      <c r="B9227" s="26">
        <f>[1]PyramidData!K9234</f>
        <v>790</v>
      </c>
    </row>
    <row r="9228" spans="1:2" x14ac:dyDescent="0.25">
      <c r="A9228" s="25">
        <v>41734</v>
      </c>
      <c r="B9228" s="26">
        <f>[1]PyramidData!K9235</f>
        <v>465</v>
      </c>
    </row>
    <row r="9229" spans="1:2" x14ac:dyDescent="0.25">
      <c r="A9229" s="25">
        <v>41735</v>
      </c>
      <c r="B9229" s="26">
        <f>[1]PyramidData!K9236</f>
        <v>1464</v>
      </c>
    </row>
    <row r="9230" spans="1:2" x14ac:dyDescent="0.25">
      <c r="A9230" s="25">
        <v>41736</v>
      </c>
      <c r="B9230" s="26">
        <f>[1]PyramidData!K9237</f>
        <v>2356</v>
      </c>
    </row>
    <row r="9231" spans="1:2" x14ac:dyDescent="0.25">
      <c r="A9231" s="25">
        <v>41737</v>
      </c>
      <c r="B9231" s="26">
        <f>[1]PyramidData!K9238</f>
        <v>1344</v>
      </c>
    </row>
    <row r="9232" spans="1:2" x14ac:dyDescent="0.25">
      <c r="A9232" s="25">
        <v>41738</v>
      </c>
      <c r="B9232" s="26">
        <f>[1]PyramidData!K9239</f>
        <v>1038</v>
      </c>
    </row>
    <row r="9233" spans="1:2" x14ac:dyDescent="0.25">
      <c r="A9233" s="25">
        <v>41739</v>
      </c>
      <c r="B9233" s="26">
        <f>[1]PyramidData!K9240</f>
        <v>894</v>
      </c>
    </row>
    <row r="9234" spans="1:2" x14ac:dyDescent="0.25">
      <c r="A9234" s="25">
        <v>41740</v>
      </c>
      <c r="B9234" s="26">
        <f>[1]PyramidData!K9241</f>
        <v>1083</v>
      </c>
    </row>
    <row r="9235" spans="1:2" x14ac:dyDescent="0.25">
      <c r="A9235" s="25">
        <v>41741</v>
      </c>
      <c r="B9235" s="26">
        <f>[1]PyramidData!K9242</f>
        <v>23</v>
      </c>
    </row>
    <row r="9236" spans="1:2" x14ac:dyDescent="0.25">
      <c r="A9236" s="25">
        <v>41742</v>
      </c>
      <c r="B9236" s="26">
        <f>[1]PyramidData!K9243</f>
        <v>0</v>
      </c>
    </row>
    <row r="9237" spans="1:2" x14ac:dyDescent="0.25">
      <c r="A9237" s="25">
        <v>41743</v>
      </c>
      <c r="B9237" s="26">
        <f>[1]PyramidData!K9244</f>
        <v>1857</v>
      </c>
    </row>
    <row r="9238" spans="1:2" x14ac:dyDescent="0.25">
      <c r="A9238" s="25">
        <v>41744</v>
      </c>
      <c r="B9238" s="26">
        <f>[1]PyramidData!K9245</f>
        <v>1669</v>
      </c>
    </row>
    <row r="9239" spans="1:2" x14ac:dyDescent="0.25">
      <c r="A9239" s="25">
        <v>41745</v>
      </c>
      <c r="B9239" s="26">
        <f>[1]PyramidData!K9246</f>
        <v>1479</v>
      </c>
    </row>
    <row r="9240" spans="1:2" x14ac:dyDescent="0.25">
      <c r="A9240" s="25">
        <v>41746</v>
      </c>
      <c r="B9240" s="26">
        <f>[1]PyramidData!K9247</f>
        <v>201</v>
      </c>
    </row>
    <row r="9241" spans="1:2" x14ac:dyDescent="0.25">
      <c r="A9241" s="25">
        <v>41747</v>
      </c>
      <c r="B9241" s="26">
        <f>[1]PyramidData!K9248</f>
        <v>0</v>
      </c>
    </row>
    <row r="9242" spans="1:2" x14ac:dyDescent="0.25">
      <c r="A9242" s="25">
        <v>41748</v>
      </c>
      <c r="B9242" s="26">
        <f>[1]PyramidData!K9249</f>
        <v>478</v>
      </c>
    </row>
    <row r="9243" spans="1:2" x14ac:dyDescent="0.25">
      <c r="A9243" s="25">
        <v>41749</v>
      </c>
      <c r="B9243" s="26">
        <f>[1]PyramidData!K9250</f>
        <v>2</v>
      </c>
    </row>
    <row r="9244" spans="1:2" x14ac:dyDescent="0.25">
      <c r="A9244" s="25">
        <v>41750</v>
      </c>
      <c r="B9244" s="26">
        <f>[1]PyramidData!K9251</f>
        <v>0</v>
      </c>
    </row>
    <row r="9245" spans="1:2" x14ac:dyDescent="0.25">
      <c r="A9245" s="25">
        <v>41751</v>
      </c>
      <c r="B9245" s="26">
        <f>[1]PyramidData!K9252</f>
        <v>0</v>
      </c>
    </row>
    <row r="9246" spans="1:2" x14ac:dyDescent="0.25">
      <c r="A9246" s="25">
        <v>41752</v>
      </c>
      <c r="B9246" s="26">
        <f>[1]PyramidData!K9253</f>
        <v>1</v>
      </c>
    </row>
    <row r="9247" spans="1:2" x14ac:dyDescent="0.25">
      <c r="A9247" s="25">
        <v>41753</v>
      </c>
      <c r="B9247" s="26">
        <f>[1]PyramidData!K9254</f>
        <v>0</v>
      </c>
    </row>
    <row r="9248" spans="1:2" x14ac:dyDescent="0.25">
      <c r="A9248" s="25">
        <v>41754</v>
      </c>
      <c r="B9248" s="26">
        <f>[1]PyramidData!K9255</f>
        <v>0</v>
      </c>
    </row>
    <row r="9249" spans="1:2" x14ac:dyDescent="0.25">
      <c r="A9249" s="25">
        <v>41755</v>
      </c>
      <c r="B9249" s="26">
        <f>[1]PyramidData!K9256</f>
        <v>0</v>
      </c>
    </row>
    <row r="9250" spans="1:2" x14ac:dyDescent="0.25">
      <c r="A9250" s="25">
        <v>41756</v>
      </c>
      <c r="B9250" s="26">
        <f>[1]PyramidData!K9257</f>
        <v>39</v>
      </c>
    </row>
    <row r="9251" spans="1:2" x14ac:dyDescent="0.25">
      <c r="A9251" s="25">
        <v>41757</v>
      </c>
      <c r="B9251" s="26">
        <f>[1]PyramidData!K9258</f>
        <v>0</v>
      </c>
    </row>
    <row r="9252" spans="1:2" x14ac:dyDescent="0.25">
      <c r="A9252" s="25">
        <v>41758</v>
      </c>
      <c r="B9252" s="26">
        <f>[1]PyramidData!K9259</f>
        <v>164</v>
      </c>
    </row>
    <row r="9253" spans="1:2" x14ac:dyDescent="0.25">
      <c r="A9253" s="25">
        <v>41759</v>
      </c>
      <c r="B9253" s="26">
        <f>[1]PyramidData!K9260</f>
        <v>0</v>
      </c>
    </row>
    <row r="9254" spans="1:2" x14ac:dyDescent="0.25">
      <c r="A9254" s="25">
        <v>41760</v>
      </c>
      <c r="B9254" s="26">
        <f>[1]PyramidData!K9261</f>
        <v>0</v>
      </c>
    </row>
    <row r="9255" spans="1:2" x14ac:dyDescent="0.25">
      <c r="A9255" s="25">
        <v>41761</v>
      </c>
      <c r="B9255" s="26">
        <f>[1]PyramidData!K9262</f>
        <v>0</v>
      </c>
    </row>
    <row r="9256" spans="1:2" x14ac:dyDescent="0.25">
      <c r="A9256" s="25">
        <v>41762</v>
      </c>
      <c r="B9256" s="26">
        <f>[1]PyramidData!K9263</f>
        <v>0</v>
      </c>
    </row>
    <row r="9257" spans="1:2" x14ac:dyDescent="0.25">
      <c r="A9257" s="25">
        <v>41763</v>
      </c>
      <c r="B9257" s="26">
        <f>[1]PyramidData!K9264</f>
        <v>0</v>
      </c>
    </row>
    <row r="9258" spans="1:2" x14ac:dyDescent="0.25">
      <c r="A9258" s="25">
        <v>41764</v>
      </c>
      <c r="B9258" s="26">
        <f>[1]PyramidData!K9265</f>
        <v>0</v>
      </c>
    </row>
    <row r="9259" spans="1:2" x14ac:dyDescent="0.25">
      <c r="A9259" s="25">
        <v>41765</v>
      </c>
      <c r="B9259" s="26">
        <f>[1]PyramidData!K9266</f>
        <v>0</v>
      </c>
    </row>
    <row r="9260" spans="1:2" x14ac:dyDescent="0.25">
      <c r="A9260" s="25">
        <v>41766</v>
      </c>
      <c r="B9260" s="26">
        <f>[1]PyramidData!K9267</f>
        <v>118</v>
      </c>
    </row>
    <row r="9261" spans="1:2" x14ac:dyDescent="0.25">
      <c r="A9261" s="25">
        <v>41767</v>
      </c>
      <c r="B9261" s="26">
        <f>[1]PyramidData!K9268</f>
        <v>6</v>
      </c>
    </row>
    <row r="9262" spans="1:2" x14ac:dyDescent="0.25">
      <c r="A9262" s="25">
        <v>41768</v>
      </c>
      <c r="B9262" s="26">
        <f>[1]PyramidData!K9269</f>
        <v>0</v>
      </c>
    </row>
    <row r="9263" spans="1:2" x14ac:dyDescent="0.25">
      <c r="A9263" s="25">
        <v>41769</v>
      </c>
      <c r="B9263" s="26">
        <f>[1]PyramidData!K9270</f>
        <v>0</v>
      </c>
    </row>
    <row r="9264" spans="1:2" x14ac:dyDescent="0.25">
      <c r="A9264" s="25">
        <v>41770</v>
      </c>
      <c r="B9264" s="26">
        <f>[1]PyramidData!K9271</f>
        <v>0</v>
      </c>
    </row>
    <row r="9265" spans="1:2" x14ac:dyDescent="0.25">
      <c r="A9265" s="25">
        <v>41771</v>
      </c>
      <c r="B9265" s="26">
        <f>[1]PyramidData!K9272</f>
        <v>0</v>
      </c>
    </row>
    <row r="9266" spans="1:2" x14ac:dyDescent="0.25">
      <c r="A9266" s="25">
        <v>41772</v>
      </c>
      <c r="B9266" s="26">
        <f>[1]PyramidData!K9273</f>
        <v>3</v>
      </c>
    </row>
    <row r="9267" spans="1:2" x14ac:dyDescent="0.25">
      <c r="A9267" s="25">
        <v>41773</v>
      </c>
      <c r="B9267" s="26">
        <f>[1]PyramidData!K9274</f>
        <v>1551</v>
      </c>
    </row>
    <row r="9268" spans="1:2" x14ac:dyDescent="0.25">
      <c r="A9268" s="25">
        <v>41774</v>
      </c>
      <c r="B9268" s="26">
        <f>[1]PyramidData!K9275</f>
        <v>0</v>
      </c>
    </row>
    <row r="9269" spans="1:2" x14ac:dyDescent="0.25">
      <c r="A9269" s="25">
        <v>41775</v>
      </c>
      <c r="B9269" s="26">
        <f>[1]PyramidData!K9276</f>
        <v>1016</v>
      </c>
    </row>
    <row r="9270" spans="1:2" x14ac:dyDescent="0.25">
      <c r="A9270" s="25">
        <v>41776</v>
      </c>
      <c r="B9270" s="26">
        <f>[1]PyramidData!K9277</f>
        <v>815</v>
      </c>
    </row>
    <row r="9271" spans="1:2" x14ac:dyDescent="0.25">
      <c r="A9271" s="25">
        <v>41777</v>
      </c>
      <c r="B9271" s="26">
        <f>[1]PyramidData!K9278</f>
        <v>11</v>
      </c>
    </row>
    <row r="9272" spans="1:2" x14ac:dyDescent="0.25">
      <c r="A9272" s="25">
        <v>41778</v>
      </c>
      <c r="B9272" s="26">
        <f>[1]PyramidData!K9279</f>
        <v>0</v>
      </c>
    </row>
    <row r="9273" spans="1:2" x14ac:dyDescent="0.25">
      <c r="A9273" s="25">
        <v>41779</v>
      </c>
      <c r="B9273" s="26">
        <f>[1]PyramidData!K9280</f>
        <v>34</v>
      </c>
    </row>
    <row r="9274" spans="1:2" x14ac:dyDescent="0.25">
      <c r="A9274" s="25">
        <v>41780</v>
      </c>
      <c r="B9274" s="26">
        <f>[1]PyramidData!K9281</f>
        <v>0</v>
      </c>
    </row>
    <row r="9275" spans="1:2" x14ac:dyDescent="0.25">
      <c r="A9275" s="25">
        <v>41781</v>
      </c>
      <c r="B9275" s="26">
        <f>[1]PyramidData!K9282</f>
        <v>234</v>
      </c>
    </row>
    <row r="9276" spans="1:2" x14ac:dyDescent="0.25">
      <c r="A9276" s="25">
        <v>41782</v>
      </c>
      <c r="B9276" s="26">
        <f>[1]PyramidData!K9283</f>
        <v>0</v>
      </c>
    </row>
    <row r="9277" spans="1:2" x14ac:dyDescent="0.25">
      <c r="A9277" s="25">
        <v>41783</v>
      </c>
      <c r="B9277" s="26">
        <f>[1]PyramidData!K9284</f>
        <v>0</v>
      </c>
    </row>
    <row r="9278" spans="1:2" x14ac:dyDescent="0.25">
      <c r="A9278" s="25">
        <v>41784</v>
      </c>
      <c r="B9278" s="26">
        <f>[1]PyramidData!K9285</f>
        <v>0</v>
      </c>
    </row>
    <row r="9279" spans="1:2" x14ac:dyDescent="0.25">
      <c r="A9279" s="25">
        <v>41785</v>
      </c>
      <c r="B9279" s="26">
        <f>[1]PyramidData!K9286</f>
        <v>0</v>
      </c>
    </row>
    <row r="9280" spans="1:2" x14ac:dyDescent="0.25">
      <c r="A9280" s="25">
        <v>41786</v>
      </c>
      <c r="B9280" s="26">
        <f>[1]PyramidData!K9287</f>
        <v>6</v>
      </c>
    </row>
    <row r="9281" spans="1:2" x14ac:dyDescent="0.25">
      <c r="A9281" s="25">
        <v>41787</v>
      </c>
      <c r="B9281" s="26">
        <f>[1]PyramidData!K9288</f>
        <v>0</v>
      </c>
    </row>
    <row r="9282" spans="1:2" x14ac:dyDescent="0.25">
      <c r="A9282" s="25">
        <v>41788</v>
      </c>
      <c r="B9282" s="26">
        <f>[1]PyramidData!K9289</f>
        <v>0</v>
      </c>
    </row>
    <row r="9283" spans="1:2" x14ac:dyDescent="0.25">
      <c r="A9283" s="25">
        <v>41789</v>
      </c>
      <c r="B9283" s="26">
        <f>[1]PyramidData!K9290</f>
        <v>794</v>
      </c>
    </row>
    <row r="9284" spans="1:2" x14ac:dyDescent="0.25">
      <c r="A9284" s="25">
        <v>41790</v>
      </c>
      <c r="B9284" s="26">
        <f>[1]PyramidData!K9291</f>
        <v>0</v>
      </c>
    </row>
    <row r="9285" spans="1:2" x14ac:dyDescent="0.25">
      <c r="A9285" s="25">
        <v>41791</v>
      </c>
      <c r="B9285" s="26">
        <f>[1]PyramidData!K9292</f>
        <v>1086</v>
      </c>
    </row>
    <row r="9286" spans="1:2" x14ac:dyDescent="0.25">
      <c r="A9286" s="25">
        <v>41792</v>
      </c>
      <c r="B9286" s="26">
        <f>[1]PyramidData!K9293</f>
        <v>329</v>
      </c>
    </row>
    <row r="9287" spans="1:2" x14ac:dyDescent="0.25">
      <c r="A9287" s="25">
        <v>41793</v>
      </c>
      <c r="B9287" s="26">
        <f>[1]PyramidData!K9294</f>
        <v>2690</v>
      </c>
    </row>
    <row r="9288" spans="1:2" x14ac:dyDescent="0.25">
      <c r="A9288" s="25">
        <v>41794</v>
      </c>
      <c r="B9288" s="26">
        <f>[1]PyramidData!K9295</f>
        <v>1709</v>
      </c>
    </row>
    <row r="9289" spans="1:2" x14ac:dyDescent="0.25">
      <c r="A9289" s="25">
        <v>41795</v>
      </c>
      <c r="B9289" s="26">
        <f>[1]PyramidData!K9296</f>
        <v>2422</v>
      </c>
    </row>
    <row r="9290" spans="1:2" x14ac:dyDescent="0.25">
      <c r="A9290" s="25">
        <v>41796</v>
      </c>
      <c r="B9290" s="26">
        <f>[1]PyramidData!K9297</f>
        <v>1219</v>
      </c>
    </row>
    <row r="9291" spans="1:2" x14ac:dyDescent="0.25">
      <c r="A9291" s="25">
        <v>41797</v>
      </c>
      <c r="B9291" s="26">
        <f>[1]PyramidData!K9298</f>
        <v>0</v>
      </c>
    </row>
    <row r="9292" spans="1:2" x14ac:dyDescent="0.25">
      <c r="A9292" s="25">
        <v>41798</v>
      </c>
      <c r="B9292" s="26">
        <f>[1]PyramidData!K9299</f>
        <v>0</v>
      </c>
    </row>
    <row r="9293" spans="1:2" x14ac:dyDescent="0.25">
      <c r="A9293" s="25">
        <v>41799</v>
      </c>
      <c r="B9293" s="26">
        <f>[1]PyramidData!K9300</f>
        <v>2256</v>
      </c>
    </row>
    <row r="9294" spans="1:2" x14ac:dyDescent="0.25">
      <c r="A9294" s="25">
        <v>41800</v>
      </c>
      <c r="B9294" s="26">
        <f>[1]PyramidData!K9301</f>
        <v>1958</v>
      </c>
    </row>
    <row r="9295" spans="1:2" x14ac:dyDescent="0.25">
      <c r="A9295" s="25">
        <v>41801</v>
      </c>
      <c r="B9295" s="26">
        <f>[1]PyramidData!K9302</f>
        <v>0</v>
      </c>
    </row>
    <row r="9296" spans="1:2" x14ac:dyDescent="0.25">
      <c r="A9296" s="25">
        <v>41802</v>
      </c>
      <c r="B9296" s="26">
        <f>[1]PyramidData!K9303</f>
        <v>1327</v>
      </c>
    </row>
    <row r="9297" spans="1:2" x14ac:dyDescent="0.25">
      <c r="A9297" s="25">
        <v>41803</v>
      </c>
      <c r="B9297" s="26">
        <f>[1]PyramidData!K9304</f>
        <v>1008</v>
      </c>
    </row>
    <row r="9298" spans="1:2" x14ac:dyDescent="0.25">
      <c r="A9298" s="25">
        <v>41804</v>
      </c>
      <c r="B9298" s="26">
        <f>[1]PyramidData!K9305</f>
        <v>2093</v>
      </c>
    </row>
    <row r="9299" spans="1:2" x14ac:dyDescent="0.25">
      <c r="A9299" s="25">
        <v>41805</v>
      </c>
      <c r="B9299" s="26">
        <f>[1]PyramidData!K9306</f>
        <v>161</v>
      </c>
    </row>
    <row r="9300" spans="1:2" x14ac:dyDescent="0.25">
      <c r="A9300" s="25">
        <v>41806</v>
      </c>
      <c r="B9300" s="26">
        <f>[1]PyramidData!K9307</f>
        <v>1533</v>
      </c>
    </row>
    <row r="9301" spans="1:2" x14ac:dyDescent="0.25">
      <c r="A9301" s="25">
        <v>41807</v>
      </c>
      <c r="B9301" s="26">
        <f>[1]PyramidData!K9308</f>
        <v>0</v>
      </c>
    </row>
    <row r="9302" spans="1:2" x14ac:dyDescent="0.25">
      <c r="A9302" s="25">
        <v>41808</v>
      </c>
      <c r="B9302" s="26">
        <f>[1]PyramidData!K9309</f>
        <v>2023</v>
      </c>
    </row>
    <row r="9303" spans="1:2" x14ac:dyDescent="0.25">
      <c r="A9303" s="25">
        <v>41809</v>
      </c>
      <c r="B9303" s="26">
        <f>[1]PyramidData!K9310</f>
        <v>1215</v>
      </c>
    </row>
    <row r="9304" spans="1:2" x14ac:dyDescent="0.25">
      <c r="A9304" s="25">
        <v>41810</v>
      </c>
      <c r="B9304" s="26">
        <f>[1]PyramidData!K9311</f>
        <v>575</v>
      </c>
    </row>
    <row r="9305" spans="1:2" x14ac:dyDescent="0.25">
      <c r="A9305" s="25">
        <v>41811</v>
      </c>
      <c r="B9305" s="26">
        <f>[1]PyramidData!K9312</f>
        <v>2177</v>
      </c>
    </row>
    <row r="9306" spans="1:2" x14ac:dyDescent="0.25">
      <c r="A9306" s="25">
        <v>41812</v>
      </c>
      <c r="B9306" s="26">
        <f>[1]PyramidData!K9313</f>
        <v>0</v>
      </c>
    </row>
    <row r="9307" spans="1:2" x14ac:dyDescent="0.25">
      <c r="A9307" s="25">
        <v>41813</v>
      </c>
      <c r="B9307" s="26">
        <f>[1]PyramidData!K9314</f>
        <v>1350</v>
      </c>
    </row>
    <row r="9308" spans="1:2" x14ac:dyDescent="0.25">
      <c r="A9308" s="25">
        <v>41814</v>
      </c>
      <c r="B9308" s="26">
        <f>[1]PyramidData!K9315</f>
        <v>659</v>
      </c>
    </row>
    <row r="9309" spans="1:2" x14ac:dyDescent="0.25">
      <c r="A9309" s="25">
        <v>41815</v>
      </c>
      <c r="B9309" s="26">
        <f>[1]PyramidData!K9316</f>
        <v>2114</v>
      </c>
    </row>
    <row r="9310" spans="1:2" x14ac:dyDescent="0.25">
      <c r="A9310" s="25">
        <v>41816</v>
      </c>
      <c r="B9310" s="26">
        <f>[1]PyramidData!K9317</f>
        <v>2202</v>
      </c>
    </row>
    <row r="9311" spans="1:2" x14ac:dyDescent="0.25">
      <c r="A9311" s="25">
        <v>41817</v>
      </c>
      <c r="B9311" s="26">
        <f>[1]PyramidData!K9318</f>
        <v>1459</v>
      </c>
    </row>
    <row r="9312" spans="1:2" x14ac:dyDescent="0.25">
      <c r="A9312" s="25">
        <v>41818</v>
      </c>
      <c r="B9312" s="26">
        <f>[1]PyramidData!K9319</f>
        <v>726</v>
      </c>
    </row>
    <row r="9313" spans="1:2" x14ac:dyDescent="0.25">
      <c r="A9313" s="25">
        <v>41819</v>
      </c>
      <c r="B9313" s="26">
        <f>[1]PyramidData!K9320</f>
        <v>305</v>
      </c>
    </row>
    <row r="9314" spans="1:2" x14ac:dyDescent="0.25">
      <c r="A9314" s="25">
        <v>41820</v>
      </c>
      <c r="B9314" s="26">
        <f>[1]PyramidData!K9321</f>
        <v>2183</v>
      </c>
    </row>
    <row r="9315" spans="1:2" x14ac:dyDescent="0.25">
      <c r="A9315" s="25">
        <v>41821</v>
      </c>
      <c r="B9315" s="26">
        <f>[1]PyramidData!K9322</f>
        <v>2559</v>
      </c>
    </row>
    <row r="9316" spans="1:2" x14ac:dyDescent="0.25">
      <c r="A9316" s="25">
        <v>41822</v>
      </c>
      <c r="B9316" s="26">
        <f>[1]PyramidData!K9323</f>
        <v>1646</v>
      </c>
    </row>
    <row r="9317" spans="1:2" x14ac:dyDescent="0.25">
      <c r="A9317" s="25">
        <v>41823</v>
      </c>
      <c r="B9317" s="26">
        <f>[1]PyramidData!K9324</f>
        <v>0</v>
      </c>
    </row>
    <row r="9318" spans="1:2" x14ac:dyDescent="0.25">
      <c r="A9318" s="25">
        <v>41824</v>
      </c>
      <c r="B9318" s="26">
        <f>[1]PyramidData!K9325</f>
        <v>0</v>
      </c>
    </row>
    <row r="9319" spans="1:2" x14ac:dyDescent="0.25">
      <c r="A9319" s="25">
        <v>41825</v>
      </c>
      <c r="B9319" s="26">
        <f>[1]PyramidData!K9326</f>
        <v>1102</v>
      </c>
    </row>
    <row r="9320" spans="1:2" x14ac:dyDescent="0.25">
      <c r="A9320" s="25">
        <v>41826</v>
      </c>
      <c r="B9320" s="26">
        <f>[1]PyramidData!K9327</f>
        <v>3036</v>
      </c>
    </row>
    <row r="9321" spans="1:2" x14ac:dyDescent="0.25">
      <c r="A9321" s="25">
        <v>41827</v>
      </c>
      <c r="B9321" s="26">
        <f>[1]PyramidData!K9328</f>
        <v>3109</v>
      </c>
    </row>
    <row r="9322" spans="1:2" x14ac:dyDescent="0.25">
      <c r="A9322" s="25">
        <v>41828</v>
      </c>
      <c r="B9322" s="26">
        <f>[1]PyramidData!K9329</f>
        <v>2506</v>
      </c>
    </row>
    <row r="9323" spans="1:2" x14ac:dyDescent="0.25">
      <c r="A9323" s="25">
        <v>41829</v>
      </c>
      <c r="B9323" s="26">
        <f>[1]PyramidData!K9330</f>
        <v>2300</v>
      </c>
    </row>
    <row r="9324" spans="1:2" x14ac:dyDescent="0.25">
      <c r="A9324" s="25">
        <v>41830</v>
      </c>
      <c r="B9324" s="26">
        <f>[1]PyramidData!K9331</f>
        <v>1360</v>
      </c>
    </row>
    <row r="9325" spans="1:2" x14ac:dyDescent="0.25">
      <c r="A9325" s="25">
        <v>41831</v>
      </c>
      <c r="B9325" s="26">
        <f>[1]PyramidData!K9332</f>
        <v>2331</v>
      </c>
    </row>
    <row r="9326" spans="1:2" x14ac:dyDescent="0.25">
      <c r="A9326" s="25">
        <v>41832</v>
      </c>
      <c r="B9326" s="26">
        <f>[1]PyramidData!K9333</f>
        <v>2416</v>
      </c>
    </row>
    <row r="9327" spans="1:2" x14ac:dyDescent="0.25">
      <c r="A9327" s="25">
        <v>41833</v>
      </c>
      <c r="B9327" s="26">
        <f>[1]PyramidData!K9334</f>
        <v>0</v>
      </c>
    </row>
    <row r="9328" spans="1:2" x14ac:dyDescent="0.25">
      <c r="A9328" s="25">
        <v>41834</v>
      </c>
      <c r="B9328" s="26">
        <f>[1]PyramidData!K9335</f>
        <v>2319</v>
      </c>
    </row>
    <row r="9329" spans="1:2" x14ac:dyDescent="0.25">
      <c r="A9329" s="25">
        <v>41835</v>
      </c>
      <c r="B9329" s="26">
        <f>[1]PyramidData!K9336</f>
        <v>2055</v>
      </c>
    </row>
    <row r="9330" spans="1:2" x14ac:dyDescent="0.25">
      <c r="A9330" s="25">
        <v>41836</v>
      </c>
      <c r="B9330" s="26">
        <f>[1]PyramidData!K9337</f>
        <v>1647</v>
      </c>
    </row>
    <row r="9331" spans="1:2" x14ac:dyDescent="0.25">
      <c r="A9331" s="25">
        <v>41837</v>
      </c>
      <c r="B9331" s="26">
        <f>[1]PyramidData!K9338</f>
        <v>1537</v>
      </c>
    </row>
    <row r="9332" spans="1:2" x14ac:dyDescent="0.25">
      <c r="A9332" s="25">
        <v>41838</v>
      </c>
      <c r="B9332" s="26">
        <f>[1]PyramidData!K9339</f>
        <v>1683</v>
      </c>
    </row>
    <row r="9333" spans="1:2" x14ac:dyDescent="0.25">
      <c r="A9333" s="25">
        <v>41839</v>
      </c>
      <c r="B9333" s="26">
        <f>[1]PyramidData!K9340</f>
        <v>643</v>
      </c>
    </row>
    <row r="9334" spans="1:2" x14ac:dyDescent="0.25">
      <c r="A9334" s="25">
        <v>41840</v>
      </c>
      <c r="B9334" s="26">
        <f>[1]PyramidData!K9341</f>
        <v>3084</v>
      </c>
    </row>
    <row r="9335" spans="1:2" x14ac:dyDescent="0.25">
      <c r="A9335" s="25">
        <v>41841</v>
      </c>
      <c r="B9335" s="26">
        <f>[1]PyramidData!K9342</f>
        <v>3329</v>
      </c>
    </row>
    <row r="9336" spans="1:2" x14ac:dyDescent="0.25">
      <c r="A9336" s="25">
        <v>41842</v>
      </c>
      <c r="B9336" s="26">
        <f>[1]PyramidData!K9343</f>
        <v>3827</v>
      </c>
    </row>
    <row r="9337" spans="1:2" x14ac:dyDescent="0.25">
      <c r="A9337" s="25">
        <v>41843</v>
      </c>
      <c r="B9337" s="26">
        <f>[1]PyramidData!K9344</f>
        <v>2382</v>
      </c>
    </row>
    <row r="9338" spans="1:2" x14ac:dyDescent="0.25">
      <c r="A9338" s="25">
        <v>41844</v>
      </c>
      <c r="B9338" s="26">
        <f>[1]PyramidData!K9345</f>
        <v>3716</v>
      </c>
    </row>
    <row r="9339" spans="1:2" x14ac:dyDescent="0.25">
      <c r="A9339" s="25">
        <v>41845</v>
      </c>
      <c r="B9339" s="26">
        <f>[1]PyramidData!K9346</f>
        <v>3334</v>
      </c>
    </row>
    <row r="9340" spans="1:2" x14ac:dyDescent="0.25">
      <c r="A9340" s="25">
        <v>41846</v>
      </c>
      <c r="B9340" s="26">
        <f>[1]PyramidData!K9347</f>
        <v>760</v>
      </c>
    </row>
    <row r="9341" spans="1:2" x14ac:dyDescent="0.25">
      <c r="A9341" s="25">
        <v>41847</v>
      </c>
      <c r="B9341" s="26">
        <f>[1]PyramidData!K9348</f>
        <v>0</v>
      </c>
    </row>
    <row r="9342" spans="1:2" x14ac:dyDescent="0.25">
      <c r="A9342" s="25">
        <v>41848</v>
      </c>
      <c r="B9342" s="26">
        <f>[1]PyramidData!K9349</f>
        <v>2669</v>
      </c>
    </row>
    <row r="9343" spans="1:2" x14ac:dyDescent="0.25">
      <c r="A9343" s="25">
        <v>41849</v>
      </c>
      <c r="B9343" s="26">
        <f>[1]PyramidData!K9350</f>
        <v>2333</v>
      </c>
    </row>
    <row r="9344" spans="1:2" x14ac:dyDescent="0.25">
      <c r="A9344" s="25">
        <v>41850</v>
      </c>
      <c r="B9344" s="26">
        <f>[1]PyramidData!K9351</f>
        <v>3403</v>
      </c>
    </row>
    <row r="9345" spans="1:2" x14ac:dyDescent="0.25">
      <c r="A9345" s="25">
        <v>41851</v>
      </c>
      <c r="B9345" s="26">
        <f>[1]PyramidData!K9352</f>
        <v>2667</v>
      </c>
    </row>
    <row r="9346" spans="1:2" x14ac:dyDescent="0.25">
      <c r="A9346" s="25">
        <v>41852</v>
      </c>
      <c r="B9346" s="26">
        <f>[1]PyramidData!K9353</f>
        <v>2538</v>
      </c>
    </row>
    <row r="9347" spans="1:2" x14ac:dyDescent="0.25">
      <c r="A9347" s="25">
        <v>41853</v>
      </c>
      <c r="B9347" s="26">
        <f>[1]PyramidData!K9354</f>
        <v>1247</v>
      </c>
    </row>
    <row r="9348" spans="1:2" x14ac:dyDescent="0.25">
      <c r="A9348" s="25">
        <v>41854</v>
      </c>
      <c r="B9348" s="26">
        <f>[1]PyramidData!K9355</f>
        <v>1107</v>
      </c>
    </row>
    <row r="9349" spans="1:2" x14ac:dyDescent="0.25">
      <c r="A9349" s="25">
        <v>41855</v>
      </c>
      <c r="B9349" s="26">
        <f>[1]PyramidData!K9356</f>
        <v>2293</v>
      </c>
    </row>
    <row r="9350" spans="1:2" x14ac:dyDescent="0.25">
      <c r="A9350" s="25">
        <v>41856</v>
      </c>
      <c r="B9350" s="26">
        <f>[1]PyramidData!K9357</f>
        <v>1628</v>
      </c>
    </row>
    <row r="9351" spans="1:2" x14ac:dyDescent="0.25">
      <c r="A9351" s="25">
        <v>41857</v>
      </c>
      <c r="B9351" s="26">
        <f>[1]PyramidData!K9358</f>
        <v>2054</v>
      </c>
    </row>
    <row r="9352" spans="1:2" x14ac:dyDescent="0.25">
      <c r="A9352" s="25">
        <v>41858</v>
      </c>
      <c r="B9352" s="26">
        <f>[1]PyramidData!K9359</f>
        <v>1881</v>
      </c>
    </row>
    <row r="9353" spans="1:2" x14ac:dyDescent="0.25">
      <c r="A9353" s="25">
        <v>41859</v>
      </c>
      <c r="B9353" s="26">
        <f>[1]PyramidData!K9360</f>
        <v>2246</v>
      </c>
    </row>
    <row r="9354" spans="1:2" x14ac:dyDescent="0.25">
      <c r="A9354" s="25">
        <v>41860</v>
      </c>
      <c r="B9354" s="26">
        <f>[1]PyramidData!K9361</f>
        <v>1087</v>
      </c>
    </row>
    <row r="9355" spans="1:2" x14ac:dyDescent="0.25">
      <c r="A9355" s="25">
        <v>41861</v>
      </c>
      <c r="B9355" s="26">
        <f>[1]PyramidData!K9362</f>
        <v>1292</v>
      </c>
    </row>
    <row r="9356" spans="1:2" x14ac:dyDescent="0.25">
      <c r="A9356" s="25">
        <v>41862</v>
      </c>
      <c r="B9356" s="26">
        <f>[1]PyramidData!K9363</f>
        <v>1287</v>
      </c>
    </row>
    <row r="9357" spans="1:2" x14ac:dyDescent="0.25">
      <c r="A9357" s="25">
        <v>41863</v>
      </c>
      <c r="B9357" s="26">
        <f>[1]PyramidData!K9364</f>
        <v>1033</v>
      </c>
    </row>
    <row r="9358" spans="1:2" x14ac:dyDescent="0.25">
      <c r="A9358" s="25">
        <v>41864</v>
      </c>
      <c r="B9358" s="26">
        <f>[1]PyramidData!K9365</f>
        <v>957</v>
      </c>
    </row>
    <row r="9359" spans="1:2" x14ac:dyDescent="0.25">
      <c r="A9359" s="25">
        <v>41865</v>
      </c>
      <c r="B9359" s="26">
        <f>[1]PyramidData!K9366</f>
        <v>1149</v>
      </c>
    </row>
    <row r="9360" spans="1:2" x14ac:dyDescent="0.25">
      <c r="A9360" s="25">
        <v>41866</v>
      </c>
      <c r="B9360" s="26">
        <f>[1]PyramidData!K9367</f>
        <v>2471</v>
      </c>
    </row>
    <row r="9361" spans="1:2" x14ac:dyDescent="0.25">
      <c r="A9361" s="25">
        <v>41867</v>
      </c>
      <c r="B9361" s="26">
        <f>[1]PyramidData!K9368</f>
        <v>0</v>
      </c>
    </row>
    <row r="9362" spans="1:2" x14ac:dyDescent="0.25">
      <c r="A9362" s="25">
        <v>41868</v>
      </c>
      <c r="B9362" s="26">
        <f>[1]PyramidData!K9369</f>
        <v>0</v>
      </c>
    </row>
    <row r="9363" spans="1:2" x14ac:dyDescent="0.25">
      <c r="A9363" s="25">
        <v>41869</v>
      </c>
      <c r="B9363" s="26">
        <f>[1]PyramidData!K9370</f>
        <v>997</v>
      </c>
    </row>
    <row r="9364" spans="1:2" x14ac:dyDescent="0.25">
      <c r="A9364" s="25">
        <v>41870</v>
      </c>
      <c r="B9364" s="26">
        <f>[1]PyramidData!K9371</f>
        <v>0</v>
      </c>
    </row>
    <row r="9365" spans="1:2" x14ac:dyDescent="0.25">
      <c r="A9365" s="25">
        <v>41871</v>
      </c>
      <c r="B9365" s="26">
        <f>[1]PyramidData!K9372</f>
        <v>1041</v>
      </c>
    </row>
    <row r="9366" spans="1:2" x14ac:dyDescent="0.25">
      <c r="A9366" s="25">
        <v>41872</v>
      </c>
      <c r="B9366" s="26">
        <f>[1]PyramidData!K9373</f>
        <v>1133</v>
      </c>
    </row>
    <row r="9367" spans="1:2" x14ac:dyDescent="0.25">
      <c r="A9367" s="25">
        <v>41873</v>
      </c>
      <c r="B9367" s="26">
        <f>[1]PyramidData!K9374</f>
        <v>1491</v>
      </c>
    </row>
    <row r="9368" spans="1:2" x14ac:dyDescent="0.25">
      <c r="A9368" s="25">
        <v>41874</v>
      </c>
      <c r="B9368" s="26">
        <f>[1]PyramidData!K9375</f>
        <v>966</v>
      </c>
    </row>
    <row r="9369" spans="1:2" x14ac:dyDescent="0.25">
      <c r="A9369" s="25">
        <v>41875</v>
      </c>
      <c r="B9369" s="26">
        <f>[1]PyramidData!K9376</f>
        <v>653</v>
      </c>
    </row>
    <row r="9370" spans="1:2" x14ac:dyDescent="0.25">
      <c r="A9370" s="25">
        <v>41876</v>
      </c>
      <c r="B9370" s="26">
        <f>[1]PyramidData!K9377</f>
        <v>2</v>
      </c>
    </row>
    <row r="9371" spans="1:2" x14ac:dyDescent="0.25">
      <c r="A9371" s="25">
        <v>41877</v>
      </c>
      <c r="B9371" s="26">
        <f>[1]PyramidData!K9378</f>
        <v>1027</v>
      </c>
    </row>
    <row r="9372" spans="1:2" x14ac:dyDescent="0.25">
      <c r="A9372" s="25">
        <v>41878</v>
      </c>
      <c r="B9372" s="26">
        <f>[1]PyramidData!K9379</f>
        <v>1332</v>
      </c>
    </row>
    <row r="9373" spans="1:2" x14ac:dyDescent="0.25">
      <c r="A9373" s="25">
        <v>41879</v>
      </c>
      <c r="B9373" s="26">
        <f>[1]PyramidData!K9380</f>
        <v>1361</v>
      </c>
    </row>
    <row r="9374" spans="1:2" x14ac:dyDescent="0.25">
      <c r="A9374" s="25">
        <v>41880</v>
      </c>
      <c r="B9374" s="26">
        <f>[1]PyramidData!K9381</f>
        <v>1214</v>
      </c>
    </row>
    <row r="9375" spans="1:2" x14ac:dyDescent="0.25">
      <c r="A9375" s="25">
        <v>41881</v>
      </c>
      <c r="B9375" s="26">
        <f>[1]PyramidData!K9382</f>
        <v>1757</v>
      </c>
    </row>
    <row r="9376" spans="1:2" x14ac:dyDescent="0.25">
      <c r="A9376" s="25">
        <v>41882</v>
      </c>
      <c r="B9376" s="26">
        <f>[1]PyramidData!K9383</f>
        <v>0</v>
      </c>
    </row>
    <row r="9377" spans="1:2" x14ac:dyDescent="0.25">
      <c r="A9377" s="25">
        <v>41883</v>
      </c>
      <c r="B9377" s="26">
        <f>[1]PyramidData!K9384</f>
        <v>19</v>
      </c>
    </row>
    <row r="9378" spans="1:2" x14ac:dyDescent="0.25">
      <c r="A9378" s="25">
        <v>41884</v>
      </c>
      <c r="B9378" s="26">
        <f>[1]PyramidData!K9385</f>
        <v>0</v>
      </c>
    </row>
    <row r="9379" spans="1:2" x14ac:dyDescent="0.25">
      <c r="A9379" s="25">
        <v>41885</v>
      </c>
      <c r="B9379" s="26">
        <f>[1]PyramidData!K9386</f>
        <v>1031</v>
      </c>
    </row>
    <row r="9380" spans="1:2" x14ac:dyDescent="0.25">
      <c r="A9380" s="25">
        <v>41886</v>
      </c>
      <c r="B9380" s="26">
        <f>[1]PyramidData!K9387</f>
        <v>1069</v>
      </c>
    </row>
    <row r="9381" spans="1:2" x14ac:dyDescent="0.25">
      <c r="A9381" s="25">
        <v>41887</v>
      </c>
      <c r="B9381" s="26">
        <f>[1]PyramidData!K9388</f>
        <v>493</v>
      </c>
    </row>
    <row r="9382" spans="1:2" x14ac:dyDescent="0.25">
      <c r="A9382" s="25">
        <v>41888</v>
      </c>
      <c r="B9382" s="26">
        <f>[1]PyramidData!K9389</f>
        <v>3</v>
      </c>
    </row>
    <row r="9383" spans="1:2" x14ac:dyDescent="0.25">
      <c r="A9383" s="25">
        <v>41889</v>
      </c>
      <c r="B9383" s="26">
        <f>[1]PyramidData!K9390</f>
        <v>0</v>
      </c>
    </row>
    <row r="9384" spans="1:2" x14ac:dyDescent="0.25">
      <c r="A9384" s="25">
        <v>41890</v>
      </c>
      <c r="B9384" s="26">
        <f>[1]PyramidData!K9391</f>
        <v>0</v>
      </c>
    </row>
    <row r="9385" spans="1:2" x14ac:dyDescent="0.25">
      <c r="A9385" s="25">
        <v>41891</v>
      </c>
      <c r="B9385" s="26">
        <f>[1]PyramidData!K9392</f>
        <v>0</v>
      </c>
    </row>
    <row r="9386" spans="1:2" x14ac:dyDescent="0.25">
      <c r="A9386" s="25">
        <v>41892</v>
      </c>
      <c r="B9386" s="26">
        <f>[1]PyramidData!K9393</f>
        <v>0</v>
      </c>
    </row>
    <row r="9387" spans="1:2" x14ac:dyDescent="0.25">
      <c r="A9387" s="25">
        <v>41893</v>
      </c>
      <c r="B9387" s="26">
        <f>[1]PyramidData!K9394</f>
        <v>0</v>
      </c>
    </row>
    <row r="9388" spans="1:2" x14ac:dyDescent="0.25">
      <c r="A9388" s="25">
        <v>41894</v>
      </c>
      <c r="B9388" s="26">
        <f>[1]PyramidData!K9395</f>
        <v>1146</v>
      </c>
    </row>
    <row r="9389" spans="1:2" x14ac:dyDescent="0.25">
      <c r="A9389" s="25">
        <v>41895</v>
      </c>
      <c r="B9389" s="26">
        <f>[1]PyramidData!K9396</f>
        <v>1250</v>
      </c>
    </row>
    <row r="9390" spans="1:2" x14ac:dyDescent="0.25">
      <c r="A9390" s="25">
        <v>41896</v>
      </c>
      <c r="B9390" s="26">
        <f>[1]PyramidData!K9397</f>
        <v>2073</v>
      </c>
    </row>
    <row r="9391" spans="1:2" x14ac:dyDescent="0.25">
      <c r="A9391" s="25">
        <v>41897</v>
      </c>
      <c r="B9391" s="26">
        <f>[1]PyramidData!K9398</f>
        <v>1511</v>
      </c>
    </row>
    <row r="9392" spans="1:2" x14ac:dyDescent="0.25">
      <c r="A9392" s="25">
        <v>41898</v>
      </c>
      <c r="B9392" s="26">
        <f>[1]PyramidData!K9399</f>
        <v>1307</v>
      </c>
    </row>
    <row r="9393" spans="1:2" x14ac:dyDescent="0.25">
      <c r="A9393" s="25">
        <v>41899</v>
      </c>
      <c r="B9393" s="26">
        <f>[1]PyramidData!K9400</f>
        <v>1151</v>
      </c>
    </row>
    <row r="9394" spans="1:2" x14ac:dyDescent="0.25">
      <c r="A9394" s="25">
        <v>41900</v>
      </c>
      <c r="B9394" s="26">
        <f>[1]PyramidData!K9401</f>
        <v>117</v>
      </c>
    </row>
    <row r="9395" spans="1:2" x14ac:dyDescent="0.25">
      <c r="A9395" s="25">
        <v>41901</v>
      </c>
      <c r="B9395" s="26">
        <f>[1]PyramidData!K9402</f>
        <v>0</v>
      </c>
    </row>
    <row r="9396" spans="1:2" x14ac:dyDescent="0.25">
      <c r="A9396" s="25">
        <v>41902</v>
      </c>
      <c r="B9396" s="26">
        <f>[1]PyramidData!K9403</f>
        <v>212</v>
      </c>
    </row>
    <row r="9397" spans="1:2" x14ac:dyDescent="0.25">
      <c r="A9397" s="25">
        <v>41903</v>
      </c>
      <c r="B9397" s="26">
        <f>[1]PyramidData!K9404</f>
        <v>0</v>
      </c>
    </row>
    <row r="9398" spans="1:2" x14ac:dyDescent="0.25">
      <c r="A9398" s="25">
        <v>41904</v>
      </c>
      <c r="B9398" s="26">
        <f>[1]PyramidData!K9405</f>
        <v>1066</v>
      </c>
    </row>
    <row r="9399" spans="1:2" x14ac:dyDescent="0.25">
      <c r="A9399" s="25">
        <v>41905</v>
      </c>
      <c r="B9399" s="26">
        <f>[1]PyramidData!K9406</f>
        <v>1276</v>
      </c>
    </row>
    <row r="9400" spans="1:2" x14ac:dyDescent="0.25">
      <c r="A9400" s="25">
        <v>41906</v>
      </c>
      <c r="B9400" s="26">
        <f>[1]PyramidData!K9407</f>
        <v>854</v>
      </c>
    </row>
    <row r="9401" spans="1:2" x14ac:dyDescent="0.25">
      <c r="A9401" s="25">
        <v>41907</v>
      </c>
      <c r="B9401" s="26">
        <f>[1]PyramidData!K9408</f>
        <v>976</v>
      </c>
    </row>
    <row r="9402" spans="1:2" x14ac:dyDescent="0.25">
      <c r="A9402" s="25">
        <v>41908</v>
      </c>
      <c r="B9402" s="26">
        <f>[1]PyramidData!K9409</f>
        <v>0</v>
      </c>
    </row>
    <row r="9403" spans="1:2" x14ac:dyDescent="0.25">
      <c r="A9403" s="25">
        <v>41909</v>
      </c>
      <c r="B9403" s="26">
        <f>[1]PyramidData!K9410</f>
        <v>0</v>
      </c>
    </row>
    <row r="9404" spans="1:2" x14ac:dyDescent="0.25">
      <c r="A9404" s="25">
        <v>41910</v>
      </c>
      <c r="B9404" s="26">
        <f>[1]PyramidData!K9411</f>
        <v>1130</v>
      </c>
    </row>
    <row r="9405" spans="1:2" x14ac:dyDescent="0.25">
      <c r="A9405" s="25">
        <v>41911</v>
      </c>
      <c r="B9405" s="26">
        <f>[1]PyramidData!K9412</f>
        <v>0</v>
      </c>
    </row>
    <row r="9406" spans="1:2" x14ac:dyDescent="0.25">
      <c r="A9406" s="25">
        <v>41912</v>
      </c>
      <c r="B9406" s="26">
        <f>[1]PyramidData!K9413</f>
        <v>1727</v>
      </c>
    </row>
    <row r="9407" spans="1:2" x14ac:dyDescent="0.25">
      <c r="A9407" s="25">
        <v>41913</v>
      </c>
      <c r="B9407" s="26">
        <f>[1]PyramidData!K9414</f>
        <v>1494</v>
      </c>
    </row>
    <row r="9408" spans="1:2" x14ac:dyDescent="0.25">
      <c r="A9408" s="25">
        <v>41914</v>
      </c>
      <c r="B9408" s="26">
        <f>[1]PyramidData!K9415</f>
        <v>1647</v>
      </c>
    </row>
    <row r="9409" spans="1:2" x14ac:dyDescent="0.25">
      <c r="A9409" s="25">
        <v>41915</v>
      </c>
      <c r="B9409" s="26">
        <f>[1]PyramidData!K9416</f>
        <v>1498</v>
      </c>
    </row>
    <row r="9410" spans="1:2" x14ac:dyDescent="0.25">
      <c r="A9410" s="25">
        <v>41916</v>
      </c>
      <c r="B9410" s="26">
        <f>[1]PyramidData!K9417</f>
        <v>1353</v>
      </c>
    </row>
    <row r="9411" spans="1:2" x14ac:dyDescent="0.25">
      <c r="A9411" s="25">
        <v>41917</v>
      </c>
      <c r="B9411" s="26">
        <f>[1]PyramidData!K9418</f>
        <v>0</v>
      </c>
    </row>
    <row r="9412" spans="1:2" x14ac:dyDescent="0.25">
      <c r="A9412" s="25">
        <v>41918</v>
      </c>
      <c r="B9412" s="26">
        <f>[1]PyramidData!K9419</f>
        <v>898</v>
      </c>
    </row>
    <row r="9413" spans="1:2" x14ac:dyDescent="0.25">
      <c r="A9413" s="25">
        <v>41919</v>
      </c>
      <c r="B9413" s="26">
        <f>[1]PyramidData!K9420</f>
        <v>862</v>
      </c>
    </row>
    <row r="9414" spans="1:2" x14ac:dyDescent="0.25">
      <c r="A9414" s="25">
        <v>41920</v>
      </c>
      <c r="B9414" s="26">
        <f>[1]PyramidData!K9421</f>
        <v>649</v>
      </c>
    </row>
    <row r="9415" spans="1:2" x14ac:dyDescent="0.25">
      <c r="A9415" s="25">
        <v>41921</v>
      </c>
      <c r="B9415" s="26">
        <f>[1]PyramidData!K9422</f>
        <v>770</v>
      </c>
    </row>
    <row r="9416" spans="1:2" x14ac:dyDescent="0.25">
      <c r="A9416" s="25">
        <v>41922</v>
      </c>
      <c r="B9416" s="26">
        <f>[1]PyramidData!K9423</f>
        <v>0</v>
      </c>
    </row>
    <row r="9417" spans="1:2" x14ac:dyDescent="0.25">
      <c r="A9417" s="25">
        <v>41923</v>
      </c>
      <c r="B9417" s="26">
        <f>[1]PyramidData!K9424</f>
        <v>0</v>
      </c>
    </row>
    <row r="9418" spans="1:2" x14ac:dyDescent="0.25">
      <c r="A9418" s="25">
        <v>41924</v>
      </c>
      <c r="B9418" s="26">
        <f>[1]PyramidData!K9425</f>
        <v>0</v>
      </c>
    </row>
    <row r="9419" spans="1:2" x14ac:dyDescent="0.25">
      <c r="A9419" s="25">
        <v>41925</v>
      </c>
      <c r="B9419" s="26">
        <f>[1]PyramidData!K9426</f>
        <v>2246</v>
      </c>
    </row>
    <row r="9420" spans="1:2" x14ac:dyDescent="0.25">
      <c r="A9420" s="25">
        <v>41926</v>
      </c>
      <c r="B9420" s="26">
        <f>[1]PyramidData!K9427</f>
        <v>1935</v>
      </c>
    </row>
    <row r="9421" spans="1:2" x14ac:dyDescent="0.25">
      <c r="A9421" s="25">
        <v>41927</v>
      </c>
      <c r="B9421" s="26">
        <f>[1]PyramidData!K9428</f>
        <v>1527</v>
      </c>
    </row>
    <row r="9422" spans="1:2" x14ac:dyDescent="0.25">
      <c r="A9422" s="25">
        <v>41928</v>
      </c>
      <c r="B9422" s="26">
        <f>[1]PyramidData!K9429</f>
        <v>1417</v>
      </c>
    </row>
    <row r="9423" spans="1:2" x14ac:dyDescent="0.25">
      <c r="A9423" s="25">
        <v>41929</v>
      </c>
      <c r="B9423" s="26">
        <f>[1]PyramidData!K9430</f>
        <v>275</v>
      </c>
    </row>
    <row r="9424" spans="1:2" x14ac:dyDescent="0.25">
      <c r="A9424" s="25">
        <v>41930</v>
      </c>
      <c r="B9424" s="26">
        <f>[1]PyramidData!K9431</f>
        <v>499</v>
      </c>
    </row>
    <row r="9425" spans="1:2" x14ac:dyDescent="0.25">
      <c r="A9425" s="25">
        <v>41931</v>
      </c>
      <c r="B9425" s="26">
        <f>[1]PyramidData!K9432</f>
        <v>0</v>
      </c>
    </row>
    <row r="9426" spans="1:2" x14ac:dyDescent="0.25">
      <c r="A9426" s="25">
        <v>41932</v>
      </c>
      <c r="B9426" s="26">
        <f>[1]PyramidData!K9433</f>
        <v>2042</v>
      </c>
    </row>
    <row r="9427" spans="1:2" x14ac:dyDescent="0.25">
      <c r="A9427" s="25">
        <v>41933</v>
      </c>
      <c r="B9427" s="26">
        <f>[1]PyramidData!K9434</f>
        <v>1105</v>
      </c>
    </row>
    <row r="9428" spans="1:2" x14ac:dyDescent="0.25">
      <c r="A9428" s="25">
        <v>41934</v>
      </c>
      <c r="B9428" s="26">
        <f>[1]PyramidData!K9435</f>
        <v>2259</v>
      </c>
    </row>
    <row r="9429" spans="1:2" x14ac:dyDescent="0.25">
      <c r="A9429" s="25">
        <v>41935</v>
      </c>
      <c r="B9429" s="26">
        <f>[1]PyramidData!K9436</f>
        <v>2909</v>
      </c>
    </row>
    <row r="9430" spans="1:2" x14ac:dyDescent="0.25">
      <c r="A9430" s="25">
        <v>41936</v>
      </c>
      <c r="B9430" s="26">
        <f>[1]PyramidData!K9437</f>
        <v>1887</v>
      </c>
    </row>
    <row r="9431" spans="1:2" x14ac:dyDescent="0.25">
      <c r="A9431" s="25">
        <v>41937</v>
      </c>
      <c r="B9431" s="26">
        <f>[1]PyramidData!K9438</f>
        <v>0</v>
      </c>
    </row>
    <row r="9432" spans="1:2" x14ac:dyDescent="0.25">
      <c r="A9432" s="25">
        <v>41938</v>
      </c>
      <c r="B9432" s="26">
        <f>[1]PyramidData!K9439</f>
        <v>0</v>
      </c>
    </row>
    <row r="9433" spans="1:2" x14ac:dyDescent="0.25">
      <c r="A9433" s="25">
        <v>41939</v>
      </c>
      <c r="B9433" s="26">
        <f>[1]PyramidData!K9440</f>
        <v>2095</v>
      </c>
    </row>
    <row r="9434" spans="1:2" x14ac:dyDescent="0.25">
      <c r="A9434" s="25">
        <v>41940</v>
      </c>
      <c r="B9434" s="26">
        <f>[1]PyramidData!K9441</f>
        <v>1857</v>
      </c>
    </row>
    <row r="9435" spans="1:2" x14ac:dyDescent="0.25">
      <c r="A9435" s="25">
        <v>41941</v>
      </c>
      <c r="B9435" s="26">
        <f>[1]PyramidData!K9442</f>
        <v>1489</v>
      </c>
    </row>
    <row r="9436" spans="1:2" x14ac:dyDescent="0.25">
      <c r="A9436" s="25">
        <v>41942</v>
      </c>
      <c r="B9436" s="26">
        <f>[1]PyramidData!K9443</f>
        <v>1943</v>
      </c>
    </row>
    <row r="9437" spans="1:2" x14ac:dyDescent="0.25">
      <c r="A9437" s="25">
        <v>41943</v>
      </c>
      <c r="B9437" s="26">
        <f>[1]PyramidData!K9444</f>
        <v>45</v>
      </c>
    </row>
    <row r="9438" spans="1:2" x14ac:dyDescent="0.25">
      <c r="A9438" s="25">
        <v>41944</v>
      </c>
      <c r="B9438" s="26">
        <f>[1]PyramidData!K9445</f>
        <v>0</v>
      </c>
    </row>
    <row r="9439" spans="1:2" x14ac:dyDescent="0.25">
      <c r="A9439" s="25">
        <v>41945</v>
      </c>
      <c r="B9439" s="26">
        <f>[1]PyramidData!K9446</f>
        <v>142</v>
      </c>
    </row>
    <row r="9440" spans="1:2" x14ac:dyDescent="0.25">
      <c r="A9440" s="25">
        <v>41946</v>
      </c>
      <c r="B9440" s="26">
        <f>[1]PyramidData!K9447</f>
        <v>2578</v>
      </c>
    </row>
    <row r="9441" spans="1:2" x14ac:dyDescent="0.25">
      <c r="A9441" s="25">
        <v>41947</v>
      </c>
      <c r="B9441" s="26">
        <f>[1]PyramidData!K9448</f>
        <v>1909</v>
      </c>
    </row>
    <row r="9442" spans="1:2" x14ac:dyDescent="0.25">
      <c r="A9442" s="25">
        <v>41948</v>
      </c>
      <c r="B9442" s="26">
        <f>[1]PyramidData!K9449</f>
        <v>1884</v>
      </c>
    </row>
    <row r="9443" spans="1:2" x14ac:dyDescent="0.25">
      <c r="A9443" s="25">
        <v>41949</v>
      </c>
      <c r="B9443" s="26">
        <f>[1]PyramidData!K9450</f>
        <v>2541</v>
      </c>
    </row>
    <row r="9444" spans="1:2" x14ac:dyDescent="0.25">
      <c r="A9444" s="25">
        <v>41950</v>
      </c>
      <c r="B9444" s="26">
        <f>[1]PyramidData!K9451</f>
        <v>1377</v>
      </c>
    </row>
    <row r="9445" spans="1:2" x14ac:dyDescent="0.25">
      <c r="A9445" s="25">
        <v>41951</v>
      </c>
      <c r="B9445" s="26">
        <f>[1]PyramidData!K9452</f>
        <v>176</v>
      </c>
    </row>
    <row r="9446" spans="1:2" x14ac:dyDescent="0.25">
      <c r="A9446" s="25">
        <v>41952</v>
      </c>
      <c r="B9446" s="26">
        <f>[1]PyramidData!K9453</f>
        <v>0</v>
      </c>
    </row>
    <row r="9447" spans="1:2" x14ac:dyDescent="0.25">
      <c r="A9447" s="25">
        <v>41953</v>
      </c>
      <c r="B9447" s="26">
        <f>[1]PyramidData!K9454</f>
        <v>962</v>
      </c>
    </row>
    <row r="9448" spans="1:2" x14ac:dyDescent="0.25">
      <c r="A9448" s="25">
        <v>41954</v>
      </c>
      <c r="B9448" s="26">
        <f>[1]PyramidData!K9455</f>
        <v>1658</v>
      </c>
    </row>
    <row r="9449" spans="1:2" x14ac:dyDescent="0.25">
      <c r="A9449" s="25">
        <v>41955</v>
      </c>
      <c r="B9449" s="26">
        <f>[1]PyramidData!K9456</f>
        <v>682</v>
      </c>
    </row>
    <row r="9450" spans="1:2" x14ac:dyDescent="0.25">
      <c r="A9450" s="25">
        <v>41956</v>
      </c>
      <c r="B9450" s="26">
        <f>[1]PyramidData!K9457</f>
        <v>1589</v>
      </c>
    </row>
    <row r="9451" spans="1:2" x14ac:dyDescent="0.25">
      <c r="A9451" s="25">
        <v>41957</v>
      </c>
      <c r="B9451" s="26">
        <f>[1]PyramidData!K9458</f>
        <v>1469</v>
      </c>
    </row>
    <row r="9452" spans="1:2" x14ac:dyDescent="0.25">
      <c r="A9452" s="25">
        <v>41958</v>
      </c>
      <c r="B9452" s="26">
        <f>[1]PyramidData!K9459</f>
        <v>61</v>
      </c>
    </row>
    <row r="9453" spans="1:2" x14ac:dyDescent="0.25">
      <c r="A9453" s="25">
        <v>41959</v>
      </c>
      <c r="B9453" s="26">
        <f>[1]PyramidData!K9460</f>
        <v>617</v>
      </c>
    </row>
    <row r="9454" spans="1:2" x14ac:dyDescent="0.25">
      <c r="A9454" s="25">
        <v>41960</v>
      </c>
      <c r="B9454" s="26">
        <f>[1]PyramidData!K9461</f>
        <v>1903</v>
      </c>
    </row>
    <row r="9455" spans="1:2" x14ac:dyDescent="0.25">
      <c r="A9455" s="25">
        <v>41961</v>
      </c>
      <c r="B9455" s="26">
        <f>[1]PyramidData!K9462</f>
        <v>1333</v>
      </c>
    </row>
    <row r="9456" spans="1:2" x14ac:dyDescent="0.25">
      <c r="A9456" s="25">
        <v>41962</v>
      </c>
      <c r="B9456" s="26">
        <f>[1]PyramidData!K9463</f>
        <v>1361</v>
      </c>
    </row>
    <row r="9457" spans="1:2" x14ac:dyDescent="0.25">
      <c r="A9457" s="25">
        <v>41963</v>
      </c>
      <c r="B9457" s="26">
        <f>[1]PyramidData!K9464</f>
        <v>2401</v>
      </c>
    </row>
    <row r="9458" spans="1:2" x14ac:dyDescent="0.25">
      <c r="A9458" s="25">
        <v>41964</v>
      </c>
      <c r="B9458" s="26">
        <f>[1]PyramidData!K9465</f>
        <v>560</v>
      </c>
    </row>
    <row r="9459" spans="1:2" x14ac:dyDescent="0.25">
      <c r="A9459" s="25">
        <v>41965</v>
      </c>
      <c r="B9459" s="26">
        <f>[1]PyramidData!K9466</f>
        <v>2810</v>
      </c>
    </row>
    <row r="9460" spans="1:2" x14ac:dyDescent="0.25">
      <c r="A9460" s="25">
        <v>41966</v>
      </c>
      <c r="B9460" s="26">
        <f>[1]PyramidData!K9467</f>
        <v>1182</v>
      </c>
    </row>
    <row r="9461" spans="1:2" x14ac:dyDescent="0.25">
      <c r="A9461" s="25">
        <v>41967</v>
      </c>
      <c r="B9461" s="26">
        <f>[1]PyramidData!K9468</f>
        <v>1969</v>
      </c>
    </row>
    <row r="9462" spans="1:2" x14ac:dyDescent="0.25">
      <c r="A9462" s="25">
        <v>41968</v>
      </c>
      <c r="B9462" s="26">
        <f>[1]PyramidData!K9469</f>
        <v>1488</v>
      </c>
    </row>
    <row r="9463" spans="1:2" x14ac:dyDescent="0.25">
      <c r="A9463" s="25">
        <v>41969</v>
      </c>
      <c r="B9463" s="26">
        <f>[1]PyramidData!K9470</f>
        <v>1900</v>
      </c>
    </row>
    <row r="9464" spans="1:2" x14ac:dyDescent="0.25">
      <c r="A9464" s="25">
        <v>41970</v>
      </c>
      <c r="B9464" s="26">
        <f>[1]PyramidData!K9471</f>
        <v>904</v>
      </c>
    </row>
    <row r="9465" spans="1:2" x14ac:dyDescent="0.25">
      <c r="A9465" s="25">
        <v>41971</v>
      </c>
      <c r="B9465" s="26">
        <f>[1]PyramidData!K9472</f>
        <v>1232</v>
      </c>
    </row>
    <row r="9466" spans="1:2" x14ac:dyDescent="0.25">
      <c r="A9466" s="25">
        <v>41972</v>
      </c>
      <c r="B9466" s="26">
        <f>[1]PyramidData!K9473</f>
        <v>1202</v>
      </c>
    </row>
    <row r="9467" spans="1:2" x14ac:dyDescent="0.25">
      <c r="A9467" s="25">
        <v>41973</v>
      </c>
      <c r="B9467" s="26">
        <f>[1]PyramidData!K9474</f>
        <v>1043</v>
      </c>
    </row>
    <row r="9468" spans="1:2" x14ac:dyDescent="0.25">
      <c r="A9468" s="25">
        <v>41974</v>
      </c>
      <c r="B9468" s="26">
        <f>[1]PyramidData!K9475</f>
        <v>1787</v>
      </c>
    </row>
    <row r="9469" spans="1:2" x14ac:dyDescent="0.25">
      <c r="A9469" s="25">
        <v>41975</v>
      </c>
      <c r="B9469" s="26">
        <f>[1]PyramidData!K9476</f>
        <v>1510</v>
      </c>
    </row>
    <row r="9470" spans="1:2" x14ac:dyDescent="0.25">
      <c r="A9470" s="25">
        <v>41976</v>
      </c>
      <c r="B9470" s="26">
        <f>[1]PyramidData!K9477</f>
        <v>1877</v>
      </c>
    </row>
    <row r="9471" spans="1:2" x14ac:dyDescent="0.25">
      <c r="A9471" s="25">
        <v>41977</v>
      </c>
      <c r="B9471" s="26">
        <f>[1]PyramidData!K9478</f>
        <v>1289</v>
      </c>
    </row>
    <row r="9472" spans="1:2" x14ac:dyDescent="0.25">
      <c r="A9472" s="25">
        <v>41978</v>
      </c>
      <c r="B9472" s="26">
        <f>[1]PyramidData!K9479</f>
        <v>569</v>
      </c>
    </row>
    <row r="9473" spans="1:2" x14ac:dyDescent="0.25">
      <c r="A9473" s="25">
        <v>41979</v>
      </c>
      <c r="B9473" s="26">
        <f>[1]PyramidData!K9480</f>
        <v>695</v>
      </c>
    </row>
    <row r="9474" spans="1:2" x14ac:dyDescent="0.25">
      <c r="A9474" s="25">
        <v>41980</v>
      </c>
      <c r="B9474" s="26">
        <f>[1]PyramidData!K9481</f>
        <v>1948</v>
      </c>
    </row>
    <row r="9475" spans="1:2" x14ac:dyDescent="0.25">
      <c r="A9475" s="25">
        <v>41981</v>
      </c>
      <c r="B9475" s="26">
        <f>[1]PyramidData!K9482</f>
        <v>1392</v>
      </c>
    </row>
    <row r="9476" spans="1:2" x14ac:dyDescent="0.25">
      <c r="A9476" s="25">
        <v>41982</v>
      </c>
      <c r="B9476" s="26">
        <f>[1]PyramidData!K9483</f>
        <v>3433</v>
      </c>
    </row>
    <row r="9477" spans="1:2" x14ac:dyDescent="0.25">
      <c r="A9477" s="25">
        <v>41983</v>
      </c>
      <c r="B9477" s="26">
        <f>[1]PyramidData!K9484</f>
        <v>2634</v>
      </c>
    </row>
    <row r="9478" spans="1:2" x14ac:dyDescent="0.25">
      <c r="A9478" s="25">
        <v>41984</v>
      </c>
      <c r="B9478" s="26">
        <f>[1]PyramidData!K9485</f>
        <v>3884</v>
      </c>
    </row>
    <row r="9479" spans="1:2" x14ac:dyDescent="0.25">
      <c r="A9479" s="25">
        <v>41985</v>
      </c>
      <c r="B9479" s="26">
        <f>[1]PyramidData!K9486</f>
        <v>3004</v>
      </c>
    </row>
    <row r="9480" spans="1:2" x14ac:dyDescent="0.25">
      <c r="A9480" s="25">
        <v>41986</v>
      </c>
      <c r="B9480" s="26">
        <f>[1]PyramidData!K9487</f>
        <v>2936</v>
      </c>
    </row>
    <row r="9481" spans="1:2" x14ac:dyDescent="0.25">
      <c r="A9481" s="25">
        <v>41987</v>
      </c>
      <c r="B9481" s="26">
        <f>[1]PyramidData!K9488</f>
        <v>337</v>
      </c>
    </row>
    <row r="9482" spans="1:2" x14ac:dyDescent="0.25">
      <c r="A9482" s="25">
        <v>41988</v>
      </c>
      <c r="B9482" s="26">
        <f>[1]PyramidData!K9489</f>
        <v>3575</v>
      </c>
    </row>
    <row r="9483" spans="1:2" x14ac:dyDescent="0.25">
      <c r="A9483" s="25">
        <v>41989</v>
      </c>
      <c r="B9483" s="26">
        <f>[1]PyramidData!K9490</f>
        <v>1858</v>
      </c>
    </row>
    <row r="9484" spans="1:2" x14ac:dyDescent="0.25">
      <c r="A9484" s="25">
        <v>41990</v>
      </c>
      <c r="B9484" s="26">
        <f>[1]PyramidData!K9491</f>
        <v>1461</v>
      </c>
    </row>
    <row r="9485" spans="1:2" x14ac:dyDescent="0.25">
      <c r="A9485" s="25">
        <v>41991</v>
      </c>
      <c r="B9485" s="26">
        <f>[1]PyramidData!K9492</f>
        <v>1058</v>
      </c>
    </row>
    <row r="9486" spans="1:2" x14ac:dyDescent="0.25">
      <c r="A9486" s="25">
        <v>41992</v>
      </c>
      <c r="B9486" s="26">
        <f>[1]PyramidData!K9493</f>
        <v>1526</v>
      </c>
    </row>
    <row r="9487" spans="1:2" x14ac:dyDescent="0.25">
      <c r="A9487" s="25">
        <v>41993</v>
      </c>
      <c r="B9487" s="26">
        <f>[1]PyramidData!K9494</f>
        <v>472</v>
      </c>
    </row>
    <row r="9488" spans="1:2" x14ac:dyDescent="0.25">
      <c r="A9488" s="25">
        <v>41994</v>
      </c>
      <c r="B9488" s="26">
        <f>[1]PyramidData!K9495</f>
        <v>749</v>
      </c>
    </row>
    <row r="9489" spans="1:2" x14ac:dyDescent="0.25">
      <c r="A9489" s="25">
        <v>41995</v>
      </c>
      <c r="B9489" s="26">
        <f>[1]PyramidData!K9496</f>
        <v>1831</v>
      </c>
    </row>
    <row r="9490" spans="1:2" x14ac:dyDescent="0.25">
      <c r="A9490" s="25">
        <v>41996</v>
      </c>
      <c r="B9490" s="26">
        <f>[1]PyramidData!K9497</f>
        <v>2397</v>
      </c>
    </row>
    <row r="9491" spans="1:2" x14ac:dyDescent="0.25">
      <c r="A9491" s="25">
        <v>41997</v>
      </c>
      <c r="B9491" s="26">
        <f>[1]PyramidData!K9498</f>
        <v>387</v>
      </c>
    </row>
    <row r="9492" spans="1:2" x14ac:dyDescent="0.25">
      <c r="A9492" s="25">
        <v>41998</v>
      </c>
      <c r="B9492" s="26">
        <f>[1]PyramidData!K9499</f>
        <v>770</v>
      </c>
    </row>
    <row r="9493" spans="1:2" x14ac:dyDescent="0.25">
      <c r="A9493" s="25">
        <v>41999</v>
      </c>
      <c r="B9493" s="26">
        <f>[1]PyramidData!K9500</f>
        <v>2519</v>
      </c>
    </row>
    <row r="9494" spans="1:2" x14ac:dyDescent="0.25">
      <c r="A9494" s="25">
        <v>42000</v>
      </c>
      <c r="B9494" s="26">
        <f>[1]PyramidData!K9501</f>
        <v>1379</v>
      </c>
    </row>
    <row r="9495" spans="1:2" x14ac:dyDescent="0.25">
      <c r="A9495" s="25">
        <v>42001</v>
      </c>
      <c r="B9495" s="26">
        <f>[1]PyramidData!K9502</f>
        <v>1195</v>
      </c>
    </row>
    <row r="9496" spans="1:2" x14ac:dyDescent="0.25">
      <c r="A9496" s="25">
        <v>42002</v>
      </c>
      <c r="B9496" s="26">
        <f>[1]PyramidData!K9503</f>
        <v>2030</v>
      </c>
    </row>
    <row r="9497" spans="1:2" x14ac:dyDescent="0.25">
      <c r="A9497" s="25">
        <v>42003</v>
      </c>
      <c r="B9497" s="26">
        <f>[1]PyramidData!K9504</f>
        <v>1797</v>
      </c>
    </row>
    <row r="9498" spans="1:2" x14ac:dyDescent="0.25">
      <c r="A9498" s="25">
        <v>42004</v>
      </c>
      <c r="B9498" s="26">
        <f>[1]PyramidData!K9505</f>
        <v>723</v>
      </c>
    </row>
    <row r="9499" spans="1:2" x14ac:dyDescent="0.25">
      <c r="A9499" s="25">
        <v>42005</v>
      </c>
      <c r="B9499" s="26">
        <f>[1]PyramidData!K9506</f>
        <v>2299</v>
      </c>
    </row>
    <row r="9500" spans="1:2" x14ac:dyDescent="0.25">
      <c r="A9500" s="25">
        <v>42006</v>
      </c>
      <c r="B9500" s="26">
        <f>[1]PyramidData!K9507</f>
        <v>1569</v>
      </c>
    </row>
    <row r="9501" spans="1:2" x14ac:dyDescent="0.25">
      <c r="A9501" s="25">
        <v>42007</v>
      </c>
      <c r="B9501" s="26">
        <f>[1]PyramidData!K9508</f>
        <v>0</v>
      </c>
    </row>
    <row r="9502" spans="1:2" x14ac:dyDescent="0.25">
      <c r="A9502" s="25">
        <v>42008</v>
      </c>
      <c r="B9502" s="26">
        <f>[1]PyramidData!K9509</f>
        <v>1083</v>
      </c>
    </row>
    <row r="9503" spans="1:2" x14ac:dyDescent="0.25">
      <c r="A9503" s="25">
        <v>42009</v>
      </c>
      <c r="B9503" s="26">
        <f>[1]PyramidData!K9510</f>
        <v>930</v>
      </c>
    </row>
    <row r="9504" spans="1:2" x14ac:dyDescent="0.25">
      <c r="A9504" s="25">
        <v>42010</v>
      </c>
      <c r="B9504" s="26">
        <f>[1]PyramidData!K9511</f>
        <v>365</v>
      </c>
    </row>
    <row r="9505" spans="1:2" x14ac:dyDescent="0.25">
      <c r="A9505" s="25">
        <v>42011</v>
      </c>
      <c r="B9505" s="26">
        <f>[1]PyramidData!K9512</f>
        <v>628</v>
      </c>
    </row>
    <row r="9506" spans="1:2" x14ac:dyDescent="0.25">
      <c r="A9506" s="25">
        <v>42012</v>
      </c>
      <c r="B9506" s="26">
        <f>[1]PyramidData!K9513</f>
        <v>674</v>
      </c>
    </row>
    <row r="9507" spans="1:2" x14ac:dyDescent="0.25">
      <c r="A9507" s="25">
        <v>42013</v>
      </c>
      <c r="B9507" s="26">
        <f>[1]PyramidData!K9514</f>
        <v>626</v>
      </c>
    </row>
    <row r="9508" spans="1:2" x14ac:dyDescent="0.25">
      <c r="A9508" s="25">
        <v>42014</v>
      </c>
      <c r="B9508" s="26">
        <f>[1]PyramidData!K9515</f>
        <v>580</v>
      </c>
    </row>
    <row r="9509" spans="1:2" x14ac:dyDescent="0.25">
      <c r="A9509" s="25">
        <v>42015</v>
      </c>
      <c r="B9509" s="26">
        <f>[1]PyramidData!K9516</f>
        <v>748</v>
      </c>
    </row>
    <row r="9510" spans="1:2" x14ac:dyDescent="0.25">
      <c r="A9510" s="25">
        <v>42016</v>
      </c>
      <c r="B9510" s="26">
        <f>[1]PyramidData!K9517</f>
        <v>912</v>
      </c>
    </row>
    <row r="9511" spans="1:2" x14ac:dyDescent="0.25">
      <c r="A9511" s="25">
        <v>42017</v>
      </c>
      <c r="B9511" s="26">
        <f>[1]PyramidData!K9518</f>
        <v>1088</v>
      </c>
    </row>
    <row r="9512" spans="1:2" x14ac:dyDescent="0.25">
      <c r="A9512" s="25">
        <v>42018</v>
      </c>
      <c r="B9512" s="26">
        <f>[1]PyramidData!K9519</f>
        <v>847</v>
      </c>
    </row>
    <row r="9513" spans="1:2" x14ac:dyDescent="0.25">
      <c r="A9513" s="25">
        <v>42019</v>
      </c>
      <c r="B9513" s="26">
        <f>[1]PyramidData!K9520</f>
        <v>827</v>
      </c>
    </row>
    <row r="9514" spans="1:2" x14ac:dyDescent="0.25">
      <c r="A9514" s="25">
        <v>42020</v>
      </c>
      <c r="B9514" s="26">
        <f>[1]PyramidData!K9521</f>
        <v>554</v>
      </c>
    </row>
    <row r="9515" spans="1:2" x14ac:dyDescent="0.25">
      <c r="A9515" s="25">
        <v>42021</v>
      </c>
      <c r="B9515" s="26">
        <f>[1]PyramidData!K9522</f>
        <v>941</v>
      </c>
    </row>
    <row r="9516" spans="1:2" x14ac:dyDescent="0.25">
      <c r="A9516" s="25">
        <v>42022</v>
      </c>
      <c r="B9516" s="26">
        <f>[1]PyramidData!K9523</f>
        <v>0</v>
      </c>
    </row>
    <row r="9517" spans="1:2" x14ac:dyDescent="0.25">
      <c r="A9517" s="25">
        <v>42023</v>
      </c>
      <c r="B9517" s="26">
        <f>[1]PyramidData!K9524</f>
        <v>1847</v>
      </c>
    </row>
    <row r="9518" spans="1:2" x14ac:dyDescent="0.25">
      <c r="A9518" s="25">
        <v>42024</v>
      </c>
      <c r="B9518" s="26">
        <f>[1]PyramidData!K9525</f>
        <v>1267</v>
      </c>
    </row>
    <row r="9519" spans="1:2" x14ac:dyDescent="0.25">
      <c r="A9519" s="25">
        <v>42025</v>
      </c>
      <c r="B9519" s="26">
        <f>[1]PyramidData!K9526</f>
        <v>1585</v>
      </c>
    </row>
    <row r="9520" spans="1:2" x14ac:dyDescent="0.25">
      <c r="A9520" s="25">
        <v>42026</v>
      </c>
      <c r="B9520" s="26">
        <f>[1]PyramidData!K9527</f>
        <v>1134</v>
      </c>
    </row>
    <row r="9521" spans="1:2" x14ac:dyDescent="0.25">
      <c r="A9521" s="25">
        <v>42027</v>
      </c>
      <c r="B9521" s="26">
        <f>[1]PyramidData!K9528</f>
        <v>491</v>
      </c>
    </row>
    <row r="9522" spans="1:2" x14ac:dyDescent="0.25">
      <c r="A9522" s="25">
        <v>42028</v>
      </c>
      <c r="B9522" s="26">
        <f>[1]PyramidData!K9529</f>
        <v>0</v>
      </c>
    </row>
    <row r="9523" spans="1:2" x14ac:dyDescent="0.25">
      <c r="A9523" s="25">
        <v>42029</v>
      </c>
      <c r="B9523" s="26">
        <f>[1]PyramidData!K9530</f>
        <v>351</v>
      </c>
    </row>
    <row r="9524" spans="1:2" x14ac:dyDescent="0.25">
      <c r="A9524" s="25">
        <v>42030</v>
      </c>
      <c r="B9524" s="26">
        <f>[1]PyramidData!K9531</f>
        <v>1235</v>
      </c>
    </row>
    <row r="9525" spans="1:2" x14ac:dyDescent="0.25">
      <c r="A9525" s="25">
        <v>42031</v>
      </c>
      <c r="B9525" s="26">
        <f>[1]PyramidData!K9532</f>
        <v>646</v>
      </c>
    </row>
    <row r="9526" spans="1:2" x14ac:dyDescent="0.25">
      <c r="A9526" s="25">
        <v>42032</v>
      </c>
      <c r="B9526" s="26">
        <f>[1]PyramidData!K9533</f>
        <v>1048</v>
      </c>
    </row>
    <row r="9527" spans="1:2" x14ac:dyDescent="0.25">
      <c r="A9527" s="25">
        <v>42033</v>
      </c>
      <c r="B9527" s="26">
        <f>[1]PyramidData!K9534</f>
        <v>1021</v>
      </c>
    </row>
    <row r="9528" spans="1:2" x14ac:dyDescent="0.25">
      <c r="A9528" s="25">
        <v>42034</v>
      </c>
      <c r="B9528" s="26">
        <f>[1]PyramidData!K9535</f>
        <v>1413</v>
      </c>
    </row>
    <row r="9529" spans="1:2" x14ac:dyDescent="0.25">
      <c r="A9529" s="25">
        <v>42035</v>
      </c>
      <c r="B9529" s="26">
        <f>[1]PyramidData!K9536</f>
        <v>788</v>
      </c>
    </row>
    <row r="9530" spans="1:2" x14ac:dyDescent="0.25">
      <c r="A9530" s="25">
        <v>42036</v>
      </c>
      <c r="B9530" s="26">
        <f>[1]PyramidData!K9537</f>
        <v>0</v>
      </c>
    </row>
    <row r="9531" spans="1:2" x14ac:dyDescent="0.25">
      <c r="A9531" s="25">
        <v>42037</v>
      </c>
      <c r="B9531" s="26">
        <f>[1]PyramidData!K9538</f>
        <v>1190</v>
      </c>
    </row>
    <row r="9532" spans="1:2" x14ac:dyDescent="0.25">
      <c r="A9532" s="25">
        <v>42038</v>
      </c>
      <c r="B9532" s="26">
        <f>[1]PyramidData!K9539</f>
        <v>640</v>
      </c>
    </row>
    <row r="9533" spans="1:2" x14ac:dyDescent="0.25">
      <c r="A9533" s="25">
        <v>42039</v>
      </c>
      <c r="B9533" s="26">
        <f>[1]PyramidData!K9540</f>
        <v>813</v>
      </c>
    </row>
    <row r="9534" spans="1:2" x14ac:dyDescent="0.25">
      <c r="A9534" s="25">
        <v>42040</v>
      </c>
      <c r="B9534" s="26">
        <f>[1]PyramidData!K9541</f>
        <v>953</v>
      </c>
    </row>
    <row r="9535" spans="1:2" x14ac:dyDescent="0.25">
      <c r="A9535" s="25">
        <v>42041</v>
      </c>
      <c r="B9535" s="26">
        <f>[1]PyramidData!K9542</f>
        <v>960</v>
      </c>
    </row>
    <row r="9536" spans="1:2" x14ac:dyDescent="0.25">
      <c r="A9536" s="25">
        <v>42042</v>
      </c>
      <c r="B9536" s="26">
        <f>[1]PyramidData!K9543</f>
        <v>1039</v>
      </c>
    </row>
    <row r="9537" spans="1:2" x14ac:dyDescent="0.25">
      <c r="A9537" s="25">
        <v>42043</v>
      </c>
      <c r="B9537" s="26">
        <f>[1]PyramidData!K9544</f>
        <v>0</v>
      </c>
    </row>
    <row r="9538" spans="1:2" x14ac:dyDescent="0.25">
      <c r="A9538" s="25">
        <v>42044</v>
      </c>
      <c r="B9538" s="26">
        <f>[1]PyramidData!K9545</f>
        <v>1419</v>
      </c>
    </row>
    <row r="9539" spans="1:2" x14ac:dyDescent="0.25">
      <c r="A9539" s="25">
        <v>42045</v>
      </c>
      <c r="B9539" s="26">
        <f>[1]PyramidData!K9546</f>
        <v>2028</v>
      </c>
    </row>
    <row r="9540" spans="1:2" x14ac:dyDescent="0.25">
      <c r="A9540" s="25">
        <v>42046</v>
      </c>
      <c r="B9540" s="26">
        <f>[1]PyramidData!K9547</f>
        <v>643</v>
      </c>
    </row>
    <row r="9541" spans="1:2" x14ac:dyDescent="0.25">
      <c r="A9541" s="25">
        <v>42047</v>
      </c>
      <c r="B9541" s="26">
        <f>[1]PyramidData!K9548</f>
        <v>1250</v>
      </c>
    </row>
    <row r="9542" spans="1:2" x14ac:dyDescent="0.25">
      <c r="A9542" s="25">
        <v>42048</v>
      </c>
      <c r="B9542" s="26">
        <f>[1]PyramidData!K9549</f>
        <v>29</v>
      </c>
    </row>
    <row r="9543" spans="1:2" x14ac:dyDescent="0.25">
      <c r="A9543" s="25">
        <v>42049</v>
      </c>
      <c r="B9543" s="26">
        <f>[1]PyramidData!K9550</f>
        <v>107</v>
      </c>
    </row>
    <row r="9544" spans="1:2" x14ac:dyDescent="0.25">
      <c r="A9544" s="25">
        <v>42050</v>
      </c>
      <c r="B9544" s="26">
        <f>[1]PyramidData!K9551</f>
        <v>138</v>
      </c>
    </row>
    <row r="9545" spans="1:2" x14ac:dyDescent="0.25">
      <c r="A9545" s="25">
        <v>42051</v>
      </c>
      <c r="B9545" s="26">
        <f>[1]PyramidData!K9552</f>
        <v>0</v>
      </c>
    </row>
    <row r="9546" spans="1:2" x14ac:dyDescent="0.25">
      <c r="A9546" s="25">
        <v>42052</v>
      </c>
      <c r="B9546" s="26">
        <f>[1]PyramidData!K9553</f>
        <v>0</v>
      </c>
    </row>
    <row r="9547" spans="1:2" x14ac:dyDescent="0.25">
      <c r="A9547" s="25">
        <v>42053</v>
      </c>
      <c r="B9547" s="26">
        <f>[1]PyramidData!K9554</f>
        <v>0</v>
      </c>
    </row>
    <row r="9548" spans="1:2" x14ac:dyDescent="0.25">
      <c r="A9548" s="25">
        <v>42054</v>
      </c>
      <c r="B9548" s="26">
        <f>[1]PyramidData!K9555</f>
        <v>0</v>
      </c>
    </row>
    <row r="9549" spans="1:2" x14ac:dyDescent="0.25">
      <c r="A9549" s="25">
        <v>42055</v>
      </c>
      <c r="B9549" s="26">
        <f>[1]PyramidData!K9556</f>
        <v>0</v>
      </c>
    </row>
    <row r="9550" spans="1:2" x14ac:dyDescent="0.25">
      <c r="A9550" s="25">
        <v>42056</v>
      </c>
      <c r="B9550" s="26">
        <f>[1]PyramidData!K9557</f>
        <v>0</v>
      </c>
    </row>
    <row r="9551" spans="1:2" x14ac:dyDescent="0.25">
      <c r="A9551" s="25">
        <v>42057</v>
      </c>
      <c r="B9551" s="26">
        <f>[1]PyramidData!K9558</f>
        <v>0</v>
      </c>
    </row>
    <row r="9552" spans="1:2" x14ac:dyDescent="0.25">
      <c r="A9552" s="25">
        <v>42058</v>
      </c>
      <c r="B9552" s="26">
        <f>[1]PyramidData!K9559</f>
        <v>0</v>
      </c>
    </row>
    <row r="9553" spans="1:2" x14ac:dyDescent="0.25">
      <c r="A9553" s="25">
        <v>42059</v>
      </c>
      <c r="B9553" s="26">
        <f>[1]PyramidData!K9560</f>
        <v>0</v>
      </c>
    </row>
    <row r="9554" spans="1:2" x14ac:dyDescent="0.25">
      <c r="A9554" s="25">
        <v>42060</v>
      </c>
      <c r="B9554" s="26">
        <f>[1]PyramidData!K9561</f>
        <v>0</v>
      </c>
    </row>
    <row r="9555" spans="1:2" x14ac:dyDescent="0.25">
      <c r="A9555" s="25">
        <v>42061</v>
      </c>
      <c r="B9555" s="26">
        <f>[1]PyramidData!K9562</f>
        <v>0</v>
      </c>
    </row>
    <row r="9556" spans="1:2" x14ac:dyDescent="0.25">
      <c r="A9556" s="25">
        <v>42062</v>
      </c>
      <c r="B9556" s="26">
        <f>[1]PyramidData!K9563</f>
        <v>0</v>
      </c>
    </row>
    <row r="9557" spans="1:2" x14ac:dyDescent="0.25">
      <c r="A9557" s="25">
        <v>42063</v>
      </c>
      <c r="B9557" s="26">
        <f>[1]PyramidData!K9564</f>
        <v>0</v>
      </c>
    </row>
    <row r="9558" spans="1:2" x14ac:dyDescent="0.25">
      <c r="A9558" s="25">
        <v>42064</v>
      </c>
      <c r="B9558" s="26">
        <f>[1]PyramidData!K9565</f>
        <v>0</v>
      </c>
    </row>
    <row r="9559" spans="1:2" x14ac:dyDescent="0.25">
      <c r="A9559" s="25">
        <v>42065</v>
      </c>
      <c r="B9559" s="26">
        <f>[1]PyramidData!K9566</f>
        <v>862</v>
      </c>
    </row>
    <row r="9560" spans="1:2" x14ac:dyDescent="0.25">
      <c r="A9560" s="25">
        <v>42066</v>
      </c>
      <c r="B9560" s="26">
        <f>[1]PyramidData!K9567</f>
        <v>1320</v>
      </c>
    </row>
    <row r="9561" spans="1:2" x14ac:dyDescent="0.25">
      <c r="A9561" s="25">
        <v>42067</v>
      </c>
      <c r="B9561" s="26">
        <f>[1]PyramidData!K9568</f>
        <v>1231</v>
      </c>
    </row>
    <row r="9562" spans="1:2" x14ac:dyDescent="0.25">
      <c r="A9562" s="25">
        <v>42068</v>
      </c>
      <c r="B9562" s="26">
        <f>[1]PyramidData!K9569</f>
        <v>1252</v>
      </c>
    </row>
    <row r="9563" spans="1:2" x14ac:dyDescent="0.25">
      <c r="A9563" s="25">
        <v>42069</v>
      </c>
      <c r="B9563" s="26">
        <f>[1]PyramidData!K9570</f>
        <v>650</v>
      </c>
    </row>
    <row r="9564" spans="1:2" x14ac:dyDescent="0.25">
      <c r="A9564" s="25">
        <v>42070</v>
      </c>
      <c r="B9564" s="26">
        <f>[1]PyramidData!K9571</f>
        <v>0</v>
      </c>
    </row>
    <row r="9565" spans="1:2" x14ac:dyDescent="0.25">
      <c r="A9565" s="25">
        <v>42071</v>
      </c>
      <c r="B9565" s="26">
        <f>[1]PyramidData!K9572</f>
        <v>0</v>
      </c>
    </row>
    <row r="9566" spans="1:2" x14ac:dyDescent="0.25">
      <c r="A9566" s="25">
        <v>42072</v>
      </c>
      <c r="B9566" s="26">
        <f>[1]PyramidData!K9573</f>
        <v>932</v>
      </c>
    </row>
    <row r="9567" spans="1:2" x14ac:dyDescent="0.25">
      <c r="A9567" s="25">
        <v>42073</v>
      </c>
      <c r="B9567" s="26">
        <f>[1]PyramidData!K9574</f>
        <v>740</v>
      </c>
    </row>
    <row r="9568" spans="1:2" x14ac:dyDescent="0.25">
      <c r="A9568" s="25">
        <v>42074</v>
      </c>
      <c r="B9568" s="26">
        <f>[1]PyramidData!K9575</f>
        <v>801</v>
      </c>
    </row>
    <row r="9569" spans="1:2" x14ac:dyDescent="0.25">
      <c r="A9569" s="25">
        <v>42075</v>
      </c>
      <c r="B9569" s="26">
        <f>[1]PyramidData!K9576</f>
        <v>1166</v>
      </c>
    </row>
    <row r="9570" spans="1:2" x14ac:dyDescent="0.25">
      <c r="A9570" s="25">
        <v>42076</v>
      </c>
      <c r="B9570" s="26">
        <f>[1]PyramidData!K9577</f>
        <v>749</v>
      </c>
    </row>
    <row r="9571" spans="1:2" x14ac:dyDescent="0.25">
      <c r="A9571" s="25">
        <v>42077</v>
      </c>
      <c r="B9571" s="26">
        <f>[1]PyramidData!K9578</f>
        <v>0</v>
      </c>
    </row>
    <row r="9572" spans="1:2" x14ac:dyDescent="0.25">
      <c r="A9572" s="25">
        <v>42078</v>
      </c>
      <c r="B9572" s="26">
        <f>[1]PyramidData!K9579</f>
        <v>0</v>
      </c>
    </row>
    <row r="9573" spans="1:2" x14ac:dyDescent="0.25">
      <c r="A9573" s="25">
        <v>42079</v>
      </c>
      <c r="B9573" s="26">
        <f>[1]PyramidData!K9580</f>
        <v>986</v>
      </c>
    </row>
    <row r="9574" spans="1:2" x14ac:dyDescent="0.25">
      <c r="A9574" s="25">
        <v>42080</v>
      </c>
      <c r="B9574" s="26">
        <f>[1]PyramidData!K9581</f>
        <v>640</v>
      </c>
    </row>
    <row r="9575" spans="1:2" x14ac:dyDescent="0.25">
      <c r="A9575" s="25">
        <v>42081</v>
      </c>
      <c r="B9575" s="26">
        <f>[1]PyramidData!K9582</f>
        <v>486</v>
      </c>
    </row>
    <row r="9576" spans="1:2" x14ac:dyDescent="0.25">
      <c r="A9576" s="25">
        <v>42082</v>
      </c>
      <c r="B9576" s="26">
        <f>[1]PyramidData!K9583</f>
        <v>1920</v>
      </c>
    </row>
    <row r="9577" spans="1:2" x14ac:dyDescent="0.25">
      <c r="A9577" s="25">
        <v>42083</v>
      </c>
      <c r="B9577" s="26">
        <f>[1]PyramidData!K9584</f>
        <v>3768</v>
      </c>
    </row>
    <row r="9578" spans="1:2" x14ac:dyDescent="0.25">
      <c r="A9578" s="25">
        <v>42084</v>
      </c>
      <c r="B9578" s="26">
        <f>[1]PyramidData!K9585</f>
        <v>0</v>
      </c>
    </row>
    <row r="9579" spans="1:2" x14ac:dyDescent="0.25">
      <c r="A9579" s="25">
        <v>42085</v>
      </c>
      <c r="B9579" s="26">
        <f>[1]PyramidData!K9586</f>
        <v>330</v>
      </c>
    </row>
    <row r="9580" spans="1:2" x14ac:dyDescent="0.25">
      <c r="A9580" s="25">
        <v>42086</v>
      </c>
      <c r="B9580" s="26">
        <f>[1]PyramidData!K9587</f>
        <v>1917</v>
      </c>
    </row>
    <row r="9581" spans="1:2" x14ac:dyDescent="0.25">
      <c r="A9581" s="25">
        <v>42087</v>
      </c>
      <c r="B9581" s="26">
        <f>[1]PyramidData!K9588</f>
        <v>2485</v>
      </c>
    </row>
    <row r="9582" spans="1:2" x14ac:dyDescent="0.25">
      <c r="A9582" s="25">
        <v>42088</v>
      </c>
      <c r="B9582" s="26">
        <f>[1]PyramidData!K9589</f>
        <v>2672</v>
      </c>
    </row>
    <row r="9583" spans="1:2" x14ac:dyDescent="0.25">
      <c r="A9583" s="25">
        <v>42089</v>
      </c>
      <c r="B9583" s="26">
        <f>[1]PyramidData!K9590</f>
        <v>2677</v>
      </c>
    </row>
    <row r="9584" spans="1:2" x14ac:dyDescent="0.25">
      <c r="A9584" s="25">
        <v>42090</v>
      </c>
      <c r="B9584" s="26">
        <f>[1]PyramidData!K9591</f>
        <v>1801</v>
      </c>
    </row>
    <row r="9585" spans="1:2" x14ac:dyDescent="0.25">
      <c r="A9585" s="25">
        <v>42091</v>
      </c>
      <c r="B9585" s="26">
        <f>[1]PyramidData!K9592</f>
        <v>478</v>
      </c>
    </row>
    <row r="9586" spans="1:2" x14ac:dyDescent="0.25">
      <c r="A9586" s="25">
        <v>42092</v>
      </c>
      <c r="B9586" s="26">
        <f>[1]PyramidData!K9593</f>
        <v>0</v>
      </c>
    </row>
    <row r="9587" spans="1:2" x14ac:dyDescent="0.25">
      <c r="A9587" s="25">
        <v>42093</v>
      </c>
      <c r="B9587" s="26">
        <f>[1]PyramidData!K9594</f>
        <v>3442</v>
      </c>
    </row>
    <row r="9588" spans="1:2" x14ac:dyDescent="0.25">
      <c r="A9588" s="25">
        <v>42094</v>
      </c>
      <c r="B9588" s="26">
        <f>[1]PyramidData!K9595</f>
        <v>1656</v>
      </c>
    </row>
    <row r="9589" spans="1:2" x14ac:dyDescent="0.25">
      <c r="A9589" s="25">
        <v>42095</v>
      </c>
      <c r="B9589" s="26">
        <f>[1]PyramidData!K9596</f>
        <v>1525</v>
      </c>
    </row>
    <row r="9590" spans="1:2" x14ac:dyDescent="0.25">
      <c r="A9590" s="25">
        <v>42096</v>
      </c>
      <c r="B9590" s="26">
        <f>[1]PyramidData!K9597</f>
        <v>1943</v>
      </c>
    </row>
    <row r="9591" spans="1:2" x14ac:dyDescent="0.25">
      <c r="A9591" s="25">
        <v>42097</v>
      </c>
      <c r="B9591" s="26">
        <f>[1]PyramidData!K9598</f>
        <v>3386</v>
      </c>
    </row>
    <row r="9592" spans="1:2" x14ac:dyDescent="0.25">
      <c r="A9592" s="25">
        <v>42098</v>
      </c>
      <c r="B9592" s="26">
        <f>[1]PyramidData!K9599</f>
        <v>0</v>
      </c>
    </row>
    <row r="9593" spans="1:2" x14ac:dyDescent="0.25">
      <c r="A9593" s="25">
        <v>42099</v>
      </c>
      <c r="B9593" s="26">
        <f>[1]PyramidData!K9600</f>
        <v>0</v>
      </c>
    </row>
    <row r="9594" spans="1:2" x14ac:dyDescent="0.25">
      <c r="A9594" s="25">
        <v>42100</v>
      </c>
      <c r="B9594" s="26">
        <f>[1]PyramidData!K9601</f>
        <v>1054</v>
      </c>
    </row>
    <row r="9595" spans="1:2" x14ac:dyDescent="0.25">
      <c r="A9595" s="25">
        <v>42101</v>
      </c>
      <c r="B9595" s="26">
        <f>[1]PyramidData!K9602</f>
        <v>812</v>
      </c>
    </row>
    <row r="9596" spans="1:2" x14ac:dyDescent="0.25">
      <c r="A9596" s="25">
        <v>42102</v>
      </c>
      <c r="B9596" s="26">
        <f>[1]PyramidData!K9603</f>
        <v>3470</v>
      </c>
    </row>
    <row r="9597" spans="1:2" x14ac:dyDescent="0.25">
      <c r="A9597" s="25">
        <v>42103</v>
      </c>
      <c r="B9597" s="26">
        <f>[1]PyramidData!K9604</f>
        <v>1662</v>
      </c>
    </row>
    <row r="9598" spans="1:2" x14ac:dyDescent="0.25">
      <c r="A9598" s="25">
        <v>42104</v>
      </c>
      <c r="B9598" s="26">
        <f>[1]PyramidData!K9605</f>
        <v>961</v>
      </c>
    </row>
    <row r="9599" spans="1:2" x14ac:dyDescent="0.25">
      <c r="A9599" s="25">
        <v>42105</v>
      </c>
      <c r="B9599" s="26">
        <f>[1]PyramidData!K9606</f>
        <v>560</v>
      </c>
    </row>
    <row r="9600" spans="1:2" x14ac:dyDescent="0.25">
      <c r="A9600" s="25">
        <v>42106</v>
      </c>
      <c r="B9600" s="26">
        <f>[1]PyramidData!K9607</f>
        <v>949</v>
      </c>
    </row>
    <row r="9601" spans="1:2" x14ac:dyDescent="0.25">
      <c r="A9601" s="25">
        <v>42107</v>
      </c>
      <c r="B9601" s="26">
        <f>[1]PyramidData!K9608</f>
        <v>2222</v>
      </c>
    </row>
    <row r="9602" spans="1:2" x14ac:dyDescent="0.25">
      <c r="A9602" s="25">
        <v>42108</v>
      </c>
      <c r="B9602" s="26">
        <f>[1]PyramidData!K9609</f>
        <v>2076</v>
      </c>
    </row>
    <row r="9603" spans="1:2" x14ac:dyDescent="0.25">
      <c r="A9603" s="25">
        <v>42109</v>
      </c>
      <c r="B9603" s="26">
        <f>[1]PyramidData!K9610</f>
        <v>2708</v>
      </c>
    </row>
    <row r="9604" spans="1:2" x14ac:dyDescent="0.25">
      <c r="A9604" s="25">
        <v>42110</v>
      </c>
      <c r="B9604" s="26">
        <f>[1]PyramidData!K9611</f>
        <v>1614</v>
      </c>
    </row>
    <row r="9605" spans="1:2" x14ac:dyDescent="0.25">
      <c r="A9605" s="25">
        <v>42111</v>
      </c>
      <c r="B9605" s="26">
        <f>[1]PyramidData!K9612</f>
        <v>1440</v>
      </c>
    </row>
    <row r="9606" spans="1:2" x14ac:dyDescent="0.25">
      <c r="A9606" s="25">
        <v>42112</v>
      </c>
      <c r="B9606" s="26">
        <f>[1]PyramidData!K9613</f>
        <v>0</v>
      </c>
    </row>
    <row r="9607" spans="1:2" x14ac:dyDescent="0.25">
      <c r="A9607" s="25">
        <v>42113</v>
      </c>
      <c r="B9607" s="26">
        <f>[1]PyramidData!K9614</f>
        <v>92</v>
      </c>
    </row>
    <row r="9608" spans="1:2" x14ac:dyDescent="0.25">
      <c r="A9608" s="25">
        <v>42114</v>
      </c>
      <c r="B9608" s="26">
        <f>[1]PyramidData!K9615</f>
        <v>2274</v>
      </c>
    </row>
    <row r="9609" spans="1:2" x14ac:dyDescent="0.25">
      <c r="A9609" s="25">
        <v>42115</v>
      </c>
      <c r="B9609" s="26">
        <f>[1]PyramidData!K9616</f>
        <v>1754</v>
      </c>
    </row>
    <row r="9610" spans="1:2" x14ac:dyDescent="0.25">
      <c r="A9610" s="25">
        <v>42116</v>
      </c>
      <c r="B9610" s="26">
        <f>[1]PyramidData!K9617</f>
        <v>2025</v>
      </c>
    </row>
    <row r="9611" spans="1:2" x14ac:dyDescent="0.25">
      <c r="A9611" s="25">
        <v>42117</v>
      </c>
      <c r="B9611" s="26">
        <f>[1]PyramidData!K9618</f>
        <v>1204</v>
      </c>
    </row>
    <row r="9612" spans="1:2" x14ac:dyDescent="0.25">
      <c r="A9612" s="25">
        <v>42118</v>
      </c>
      <c r="B9612" s="26">
        <f>[1]PyramidData!K9619</f>
        <v>1835</v>
      </c>
    </row>
    <row r="9613" spans="1:2" x14ac:dyDescent="0.25">
      <c r="A9613" s="25">
        <v>42119</v>
      </c>
      <c r="B9613" s="26">
        <f>[1]PyramidData!K9620</f>
        <v>471</v>
      </c>
    </row>
    <row r="9614" spans="1:2" x14ac:dyDescent="0.25">
      <c r="A9614" s="25">
        <v>42120</v>
      </c>
      <c r="B9614" s="26">
        <f>[1]PyramidData!K9621</f>
        <v>760</v>
      </c>
    </row>
    <row r="9615" spans="1:2" x14ac:dyDescent="0.25">
      <c r="A9615" s="25">
        <v>42121</v>
      </c>
      <c r="B9615" s="26">
        <f>[1]PyramidData!K9622</f>
        <v>2299</v>
      </c>
    </row>
    <row r="9616" spans="1:2" x14ac:dyDescent="0.25">
      <c r="A9616" s="25">
        <v>42122</v>
      </c>
      <c r="B9616" s="26">
        <f>[1]PyramidData!K9623</f>
        <v>2905</v>
      </c>
    </row>
    <row r="9617" spans="1:2" x14ac:dyDescent="0.25">
      <c r="A9617" s="25">
        <v>42123</v>
      </c>
      <c r="B9617" s="26">
        <f>[1]PyramidData!K9624</f>
        <v>2188</v>
      </c>
    </row>
    <row r="9618" spans="1:2" x14ac:dyDescent="0.25">
      <c r="A9618" s="25">
        <v>42124</v>
      </c>
      <c r="B9618" s="26">
        <f>[1]PyramidData!K9625</f>
        <v>1559</v>
      </c>
    </row>
    <row r="9619" spans="1:2" x14ac:dyDescent="0.25">
      <c r="A9619" s="25">
        <v>42125</v>
      </c>
      <c r="B9619" s="26">
        <f>[1]PyramidData!K9626</f>
        <v>1724</v>
      </c>
    </row>
    <row r="9620" spans="1:2" x14ac:dyDescent="0.25">
      <c r="A9620" s="25">
        <v>42126</v>
      </c>
      <c r="B9620" s="26">
        <f>[1]PyramidData!K9627</f>
        <v>524</v>
      </c>
    </row>
    <row r="9621" spans="1:2" x14ac:dyDescent="0.25">
      <c r="A9621" s="25">
        <v>42127</v>
      </c>
      <c r="B9621" s="26">
        <f>[1]PyramidData!K9628</f>
        <v>570</v>
      </c>
    </row>
    <row r="9622" spans="1:2" x14ac:dyDescent="0.25">
      <c r="A9622" s="25">
        <v>42128</v>
      </c>
      <c r="B9622" s="26">
        <f>[1]PyramidData!K9629</f>
        <v>3464</v>
      </c>
    </row>
    <row r="9623" spans="1:2" x14ac:dyDescent="0.25">
      <c r="A9623" s="25">
        <v>42129</v>
      </c>
      <c r="B9623" s="26">
        <f>[1]PyramidData!K9630</f>
        <v>1910</v>
      </c>
    </row>
    <row r="9624" spans="1:2" x14ac:dyDescent="0.25">
      <c r="A9624" s="25">
        <v>42130</v>
      </c>
      <c r="B9624" s="26">
        <f>[1]PyramidData!K9631</f>
        <v>3371</v>
      </c>
    </row>
    <row r="9625" spans="1:2" x14ac:dyDescent="0.25">
      <c r="A9625" s="25">
        <v>42131</v>
      </c>
      <c r="B9625" s="26">
        <f>[1]PyramidData!K9632</f>
        <v>2742</v>
      </c>
    </row>
    <row r="9626" spans="1:2" x14ac:dyDescent="0.25">
      <c r="A9626" s="25">
        <v>42132</v>
      </c>
      <c r="B9626" s="26">
        <f>[1]PyramidData!K9633</f>
        <v>2894</v>
      </c>
    </row>
    <row r="9627" spans="1:2" x14ac:dyDescent="0.25">
      <c r="A9627" s="25">
        <v>42133</v>
      </c>
      <c r="B9627" s="26">
        <f>[1]PyramidData!K9634</f>
        <v>368</v>
      </c>
    </row>
    <row r="9628" spans="1:2" x14ac:dyDescent="0.25">
      <c r="A9628" s="25">
        <v>42134</v>
      </c>
      <c r="B9628" s="26">
        <f>[1]PyramidData!K9635</f>
        <v>803</v>
      </c>
    </row>
    <row r="9629" spans="1:2" x14ac:dyDescent="0.25">
      <c r="A9629" s="25">
        <v>42135</v>
      </c>
      <c r="B9629" s="26">
        <f>[1]PyramidData!K9636</f>
        <v>3638</v>
      </c>
    </row>
    <row r="9630" spans="1:2" x14ac:dyDescent="0.25">
      <c r="A9630" s="25">
        <v>42136</v>
      </c>
      <c r="B9630" s="26">
        <f>[1]PyramidData!K9637</f>
        <v>2067</v>
      </c>
    </row>
    <row r="9631" spans="1:2" x14ac:dyDescent="0.25">
      <c r="A9631" s="25">
        <v>42137</v>
      </c>
      <c r="B9631" s="26">
        <f>[1]PyramidData!K9638</f>
        <v>1753</v>
      </c>
    </row>
    <row r="9632" spans="1:2" x14ac:dyDescent="0.25">
      <c r="A9632" s="25">
        <v>42138</v>
      </c>
      <c r="B9632" s="26">
        <f>[1]PyramidData!K9639</f>
        <v>1430</v>
      </c>
    </row>
    <row r="9633" spans="1:2" x14ac:dyDescent="0.25">
      <c r="A9633" s="25">
        <v>42139</v>
      </c>
      <c r="B9633" s="26">
        <f>[1]PyramidData!K9640</f>
        <v>697</v>
      </c>
    </row>
    <row r="9634" spans="1:2" x14ac:dyDescent="0.25">
      <c r="A9634" s="25">
        <v>42140</v>
      </c>
      <c r="B9634" s="26">
        <f>[1]PyramidData!K9641</f>
        <v>865</v>
      </c>
    </row>
    <row r="9635" spans="1:2" x14ac:dyDescent="0.25">
      <c r="A9635" s="25">
        <v>42141</v>
      </c>
      <c r="B9635" s="26">
        <f>[1]PyramidData!K9642</f>
        <v>684</v>
      </c>
    </row>
    <row r="9636" spans="1:2" x14ac:dyDescent="0.25">
      <c r="A9636" s="25">
        <v>42142</v>
      </c>
      <c r="B9636" s="26">
        <f>[1]PyramidData!K9643</f>
        <v>2991</v>
      </c>
    </row>
    <row r="9637" spans="1:2" x14ac:dyDescent="0.25">
      <c r="A9637" s="25">
        <v>42143</v>
      </c>
      <c r="B9637" s="26">
        <f>[1]PyramidData!K9644</f>
        <v>1960</v>
      </c>
    </row>
    <row r="9638" spans="1:2" x14ac:dyDescent="0.25">
      <c r="A9638" s="25">
        <v>42144</v>
      </c>
      <c r="B9638" s="26">
        <f>[1]PyramidData!K9645</f>
        <v>1791</v>
      </c>
    </row>
    <row r="9639" spans="1:2" x14ac:dyDescent="0.25">
      <c r="A9639" s="25">
        <v>42145</v>
      </c>
      <c r="B9639" s="26">
        <f>[1]PyramidData!K9646</f>
        <v>1335</v>
      </c>
    </row>
    <row r="9640" spans="1:2" x14ac:dyDescent="0.25">
      <c r="A9640" s="25">
        <v>42146</v>
      </c>
      <c r="B9640" s="26">
        <f>[1]PyramidData!K9647</f>
        <v>780</v>
      </c>
    </row>
    <row r="9641" spans="1:2" x14ac:dyDescent="0.25">
      <c r="A9641" s="25">
        <v>42147</v>
      </c>
      <c r="B9641" s="26">
        <f>[1]PyramidData!K9648</f>
        <v>387</v>
      </c>
    </row>
    <row r="9642" spans="1:2" x14ac:dyDescent="0.25">
      <c r="A9642" s="25">
        <v>42148</v>
      </c>
      <c r="B9642" s="26">
        <f>[1]PyramidData!K9649</f>
        <v>302</v>
      </c>
    </row>
    <row r="9643" spans="1:2" x14ac:dyDescent="0.25">
      <c r="A9643" s="25">
        <v>42149</v>
      </c>
      <c r="B9643" s="26">
        <f>[1]PyramidData!K9650</f>
        <v>1523</v>
      </c>
    </row>
    <row r="9644" spans="1:2" x14ac:dyDescent="0.25">
      <c r="A9644" s="25">
        <v>42150</v>
      </c>
      <c r="B9644" s="26">
        <f>[1]PyramidData!K9651</f>
        <v>2122</v>
      </c>
    </row>
    <row r="9645" spans="1:2" x14ac:dyDescent="0.25">
      <c r="A9645" s="25">
        <v>42151</v>
      </c>
      <c r="B9645" s="26">
        <f>[1]PyramidData!K9652</f>
        <v>2331</v>
      </c>
    </row>
    <row r="9646" spans="1:2" x14ac:dyDescent="0.25">
      <c r="A9646" s="25">
        <v>42152</v>
      </c>
      <c r="B9646" s="26">
        <f>[1]PyramidData!K9653</f>
        <v>1347</v>
      </c>
    </row>
    <row r="9647" spans="1:2" x14ac:dyDescent="0.25">
      <c r="A9647" s="25">
        <v>42153</v>
      </c>
      <c r="B9647" s="26">
        <f>[1]PyramidData!K9654</f>
        <v>1186</v>
      </c>
    </row>
    <row r="9648" spans="1:2" x14ac:dyDescent="0.25">
      <c r="A9648" s="25">
        <v>42154</v>
      </c>
      <c r="B9648" s="26">
        <f>[1]PyramidData!K9655</f>
        <v>709</v>
      </c>
    </row>
    <row r="9649" spans="1:2" x14ac:dyDescent="0.25">
      <c r="A9649" s="25">
        <v>42155</v>
      </c>
      <c r="B9649" s="26">
        <f>[1]PyramidData!K9656</f>
        <v>893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FD205"/>
  <sheetViews>
    <sheetView topLeftCell="A91" zoomScale="106" zoomScaleNormal="106" workbookViewId="0">
      <selection activeCell="H14" sqref="H14"/>
    </sheetView>
  </sheetViews>
  <sheetFormatPr defaultRowHeight="15" x14ac:dyDescent="0.25"/>
  <cols>
    <col min="1" max="1" width="56.5703125" customWidth="1"/>
    <col min="2" max="2" width="59.5703125" bestFit="1" customWidth="1"/>
    <col min="3" max="3" width="34.5703125" customWidth="1"/>
    <col min="4" max="4" width="36.28515625" customWidth="1"/>
    <col min="5" max="5" width="45.85546875" bestFit="1" customWidth="1"/>
    <col min="6" max="6" width="51.42578125" bestFit="1" customWidth="1"/>
    <col min="7" max="7" width="47.85546875" customWidth="1"/>
    <col min="8" max="8" width="24.28515625" customWidth="1"/>
    <col min="9" max="9" width="29.5703125" customWidth="1"/>
    <col min="10" max="10" width="41.28515625" customWidth="1"/>
    <col min="11" max="11" width="19.140625" customWidth="1"/>
    <col min="12" max="12" width="30.28515625" customWidth="1"/>
    <col min="13" max="13" width="33.42578125" customWidth="1"/>
    <col min="14" max="14" width="29.28515625" customWidth="1"/>
    <col min="15" max="16" width="34.85546875" customWidth="1"/>
    <col min="17" max="17" width="22.5703125" customWidth="1"/>
  </cols>
  <sheetData>
    <row r="1" spans="1:9" s="129" customFormat="1" ht="15.75" thickBot="1" x14ac:dyDescent="0.3">
      <c r="A1" s="130" t="s">
        <v>205</v>
      </c>
    </row>
    <row r="2" spans="1:9" ht="18.75" x14ac:dyDescent="0.3">
      <c r="A2" s="131" t="s">
        <v>206</v>
      </c>
      <c r="D2" s="4"/>
      <c r="E2" s="2"/>
      <c r="I2" s="1"/>
    </row>
    <row r="3" spans="1:9" x14ac:dyDescent="0.25">
      <c r="A3" s="2"/>
    </row>
    <row r="4" spans="1:9" x14ac:dyDescent="0.25">
      <c r="A4" s="49" t="s">
        <v>89</v>
      </c>
    </row>
    <row r="5" spans="1:9" x14ac:dyDescent="0.25">
      <c r="A5" s="2" t="s">
        <v>143</v>
      </c>
      <c r="B5" s="103">
        <f>8*15*(9+(1+5/16)/12)</f>
        <v>1093.125</v>
      </c>
      <c r="C5" t="s">
        <v>149</v>
      </c>
    </row>
    <row r="6" spans="1:9" x14ac:dyDescent="0.25">
      <c r="A6" s="2" t="s">
        <v>90</v>
      </c>
      <c r="B6" s="104">
        <f>2*(1+SQRT(2))*(8+(2+19/32)/12)^2</f>
        <v>325.94322584636569</v>
      </c>
    </row>
    <row r="7" spans="1:9" x14ac:dyDescent="0.25">
      <c r="A7" s="2"/>
      <c r="B7" s="105"/>
    </row>
    <row r="8" spans="1:9" x14ac:dyDescent="0.25">
      <c r="A8" s="2" t="s">
        <v>113</v>
      </c>
      <c r="B8" s="105"/>
    </row>
    <row r="9" spans="1:9" x14ac:dyDescent="0.25">
      <c r="A9" s="64" t="s">
        <v>107</v>
      </c>
      <c r="B9" s="105"/>
      <c r="C9" s="49"/>
    </row>
    <row r="10" spans="1:9" x14ac:dyDescent="0.25">
      <c r="A10" s="113" t="s">
        <v>94</v>
      </c>
      <c r="B10" s="114">
        <v>15</v>
      </c>
      <c r="C10" s="115" t="s">
        <v>208</v>
      </c>
    </row>
    <row r="11" spans="1:9" x14ac:dyDescent="0.25">
      <c r="A11" s="20" t="s">
        <v>93</v>
      </c>
      <c r="B11" s="107">
        <f>0.5/12</f>
        <v>4.1666666666666664E-2</v>
      </c>
      <c r="C11" s="49" t="s">
        <v>91</v>
      </c>
    </row>
    <row r="12" spans="1:9" x14ac:dyDescent="0.25">
      <c r="A12" s="20" t="s">
        <v>92</v>
      </c>
      <c r="B12" s="108">
        <v>17</v>
      </c>
      <c r="C12" s="49"/>
    </row>
    <row r="13" spans="1:9" x14ac:dyDescent="0.25">
      <c r="A13" s="18" t="s">
        <v>95</v>
      </c>
      <c r="B13" s="109">
        <f>B10*B11*B12</f>
        <v>10.625</v>
      </c>
      <c r="C13" s="49" t="s">
        <v>197</v>
      </c>
    </row>
    <row r="14" spans="1:9" x14ac:dyDescent="0.25">
      <c r="B14" s="105"/>
    </row>
    <row r="15" spans="1:9" x14ac:dyDescent="0.25">
      <c r="A15" s="64" t="s">
        <v>109</v>
      </c>
      <c r="B15" s="105"/>
      <c r="C15" s="49"/>
    </row>
    <row r="16" spans="1:9" x14ac:dyDescent="0.25">
      <c r="A16" s="113" t="s">
        <v>101</v>
      </c>
      <c r="B16" s="116">
        <f>5/12</f>
        <v>0.41666666666666669</v>
      </c>
      <c r="C16" s="115" t="s">
        <v>102</v>
      </c>
    </row>
    <row r="17" spans="1:3" x14ac:dyDescent="0.25">
      <c r="A17" s="20" t="s">
        <v>96</v>
      </c>
      <c r="B17" s="112">
        <f>9+(1+5/16)/12-2*(1+ 7/8)/12-B12*B11*B18</f>
        <v>5.2552083333333339</v>
      </c>
      <c r="C17" s="106" t="s">
        <v>203</v>
      </c>
    </row>
    <row r="18" spans="1:3" x14ac:dyDescent="0.25">
      <c r="A18" s="20" t="s">
        <v>103</v>
      </c>
      <c r="B18" s="106">
        <v>5</v>
      </c>
      <c r="C18" s="105"/>
    </row>
    <row r="19" spans="1:3" x14ac:dyDescent="0.25">
      <c r="A19" s="18" t="s">
        <v>104</v>
      </c>
      <c r="B19" s="123">
        <f>B16*B17*B18</f>
        <v>10.948350694444446</v>
      </c>
      <c r="C19" s="105"/>
    </row>
    <row r="20" spans="1:3" x14ac:dyDescent="0.25">
      <c r="A20" s="20"/>
      <c r="B20" s="105"/>
      <c r="C20" s="105"/>
    </row>
    <row r="21" spans="1:3" x14ac:dyDescent="0.25">
      <c r="A21" s="64" t="s">
        <v>108</v>
      </c>
      <c r="B21" s="105"/>
      <c r="C21" s="105"/>
    </row>
    <row r="22" spans="1:3" x14ac:dyDescent="0.25">
      <c r="A22" s="113" t="s">
        <v>100</v>
      </c>
      <c r="B22" s="117">
        <f>(1+7/8)/12</f>
        <v>0.15625</v>
      </c>
      <c r="C22" s="118" t="s">
        <v>97</v>
      </c>
    </row>
    <row r="23" spans="1:3" x14ac:dyDescent="0.25">
      <c r="A23" s="20" t="s">
        <v>99</v>
      </c>
      <c r="B23" s="124">
        <f>15*2+B17</f>
        <v>35.255208333333336</v>
      </c>
      <c r="C23" s="106" t="s">
        <v>146</v>
      </c>
    </row>
    <row r="24" spans="1:3" x14ac:dyDescent="0.25">
      <c r="A24" s="18" t="s">
        <v>98</v>
      </c>
      <c r="B24" s="109">
        <f>B22*B23</f>
        <v>5.5086263020833339</v>
      </c>
      <c r="C24" s="105" t="s">
        <v>144</v>
      </c>
    </row>
    <row r="25" spans="1:3" x14ac:dyDescent="0.25">
      <c r="B25" s="105"/>
      <c r="C25" s="105"/>
    </row>
    <row r="26" spans="1:3" x14ac:dyDescent="0.25">
      <c r="A26" s="64" t="s">
        <v>183</v>
      </c>
      <c r="B26" s="105"/>
      <c r="C26" s="105"/>
    </row>
    <row r="27" spans="1:3" x14ac:dyDescent="0.25">
      <c r="A27" s="113" t="s">
        <v>105</v>
      </c>
      <c r="B27" s="119">
        <f>B13+B24+B19</f>
        <v>27.081976996527782</v>
      </c>
      <c r="C27" s="118"/>
    </row>
    <row r="28" spans="1:3" x14ac:dyDescent="0.25">
      <c r="A28" s="20" t="s">
        <v>148</v>
      </c>
      <c r="B28" s="104">
        <f>15*(9+(1+5/16)/12)</f>
        <v>136.640625</v>
      </c>
      <c r="C28" s="105"/>
    </row>
    <row r="29" spans="1:3" x14ac:dyDescent="0.25">
      <c r="A29" s="18" t="s">
        <v>106</v>
      </c>
      <c r="B29" s="111">
        <f>B27/B28</f>
        <v>0.19819857378819647</v>
      </c>
      <c r="C29" s="105"/>
    </row>
    <row r="30" spans="1:3" x14ac:dyDescent="0.25">
      <c r="A30" s="64" t="s">
        <v>209</v>
      </c>
      <c r="B30" s="105"/>
      <c r="C30" s="105"/>
    </row>
    <row r="31" spans="1:3" x14ac:dyDescent="0.25">
      <c r="A31" s="113" t="s">
        <v>147</v>
      </c>
      <c r="B31" s="120">
        <f>15*((9+(1+5/16)/12)-2*(0.75*(7+5/16)/12))</f>
        <v>122.9296875</v>
      </c>
      <c r="C31" s="114" t="s">
        <v>145</v>
      </c>
    </row>
    <row r="32" spans="1:3" x14ac:dyDescent="0.25">
      <c r="A32" s="18" t="s">
        <v>112</v>
      </c>
      <c r="B32" s="121">
        <f>B31*(1-B29)</f>
        <v>98.565198761271319</v>
      </c>
    </row>
    <row r="33" spans="1:8" x14ac:dyDescent="0.25">
      <c r="A33" s="18" t="s">
        <v>114</v>
      </c>
      <c r="B33" s="122">
        <f>B32*8</f>
        <v>788.52159009017055</v>
      </c>
    </row>
    <row r="37" spans="1:8" x14ac:dyDescent="0.25">
      <c r="A37" s="2"/>
    </row>
    <row r="41" spans="1:8" s="129" customFormat="1" ht="15.75" thickBot="1" x14ac:dyDescent="0.3"/>
    <row r="42" spans="1:8" ht="18.75" x14ac:dyDescent="0.3">
      <c r="A42" s="131" t="s">
        <v>207</v>
      </c>
      <c r="B42" s="65"/>
      <c r="H42" s="1"/>
    </row>
    <row r="43" spans="1:8" x14ac:dyDescent="0.25">
      <c r="B43" s="65"/>
      <c r="H43" s="1"/>
    </row>
    <row r="44" spans="1:8" x14ac:dyDescent="0.25">
      <c r="B44" s="65"/>
      <c r="H44" s="1"/>
    </row>
    <row r="45" spans="1:8" x14ac:dyDescent="0.25">
      <c r="B45" s="65"/>
      <c r="E45" s="50" t="s">
        <v>116</v>
      </c>
      <c r="F45" s="53">
        <f>8+(2+19/32)/12</f>
        <v>8.2161458333333339</v>
      </c>
      <c r="H45" s="1"/>
    </row>
    <row r="46" spans="1:8" x14ac:dyDescent="0.25">
      <c r="B46" s="65"/>
      <c r="C46" s="54"/>
      <c r="D46" s="54"/>
      <c r="E46" s="50" t="s">
        <v>115</v>
      </c>
      <c r="F46" s="53">
        <f>F45*(1+SQRT(2))</f>
        <v>19.835530701268528</v>
      </c>
      <c r="H46" s="1"/>
    </row>
    <row r="47" spans="1:8" x14ac:dyDescent="0.25">
      <c r="B47" s="65"/>
      <c r="C47" s="54"/>
      <c r="D47" s="54"/>
      <c r="E47" s="50" t="s">
        <v>189</v>
      </c>
      <c r="F47" s="72">
        <f>F46^2-F45^2</f>
        <v>325.94322584636564</v>
      </c>
      <c r="H47" s="1"/>
    </row>
    <row r="48" spans="1:8" x14ac:dyDescent="0.25">
      <c r="B48" s="66" t="s">
        <v>110</v>
      </c>
      <c r="H48" s="1"/>
    </row>
    <row r="49" spans="1:8" x14ac:dyDescent="0.25">
      <c r="A49" s="81" t="s">
        <v>151</v>
      </c>
      <c r="B49" s="89" t="s">
        <v>198</v>
      </c>
      <c r="C49" s="83"/>
      <c r="D49" s="83"/>
      <c r="H49" s="1"/>
    </row>
    <row r="50" spans="1:8" x14ac:dyDescent="0.25">
      <c r="A50" s="4" t="s">
        <v>185</v>
      </c>
      <c r="B50" s="84" t="s">
        <v>107</v>
      </c>
      <c r="H50" s="1"/>
    </row>
    <row r="51" spans="1:8" x14ac:dyDescent="0.25">
      <c r="A51" s="4" t="s">
        <v>152</v>
      </c>
      <c r="B51" s="68" t="s">
        <v>119</v>
      </c>
      <c r="C51" s="110">
        <f>0.5/12</f>
        <v>4.1666666666666664E-2</v>
      </c>
      <c r="D51" s="49" t="s">
        <v>91</v>
      </c>
      <c r="H51" s="1"/>
    </row>
    <row r="52" spans="1:8" x14ac:dyDescent="0.25">
      <c r="A52" s="4"/>
      <c r="B52" s="68" t="s">
        <v>125</v>
      </c>
      <c r="C52" s="124">
        <f>F46-C62*3</f>
        <v>17.835530701268528</v>
      </c>
      <c r="D52" s="54"/>
      <c r="H52" s="1"/>
    </row>
    <row r="53" spans="1:8" x14ac:dyDescent="0.25">
      <c r="A53" s="4" t="s">
        <v>184</v>
      </c>
      <c r="B53" s="68" t="s">
        <v>124</v>
      </c>
      <c r="C53" s="105">
        <v>32</v>
      </c>
      <c r="H53" s="1"/>
    </row>
    <row r="54" spans="1:8" x14ac:dyDescent="0.25">
      <c r="A54" s="4" t="s">
        <v>153</v>
      </c>
      <c r="B54" s="68" t="s">
        <v>126</v>
      </c>
      <c r="C54" s="124">
        <f>C51*C52*C53</f>
        <v>23.780707601691368</v>
      </c>
      <c r="D54" s="54"/>
      <c r="H54" s="1"/>
    </row>
    <row r="55" spans="1:8" x14ac:dyDescent="0.25">
      <c r="B55" s="67" t="s">
        <v>107</v>
      </c>
      <c r="C55" s="105"/>
      <c r="H55" s="1"/>
    </row>
    <row r="56" spans="1:8" x14ac:dyDescent="0.25">
      <c r="B56" s="68" t="s">
        <v>120</v>
      </c>
      <c r="C56" s="110">
        <f>0.5/12</f>
        <v>4.1666666666666664E-2</v>
      </c>
      <c r="D56" s="49" t="s">
        <v>91</v>
      </c>
      <c r="H56" s="1"/>
    </row>
    <row r="57" spans="1:8" x14ac:dyDescent="0.25">
      <c r="B57" s="68" t="s">
        <v>154</v>
      </c>
      <c r="C57" s="112">
        <f>F46</f>
        <v>19.835530701268528</v>
      </c>
      <c r="D57" s="3" t="s">
        <v>190</v>
      </c>
      <c r="H57" s="1"/>
    </row>
    <row r="58" spans="1:8" x14ac:dyDescent="0.25">
      <c r="B58" s="68" t="s">
        <v>131</v>
      </c>
      <c r="C58" s="105">
        <v>8</v>
      </c>
      <c r="H58" s="1"/>
    </row>
    <row r="59" spans="1:8" x14ac:dyDescent="0.25">
      <c r="B59" s="68" t="s">
        <v>130</v>
      </c>
      <c r="C59" s="112">
        <f>C56*C57*C58</f>
        <v>6.611843567089509</v>
      </c>
      <c r="D59" s="3"/>
      <c r="H59" s="1"/>
    </row>
    <row r="60" spans="1:8" x14ac:dyDescent="0.25">
      <c r="B60" s="65"/>
      <c r="C60" s="105"/>
    </row>
    <row r="61" spans="1:8" x14ac:dyDescent="0.25">
      <c r="B61" s="67" t="s">
        <v>117</v>
      </c>
      <c r="C61" s="105"/>
    </row>
    <row r="62" spans="1:8" x14ac:dyDescent="0.25">
      <c r="B62" s="65" t="s">
        <v>121</v>
      </c>
      <c r="C62" s="110">
        <f>8/12</f>
        <v>0.66666666666666663</v>
      </c>
      <c r="D62" t="s">
        <v>118</v>
      </c>
    </row>
    <row r="63" spans="1:8" x14ac:dyDescent="0.25">
      <c r="B63" s="65" t="s">
        <v>122</v>
      </c>
      <c r="C63" s="112">
        <f>F46</f>
        <v>19.835530701268528</v>
      </c>
      <c r="D63" t="s">
        <v>127</v>
      </c>
    </row>
    <row r="64" spans="1:8" x14ac:dyDescent="0.25">
      <c r="B64" s="65" t="s">
        <v>129</v>
      </c>
      <c r="C64" s="105">
        <v>3</v>
      </c>
    </row>
    <row r="65" spans="1:8" x14ac:dyDescent="0.25">
      <c r="B65" s="65" t="s">
        <v>132</v>
      </c>
      <c r="C65" s="112">
        <f>C62*C63*C64</f>
        <v>39.671061402537056</v>
      </c>
    </row>
    <row r="66" spans="1:8" x14ac:dyDescent="0.25">
      <c r="B66" s="65"/>
      <c r="C66" s="105"/>
    </row>
    <row r="67" spans="1:8" x14ac:dyDescent="0.25">
      <c r="B67" s="73" t="s">
        <v>187</v>
      </c>
      <c r="C67" s="112">
        <f>C54+C59+C65</f>
        <v>70.063612571317933</v>
      </c>
      <c r="D67" t="s">
        <v>200</v>
      </c>
    </row>
    <row r="68" spans="1:8" x14ac:dyDescent="0.25">
      <c r="B68" s="73" t="s">
        <v>188</v>
      </c>
      <c r="C68" s="112">
        <f>F46^2</f>
        <v>393.44827820096634</v>
      </c>
      <c r="D68" t="s">
        <v>199</v>
      </c>
    </row>
    <row r="69" spans="1:8" x14ac:dyDescent="0.25">
      <c r="B69" s="73" t="s">
        <v>155</v>
      </c>
      <c r="C69" s="125">
        <f>C67/C68</f>
        <v>0.17807578899997292</v>
      </c>
    </row>
    <row r="70" spans="1:8" x14ac:dyDescent="0.25">
      <c r="B70" s="65"/>
      <c r="C70" s="105"/>
      <c r="D70" s="54"/>
    </row>
    <row r="71" spans="1:8" x14ac:dyDescent="0.25">
      <c r="B71" s="66" t="s">
        <v>191</v>
      </c>
      <c r="C71" s="122">
        <f>F47*(1-C69)</f>
        <v>267.90062873457771</v>
      </c>
    </row>
    <row r="72" spans="1:8" x14ac:dyDescent="0.25">
      <c r="A72" s="81" t="s">
        <v>156</v>
      </c>
      <c r="B72" s="82"/>
      <c r="C72" s="126"/>
      <c r="D72" s="83"/>
    </row>
    <row r="73" spans="1:8" x14ac:dyDescent="0.25">
      <c r="A73" s="4" t="s">
        <v>157</v>
      </c>
      <c r="B73" s="65" t="s">
        <v>123</v>
      </c>
      <c r="C73" s="110">
        <f>6/12</f>
        <v>0.5</v>
      </c>
      <c r="D73" t="s">
        <v>128</v>
      </c>
    </row>
    <row r="74" spans="1:8" x14ac:dyDescent="0.25">
      <c r="A74" s="4"/>
      <c r="B74" s="65" t="s">
        <v>159</v>
      </c>
      <c r="C74" s="112">
        <f>4*((5+9/12)-2*(4/12))</f>
        <v>20.333333333333332</v>
      </c>
      <c r="D74" s="54" t="s">
        <v>193</v>
      </c>
    </row>
    <row r="75" spans="1:8" x14ac:dyDescent="0.25">
      <c r="A75" s="4"/>
      <c r="B75" s="73" t="s">
        <v>158</v>
      </c>
      <c r="C75" s="112">
        <f>C74-4*0.5/12</f>
        <v>20.166666666666664</v>
      </c>
      <c r="D75" s="54" t="s">
        <v>160</v>
      </c>
    </row>
    <row r="76" spans="1:8" x14ac:dyDescent="0.25">
      <c r="A76" s="4"/>
      <c r="B76" s="73" t="s">
        <v>192</v>
      </c>
      <c r="C76" s="112">
        <f>C73*C75</f>
        <v>10.083333333333332</v>
      </c>
      <c r="G76" s="4" t="s">
        <v>136</v>
      </c>
      <c r="H76" s="2" t="s">
        <v>111</v>
      </c>
    </row>
    <row r="77" spans="1:8" x14ac:dyDescent="0.25">
      <c r="A77" s="4"/>
      <c r="B77" s="65"/>
      <c r="C77" s="105"/>
    </row>
    <row r="78" spans="1:8" x14ac:dyDescent="0.25">
      <c r="B78" s="66" t="s">
        <v>186</v>
      </c>
      <c r="C78" s="127">
        <f>C71-C76</f>
        <v>257.81729540124439</v>
      </c>
    </row>
    <row r="79" spans="1:8" x14ac:dyDescent="0.25">
      <c r="B79" s="66" t="s">
        <v>155</v>
      </c>
      <c r="C79" s="128">
        <f>1-(C78/F47)</f>
        <v>0.20901164694624641</v>
      </c>
      <c r="D79" t="s">
        <v>161</v>
      </c>
    </row>
    <row r="80" spans="1:8" x14ac:dyDescent="0.25">
      <c r="A80" s="81" t="s">
        <v>162</v>
      </c>
      <c r="B80" s="82"/>
      <c r="C80" s="126"/>
      <c r="D80" s="83"/>
    </row>
    <row r="81" spans="1:8" x14ac:dyDescent="0.25">
      <c r="A81" s="4" t="s">
        <v>163</v>
      </c>
      <c r="B81" s="65" t="s">
        <v>164</v>
      </c>
      <c r="C81" s="110">
        <f>5/12</f>
        <v>0.41666666666666669</v>
      </c>
      <c r="D81" t="s">
        <v>102</v>
      </c>
    </row>
    <row r="82" spans="1:8" x14ac:dyDescent="0.25">
      <c r="B82" s="65" t="s">
        <v>165</v>
      </c>
      <c r="C82" s="112">
        <f>F46-C81*2</f>
        <v>19.002197367935196</v>
      </c>
    </row>
    <row r="83" spans="1:8" x14ac:dyDescent="0.25">
      <c r="B83" s="65" t="s">
        <v>166</v>
      </c>
      <c r="C83" s="112">
        <f>C82/(1+2/SQRT(2))</f>
        <v>7.8709678646890886</v>
      </c>
    </row>
    <row r="84" spans="1:8" x14ac:dyDescent="0.25">
      <c r="B84" s="65" t="s">
        <v>168</v>
      </c>
      <c r="C84" s="112">
        <f>C82^2-C83^2</f>
        <v>299.131369682995</v>
      </c>
      <c r="D84" t="s">
        <v>167</v>
      </c>
    </row>
    <row r="85" spans="1:8" x14ac:dyDescent="0.25">
      <c r="B85" s="65" t="str">
        <f>B79</f>
        <v>% Blockage</v>
      </c>
      <c r="C85" s="125">
        <f>C79</f>
        <v>0.20901164694624641</v>
      </c>
      <c r="D85" t="s">
        <v>201</v>
      </c>
    </row>
    <row r="86" spans="1:8" x14ac:dyDescent="0.25">
      <c r="B86" s="66" t="s">
        <v>169</v>
      </c>
      <c r="C86" s="122">
        <f>C84*(1-C79)</f>
        <v>236.60942945226574</v>
      </c>
    </row>
    <row r="87" spans="1:8" s="129" customFormat="1" ht="15.75" thickBot="1" x14ac:dyDescent="0.3"/>
    <row r="88" spans="1:8" ht="19.5" thickBot="1" x14ac:dyDescent="0.35">
      <c r="A88" s="131" t="s">
        <v>213</v>
      </c>
    </row>
    <row r="89" spans="1:8" ht="15.75" thickBot="1" x14ac:dyDescent="0.3">
      <c r="A89" s="69" t="s">
        <v>133</v>
      </c>
      <c r="B89" s="69">
        <f>B33+C86</f>
        <v>1025.1310195424362</v>
      </c>
      <c r="C89" t="s">
        <v>210</v>
      </c>
    </row>
    <row r="90" spans="1:8" x14ac:dyDescent="0.25">
      <c r="A90" s="2"/>
    </row>
    <row r="91" spans="1:8" x14ac:dyDescent="0.25">
      <c r="A91" s="62" t="s">
        <v>150</v>
      </c>
      <c r="B91" s="63">
        <v>15</v>
      </c>
      <c r="C91" s="55"/>
    </row>
    <row r="92" spans="1:8" x14ac:dyDescent="0.25">
      <c r="A92" s="28" t="s">
        <v>137</v>
      </c>
      <c r="B92" s="38">
        <f>B89</f>
        <v>1025.1310195424362</v>
      </c>
      <c r="C92" s="43"/>
    </row>
    <row r="93" spans="1:8" x14ac:dyDescent="0.25">
      <c r="A93" s="16" t="s">
        <v>50</v>
      </c>
      <c r="B93" s="42">
        <f>SQRT(B92/PI()+B91^2)-B91</f>
        <v>8.4799773882775717</v>
      </c>
      <c r="C93" t="s">
        <v>204</v>
      </c>
    </row>
    <row r="94" spans="1:8" x14ac:dyDescent="0.25">
      <c r="B94" s="132" t="s">
        <v>58</v>
      </c>
      <c r="C94" s="133" t="s">
        <v>195</v>
      </c>
    </row>
    <row r="95" spans="1:8" s="129" customFormat="1" ht="15.75" thickBot="1" x14ac:dyDescent="0.3">
      <c r="G95" s="134"/>
      <c r="H95" s="135"/>
    </row>
    <row r="96" spans="1:8" ht="18.75" x14ac:dyDescent="0.3">
      <c r="A96" s="131" t="s">
        <v>214</v>
      </c>
    </row>
    <row r="97" spans="1:13" x14ac:dyDescent="0.25">
      <c r="H97" s="52"/>
    </row>
    <row r="98" spans="1:13" x14ac:dyDescent="0.25">
      <c r="A98" s="33" t="s">
        <v>36</v>
      </c>
      <c r="B98" s="33" t="s">
        <v>22</v>
      </c>
      <c r="C98" s="33" t="s">
        <v>40</v>
      </c>
      <c r="D98" s="33" t="s">
        <v>194</v>
      </c>
      <c r="H98" s="51"/>
    </row>
    <row r="99" spans="1:13" x14ac:dyDescent="0.25">
      <c r="A99" s="28" t="s">
        <v>37</v>
      </c>
      <c r="B99" s="29">
        <v>0.9</v>
      </c>
      <c r="C99" s="26">
        <f>VLOOKUP(B99,'Low Level Outlet Daily Ops'!$G$3:$H$122,2,FALSE)</f>
        <v>2.2000000476837158</v>
      </c>
      <c r="D99" s="31">
        <f t="shared" ref="D99:D104" si="0">C99/$B$92</f>
        <v>2.1460671911632118E-3</v>
      </c>
      <c r="H99" s="51"/>
    </row>
    <row r="100" spans="1:13" x14ac:dyDescent="0.25">
      <c r="A100" s="28" t="s">
        <v>38</v>
      </c>
      <c r="B100" s="29">
        <v>0.5</v>
      </c>
      <c r="C100" s="26">
        <f>VLOOKUP(B100,'Low Level Outlet Daily Ops'!$G$3:$H$122,2,FALSE)</f>
        <v>9</v>
      </c>
      <c r="D100" s="31">
        <f t="shared" si="0"/>
        <v>8.7793655917436965E-3</v>
      </c>
    </row>
    <row r="101" spans="1:13" x14ac:dyDescent="0.25">
      <c r="A101" s="28" t="s">
        <v>39</v>
      </c>
      <c r="B101" s="29">
        <v>0.1</v>
      </c>
      <c r="C101" s="26">
        <f>VLOOKUP(B101,'Low Level Outlet Daily Ops'!$G$3:$H$122,2,FALSE)</f>
        <v>60</v>
      </c>
      <c r="D101" s="31">
        <f t="shared" si="0"/>
        <v>5.8529103944957979E-2</v>
      </c>
    </row>
    <row r="102" spans="1:13" x14ac:dyDescent="0.25">
      <c r="A102" s="28" t="s">
        <v>41</v>
      </c>
      <c r="B102" s="29">
        <v>0</v>
      </c>
      <c r="C102" s="26">
        <f>VLOOKUP(B102,'Low Level Outlet Daily Ops'!$G$3:$H$122,2,FALSE)</f>
        <v>1882.3965000000385</v>
      </c>
      <c r="D102" s="31">
        <f t="shared" si="0"/>
        <v>1.8362496735687892</v>
      </c>
    </row>
    <row r="103" spans="1:13" x14ac:dyDescent="0.25">
      <c r="A103" s="28" t="s">
        <v>60</v>
      </c>
      <c r="B103" s="29" t="e">
        <f>NA()</f>
        <v>#N/A</v>
      </c>
      <c r="C103" s="26">
        <v>1200</v>
      </c>
      <c r="D103" s="31">
        <f t="shared" si="0"/>
        <v>1.1705820788991597</v>
      </c>
    </row>
    <row r="104" spans="1:13" x14ac:dyDescent="0.25">
      <c r="A104" s="28" t="s">
        <v>59</v>
      </c>
      <c r="B104" s="29" t="e">
        <f>NA()</f>
        <v>#N/A</v>
      </c>
      <c r="C104" s="26">
        <v>4400</v>
      </c>
      <c r="D104" s="31">
        <f t="shared" si="0"/>
        <v>4.2921342892969188</v>
      </c>
    </row>
    <row r="106" spans="1:13" x14ac:dyDescent="0.25">
      <c r="C106" s="2" t="s">
        <v>57</v>
      </c>
    </row>
    <row r="107" spans="1:13" x14ac:dyDescent="0.25">
      <c r="B107" t="s">
        <v>55</v>
      </c>
      <c r="C107" s="28" t="s">
        <v>59</v>
      </c>
      <c r="D107" s="28" t="s">
        <v>41</v>
      </c>
      <c r="E107" s="28" t="s">
        <v>60</v>
      </c>
      <c r="F107" s="28" t="s">
        <v>39</v>
      </c>
      <c r="G107" s="28" t="s">
        <v>38</v>
      </c>
      <c r="H107" s="28" t="s">
        <v>37</v>
      </c>
    </row>
    <row r="108" spans="1:13" x14ac:dyDescent="0.25">
      <c r="B108" t="s">
        <v>54</v>
      </c>
      <c r="C108" s="26">
        <v>4400</v>
      </c>
      <c r="D108" s="26">
        <v>1882.3965000000385</v>
      </c>
      <c r="E108" s="26">
        <f>$C$103</f>
        <v>1200</v>
      </c>
      <c r="F108" s="26">
        <v>60</v>
      </c>
      <c r="G108" s="26">
        <v>9</v>
      </c>
      <c r="H108" s="26">
        <v>2.2000000476837158</v>
      </c>
    </row>
    <row r="110" spans="1:13" ht="30" x14ac:dyDescent="0.25">
      <c r="A110" s="37" t="s">
        <v>53</v>
      </c>
      <c r="B110" s="37" t="s">
        <v>52</v>
      </c>
      <c r="C110" s="37" t="str">
        <f t="shared" ref="C110:H110" si="1" xml:space="preserve"> "Velocity at "&amp;ROUND(C108,0) &amp;" cfs - "&amp; C107&amp; " Discharge, fps"</f>
        <v>Velocity at 4400 cfs - Maximum Rated Emergency Discharge, fps</v>
      </c>
      <c r="D110" s="37" t="str">
        <f t="shared" si="1"/>
        <v>Velocity at 1882 cfs - Maximum Observed Discharge, fps</v>
      </c>
      <c r="E110" s="37" t="str">
        <f t="shared" si="1"/>
        <v>Velocity at 1200 cfs - Maximum Rated Normal Discharge, fps</v>
      </c>
      <c r="F110" s="37" t="str">
        <f t="shared" si="1"/>
        <v>Velocity at 60 cfs - 10th % Discharge, fps</v>
      </c>
      <c r="G110" s="37" t="str">
        <f t="shared" si="1"/>
        <v>Velocity at 9 cfs - Median Discharge, fps</v>
      </c>
      <c r="H110" s="37" t="str">
        <f t="shared" si="1"/>
        <v>Velocity at 2 cfs - 90th %  Discharge, fps</v>
      </c>
      <c r="M110" s="32"/>
    </row>
    <row r="111" spans="1:13" x14ac:dyDescent="0.25">
      <c r="A111" s="38">
        <f t="shared" ref="A111:A124" si="2">$B$93+B111</f>
        <v>8.4799773882775717</v>
      </c>
      <c r="B111" s="5">
        <v>0</v>
      </c>
      <c r="C111" s="39">
        <f t="shared" ref="C111:H124" si="3">C$108/(2*PI()*$A111*$B$91+PI()*$A111^2)</f>
        <v>4.2921342892969205</v>
      </c>
      <c r="D111" s="39">
        <f t="shared" si="3"/>
        <v>1.8362496735687899</v>
      </c>
      <c r="E111" s="39">
        <f t="shared" si="3"/>
        <v>1.1705820788991601</v>
      </c>
      <c r="F111" s="39">
        <f t="shared" si="3"/>
        <v>5.8529103944958007E-2</v>
      </c>
      <c r="G111" s="39">
        <f t="shared" si="3"/>
        <v>8.7793655917437017E-3</v>
      </c>
      <c r="H111" s="39">
        <f t="shared" si="3"/>
        <v>2.1460671911632131E-3</v>
      </c>
    </row>
    <row r="112" spans="1:13" x14ac:dyDescent="0.25">
      <c r="A112" s="38">
        <f t="shared" si="2"/>
        <v>8.7299773882775717</v>
      </c>
      <c r="B112" s="5">
        <v>0.25</v>
      </c>
      <c r="C112" s="39">
        <f t="shared" si="3"/>
        <v>4.1423085145070271</v>
      </c>
      <c r="D112" s="39">
        <f t="shared" si="3"/>
        <v>1.7721516021882697</v>
      </c>
      <c r="E112" s="39">
        <f t="shared" si="3"/>
        <v>1.129720503956462</v>
      </c>
      <c r="F112" s="39">
        <f t="shared" si="3"/>
        <v>5.64860251978231E-2</v>
      </c>
      <c r="G112" s="39">
        <f t="shared" si="3"/>
        <v>8.4729037796734651E-3</v>
      </c>
      <c r="H112" s="39">
        <f t="shared" si="3"/>
        <v>2.0711543021445732E-3</v>
      </c>
    </row>
    <row r="113" spans="1:9" x14ac:dyDescent="0.25">
      <c r="A113" s="38">
        <f t="shared" si="2"/>
        <v>8.9799773882775717</v>
      </c>
      <c r="B113" s="5">
        <v>0.5</v>
      </c>
      <c r="C113" s="39">
        <f t="shared" si="3"/>
        <v>4.0011605468912403</v>
      </c>
      <c r="D113" s="39">
        <f t="shared" si="3"/>
        <v>1.7117660475923433</v>
      </c>
      <c r="E113" s="39">
        <f t="shared" si="3"/>
        <v>1.0912256036976111</v>
      </c>
      <c r="F113" s="39">
        <f t="shared" si="3"/>
        <v>5.4561280184880552E-2</v>
      </c>
      <c r="G113" s="39">
        <f t="shared" si="3"/>
        <v>8.1841920277320821E-3</v>
      </c>
      <c r="H113" s="39">
        <f t="shared" si="3"/>
        <v>2.0005803168070299E-3</v>
      </c>
    </row>
    <row r="114" spans="1:9" x14ac:dyDescent="0.25">
      <c r="A114" s="38">
        <f t="shared" si="2"/>
        <v>9.2299773882775717</v>
      </c>
      <c r="B114" s="5">
        <v>0.75</v>
      </c>
      <c r="C114" s="39">
        <f t="shared" si="3"/>
        <v>3.8679790120135524</v>
      </c>
      <c r="D114" s="39">
        <f t="shared" si="3"/>
        <v>1.6547886714290723</v>
      </c>
      <c r="E114" s="39">
        <f t="shared" si="3"/>
        <v>1.054903366912787</v>
      </c>
      <c r="F114" s="39">
        <f t="shared" si="3"/>
        <v>5.2745168345639352E-2</v>
      </c>
      <c r="G114" s="39">
        <f t="shared" si="3"/>
        <v>7.9117752518459029E-3</v>
      </c>
      <c r="H114" s="39">
        <f t="shared" si="3"/>
        <v>1.9339895479248699E-3</v>
      </c>
    </row>
    <row r="115" spans="1:9" x14ac:dyDescent="0.25">
      <c r="A115" s="38">
        <f t="shared" si="2"/>
        <v>9.4799773882775717</v>
      </c>
      <c r="B115" s="5">
        <v>1</v>
      </c>
      <c r="C115" s="39">
        <f t="shared" si="3"/>
        <v>3.742127729053244</v>
      </c>
      <c r="D115" s="39">
        <f t="shared" si="3"/>
        <v>1.6009473044824816</v>
      </c>
      <c r="E115" s="39">
        <f t="shared" si="3"/>
        <v>1.0205802897417937</v>
      </c>
      <c r="F115" s="39">
        <f t="shared" si="3"/>
        <v>5.1029014487089686E-2</v>
      </c>
      <c r="G115" s="39">
        <f t="shared" si="3"/>
        <v>7.654352173063453E-3</v>
      </c>
      <c r="H115" s="39">
        <f t="shared" si="3"/>
        <v>1.8710639050808389E-3</v>
      </c>
    </row>
    <row r="116" spans="1:9" x14ac:dyDescent="0.25">
      <c r="A116" s="38">
        <f t="shared" si="2"/>
        <v>10.479977388277572</v>
      </c>
      <c r="B116" s="5">
        <v>2</v>
      </c>
      <c r="C116" s="39">
        <f t="shared" si="3"/>
        <v>3.3014307871944464</v>
      </c>
      <c r="D116" s="39">
        <f t="shared" si="3"/>
        <v>1.4124094906379994</v>
      </c>
      <c r="E116" s="39">
        <f t="shared" si="3"/>
        <v>0.9003902146893944</v>
      </c>
      <c r="F116" s="39">
        <f t="shared" si="3"/>
        <v>4.501951073446972E-2</v>
      </c>
      <c r="G116" s="39">
        <f t="shared" si="3"/>
        <v>6.7529266101704578E-3</v>
      </c>
      <c r="H116" s="39">
        <f t="shared" si="3"/>
        <v>1.6507154293755157E-3</v>
      </c>
    </row>
    <row r="117" spans="1:9" x14ac:dyDescent="0.25">
      <c r="A117" s="38">
        <f t="shared" si="2"/>
        <v>11.479977388277572</v>
      </c>
      <c r="B117" s="5">
        <v>3</v>
      </c>
      <c r="C117" s="39">
        <f t="shared" si="3"/>
        <v>2.9411912153901589</v>
      </c>
      <c r="D117" s="39">
        <f t="shared" si="3"/>
        <v>1.2582927385639306</v>
      </c>
      <c r="E117" s="39">
        <f t="shared" si="3"/>
        <v>0.8021430587427707</v>
      </c>
      <c r="F117" s="39">
        <f t="shared" si="3"/>
        <v>4.0107152937138534E-2</v>
      </c>
      <c r="G117" s="39">
        <f t="shared" si="3"/>
        <v>6.01607294057078E-3</v>
      </c>
      <c r="H117" s="39">
        <f t="shared" si="3"/>
        <v>1.4705956395693809E-3</v>
      </c>
    </row>
    <row r="118" spans="1:9" x14ac:dyDescent="0.25">
      <c r="A118" s="38">
        <f t="shared" si="2"/>
        <v>12.479977388277572</v>
      </c>
      <c r="B118" s="5">
        <v>4</v>
      </c>
      <c r="C118" s="39">
        <f t="shared" si="3"/>
        <v>2.6418291532266864</v>
      </c>
      <c r="D118" s="39">
        <f t="shared" si="3"/>
        <v>1.1302204435527228</v>
      </c>
      <c r="E118" s="39">
        <f t="shared" si="3"/>
        <v>0.72049885997091445</v>
      </c>
      <c r="F118" s="39">
        <f t="shared" si="3"/>
        <v>3.6024942998545723E-2</v>
      </c>
      <c r="G118" s="39">
        <f t="shared" si="3"/>
        <v>5.4037414497818586E-3</v>
      </c>
      <c r="H118" s="39">
        <f t="shared" si="3"/>
        <v>1.3209146052433956E-3</v>
      </c>
    </row>
    <row r="119" spans="1:9" x14ac:dyDescent="0.25">
      <c r="A119" s="38">
        <f t="shared" si="2"/>
        <v>13.479977388277572</v>
      </c>
      <c r="B119" s="5">
        <v>5</v>
      </c>
      <c r="C119" s="39">
        <f t="shared" si="3"/>
        <v>2.3895951631626189</v>
      </c>
      <c r="D119" s="39">
        <f t="shared" si="3"/>
        <v>1.0223103571714398</v>
      </c>
      <c r="E119" s="39">
        <f t="shared" si="3"/>
        <v>0.65170777177162331</v>
      </c>
      <c r="F119" s="39">
        <f t="shared" si="3"/>
        <v>3.258538858858117E-2</v>
      </c>
      <c r="G119" s="39">
        <f t="shared" si="3"/>
        <v>4.8878082882871749E-3</v>
      </c>
      <c r="H119" s="39">
        <f t="shared" si="3"/>
        <v>1.1947976074778495E-3</v>
      </c>
      <c r="I119" s="85"/>
    </row>
    <row r="120" spans="1:9" x14ac:dyDescent="0.25">
      <c r="A120" s="38">
        <f t="shared" si="2"/>
        <v>18.479977388277572</v>
      </c>
      <c r="B120" s="5">
        <v>10</v>
      </c>
      <c r="C120" s="39">
        <f t="shared" si="3"/>
        <v>1.5632878758325011</v>
      </c>
      <c r="D120" s="39">
        <f t="shared" si="3"/>
        <v>0.66880173317263525</v>
      </c>
      <c r="E120" s="39">
        <f t="shared" si="3"/>
        <v>0.42635123886340942</v>
      </c>
      <c r="F120" s="39">
        <f t="shared" si="3"/>
        <v>2.1317561943170471E-2</v>
      </c>
      <c r="G120" s="39">
        <f t="shared" si="3"/>
        <v>3.1976342914755707E-3</v>
      </c>
      <c r="H120" s="39">
        <f t="shared" si="3"/>
        <v>7.8164395485792672E-4</v>
      </c>
      <c r="I120" s="85"/>
    </row>
    <row r="121" spans="1:9" x14ac:dyDescent="0.25">
      <c r="A121" s="38">
        <f t="shared" si="2"/>
        <v>33.479977388277575</v>
      </c>
      <c r="B121" s="5">
        <v>25</v>
      </c>
      <c r="C121" s="39">
        <f t="shared" si="3"/>
        <v>0.65899312590121362</v>
      </c>
      <c r="D121" s="39">
        <f t="shared" si="3"/>
        <v>0.28192871675466574</v>
      </c>
      <c r="E121" s="39">
        <f t="shared" si="3"/>
        <v>0.17972539797305828</v>
      </c>
      <c r="F121" s="39">
        <f t="shared" si="3"/>
        <v>8.9862698986529141E-3</v>
      </c>
      <c r="G121" s="39">
        <f t="shared" si="3"/>
        <v>1.347940484797937E-3</v>
      </c>
      <c r="H121" s="39">
        <f t="shared" si="3"/>
        <v>3.2949657009225252E-4</v>
      </c>
      <c r="I121" s="85"/>
    </row>
    <row r="122" spans="1:9" x14ac:dyDescent="0.25">
      <c r="A122" s="38">
        <f t="shared" si="2"/>
        <v>58.479977388277575</v>
      </c>
      <c r="B122" s="5">
        <v>50</v>
      </c>
      <c r="C122" s="39">
        <f t="shared" si="3"/>
        <v>0.27067653279396003</v>
      </c>
      <c r="D122" s="39">
        <f t="shared" si="3"/>
        <v>0.11580012680988545</v>
      </c>
      <c r="E122" s="39">
        <f t="shared" si="3"/>
        <v>7.3820872580170921E-2</v>
      </c>
      <c r="F122" s="39">
        <f t="shared" si="3"/>
        <v>3.6910436290085455E-3</v>
      </c>
      <c r="G122" s="39">
        <f t="shared" si="3"/>
        <v>5.5365654435128185E-4</v>
      </c>
      <c r="H122" s="39">
        <f t="shared" si="3"/>
        <v>1.3533826933035794E-4</v>
      </c>
      <c r="I122" s="85"/>
    </row>
    <row r="123" spans="1:9" x14ac:dyDescent="0.25">
      <c r="A123" s="38">
        <f t="shared" si="2"/>
        <v>83.479977388277575</v>
      </c>
      <c r="B123" s="5">
        <v>75</v>
      </c>
      <c r="C123" s="39">
        <f t="shared" si="3"/>
        <v>0.14784316131387645</v>
      </c>
      <c r="D123" s="39">
        <f t="shared" si="3"/>
        <v>6.3249874865041397E-2</v>
      </c>
      <c r="E123" s="39">
        <f t="shared" si="3"/>
        <v>4.0320862176511763E-2</v>
      </c>
      <c r="F123" s="39">
        <f t="shared" si="3"/>
        <v>2.0160431088255882E-3</v>
      </c>
      <c r="G123" s="39">
        <f t="shared" si="3"/>
        <v>3.0240646632383823E-4</v>
      </c>
      <c r="H123" s="39">
        <f t="shared" si="3"/>
        <v>7.3921582259145344E-5</v>
      </c>
      <c r="I123" s="85"/>
    </row>
    <row r="124" spans="1:9" x14ac:dyDescent="0.25">
      <c r="A124" s="38">
        <f t="shared" si="2"/>
        <v>108.47997738827758</v>
      </c>
      <c r="B124" s="5">
        <v>100</v>
      </c>
      <c r="C124" s="39">
        <f t="shared" si="3"/>
        <v>9.3232264714447802E-2</v>
      </c>
      <c r="D124" s="39">
        <f t="shared" si="3"/>
        <v>3.9886383814898549E-2</v>
      </c>
      <c r="E124" s="39">
        <f t="shared" si="3"/>
        <v>2.5426981285758491E-2</v>
      </c>
      <c r="F124" s="39">
        <f t="shared" si="3"/>
        <v>1.2713490642879246E-3</v>
      </c>
      <c r="G124" s="39">
        <f t="shared" si="3"/>
        <v>1.9070235964318869E-4</v>
      </c>
      <c r="H124" s="39">
        <f t="shared" si="3"/>
        <v>4.6616133367601362E-5</v>
      </c>
    </row>
    <row r="125" spans="1:9" x14ac:dyDescent="0.25">
      <c r="A125" s="142"/>
      <c r="B125" s="43"/>
      <c r="C125" s="85"/>
      <c r="D125" s="85"/>
      <c r="E125" s="85"/>
      <c r="F125" s="85"/>
      <c r="G125" s="85"/>
      <c r="H125" s="85"/>
    </row>
    <row r="126" spans="1:9" x14ac:dyDescent="0.25">
      <c r="A126" s="142"/>
      <c r="B126" s="43"/>
      <c r="C126" s="85"/>
      <c r="D126" s="85"/>
      <c r="E126" s="85"/>
      <c r="F126" s="85"/>
      <c r="G126" s="85"/>
      <c r="H126" s="85"/>
    </row>
    <row r="127" spans="1:9" x14ac:dyDescent="0.25">
      <c r="A127" s="142"/>
      <c r="B127" s="43"/>
      <c r="C127" s="85"/>
      <c r="D127" s="85"/>
      <c r="E127" s="85"/>
      <c r="F127" s="85"/>
      <c r="G127" s="85"/>
      <c r="H127" s="85"/>
    </row>
    <row r="128" spans="1:9" x14ac:dyDescent="0.25">
      <c r="A128" s="142"/>
      <c r="B128" s="43"/>
      <c r="C128" s="85"/>
      <c r="D128" s="85"/>
      <c r="E128" s="85"/>
      <c r="F128" s="85"/>
      <c r="G128" s="85"/>
      <c r="H128" s="85"/>
    </row>
    <row r="129" spans="1:8" x14ac:dyDescent="0.25">
      <c r="A129" s="142"/>
      <c r="B129" s="43"/>
      <c r="C129" s="85"/>
      <c r="D129" s="85"/>
      <c r="E129" s="85"/>
      <c r="F129" s="85"/>
      <c r="G129" s="85"/>
      <c r="H129" s="85"/>
    </row>
    <row r="130" spans="1:8" x14ac:dyDescent="0.25">
      <c r="A130" s="142"/>
      <c r="B130" s="43"/>
      <c r="C130" s="85"/>
      <c r="D130" s="85"/>
      <c r="E130" s="85"/>
      <c r="F130" s="85"/>
      <c r="G130" s="85"/>
      <c r="H130" s="85"/>
    </row>
    <row r="131" spans="1:8" x14ac:dyDescent="0.25">
      <c r="A131" s="142"/>
      <c r="B131" s="43"/>
      <c r="C131" s="85"/>
      <c r="D131" s="85"/>
      <c r="E131" s="85"/>
      <c r="F131" s="85"/>
      <c r="G131" s="85"/>
      <c r="H131" s="85"/>
    </row>
    <row r="132" spans="1:8" x14ac:dyDescent="0.25">
      <c r="A132" s="142"/>
      <c r="B132" s="43"/>
      <c r="C132" s="85"/>
      <c r="D132" s="85"/>
      <c r="E132" s="85"/>
      <c r="F132" s="85"/>
      <c r="G132" s="85"/>
      <c r="H132" s="85"/>
    </row>
    <row r="133" spans="1:8" x14ac:dyDescent="0.25">
      <c r="A133" s="142"/>
      <c r="B133" s="43"/>
      <c r="C133" s="85"/>
      <c r="D133" s="85"/>
      <c r="E133" s="85"/>
      <c r="F133" s="85"/>
      <c r="G133" s="85"/>
      <c r="H133" s="85"/>
    </row>
    <row r="134" spans="1:8" x14ac:dyDescent="0.25">
      <c r="A134" s="142"/>
      <c r="B134" s="43"/>
      <c r="C134" s="85"/>
      <c r="D134" s="85"/>
      <c r="E134" s="85"/>
      <c r="F134" s="85"/>
      <c r="G134" s="85"/>
      <c r="H134" s="85"/>
    </row>
    <row r="135" spans="1:8" x14ac:dyDescent="0.25">
      <c r="A135" s="142"/>
      <c r="B135" s="43"/>
      <c r="C135" s="85"/>
      <c r="D135" s="85"/>
      <c r="E135" s="85"/>
      <c r="F135" s="85"/>
      <c r="G135" s="85"/>
      <c r="H135" s="85"/>
    </row>
    <row r="136" spans="1:8" x14ac:dyDescent="0.25">
      <c r="A136" s="142"/>
      <c r="B136" s="43"/>
      <c r="C136" s="85"/>
      <c r="D136" s="85"/>
      <c r="E136" s="85"/>
      <c r="F136" s="85"/>
      <c r="G136" s="85"/>
      <c r="H136" s="85"/>
    </row>
    <row r="137" spans="1:8" x14ac:dyDescent="0.25">
      <c r="A137" s="142"/>
      <c r="B137" s="43"/>
      <c r="C137" s="85"/>
      <c r="D137" s="85"/>
      <c r="E137" s="85"/>
      <c r="F137" s="85"/>
      <c r="G137" s="85"/>
      <c r="H137" s="85"/>
    </row>
    <row r="138" spans="1:8" x14ac:dyDescent="0.25">
      <c r="A138" s="142"/>
      <c r="B138" s="43"/>
      <c r="C138" s="85"/>
      <c r="D138" s="85"/>
      <c r="E138" s="85"/>
      <c r="F138" s="85"/>
      <c r="G138" s="85"/>
      <c r="H138" s="85"/>
    </row>
    <row r="139" spans="1:8" x14ac:dyDescent="0.25">
      <c r="A139" s="142"/>
      <c r="B139" s="43"/>
      <c r="C139" s="85"/>
      <c r="D139" s="85"/>
      <c r="E139" s="85"/>
      <c r="F139" s="85"/>
      <c r="G139" s="85"/>
      <c r="H139" s="85"/>
    </row>
    <row r="140" spans="1:8" x14ac:dyDescent="0.25">
      <c r="A140" s="142"/>
      <c r="B140" s="43"/>
      <c r="C140" s="85"/>
      <c r="D140" s="85"/>
      <c r="E140" s="85"/>
      <c r="F140" s="85"/>
      <c r="G140" s="85"/>
      <c r="H140" s="85"/>
    </row>
    <row r="141" spans="1:8" x14ac:dyDescent="0.25">
      <c r="A141" s="142"/>
      <c r="B141" s="43"/>
      <c r="C141" s="85"/>
      <c r="D141" s="85"/>
      <c r="E141" s="85"/>
      <c r="F141" s="85"/>
      <c r="G141" s="85"/>
      <c r="H141" s="85"/>
    </row>
    <row r="142" spans="1:8" x14ac:dyDescent="0.25">
      <c r="A142" s="142"/>
      <c r="B142" s="43"/>
      <c r="C142" s="85"/>
      <c r="D142" s="85"/>
      <c r="E142" s="85"/>
      <c r="F142" s="85"/>
      <c r="G142" s="85"/>
      <c r="H142" s="85"/>
    </row>
    <row r="143" spans="1:8" x14ac:dyDescent="0.25">
      <c r="A143" s="142"/>
      <c r="B143" s="43"/>
      <c r="C143" s="85"/>
      <c r="D143" s="85"/>
      <c r="E143" s="85"/>
      <c r="F143" s="85"/>
      <c r="G143" s="85"/>
      <c r="H143" s="85"/>
    </row>
    <row r="144" spans="1:8" x14ac:dyDescent="0.25">
      <c r="A144" s="142"/>
      <c r="B144" s="43"/>
      <c r="C144" s="85"/>
      <c r="D144" s="85"/>
      <c r="E144" s="85"/>
      <c r="F144" s="85"/>
      <c r="G144" s="85"/>
      <c r="H144" s="85"/>
    </row>
    <row r="145" spans="1:16384" x14ac:dyDescent="0.25">
      <c r="A145" s="142"/>
      <c r="B145" s="43"/>
      <c r="C145" s="85"/>
      <c r="D145" s="85"/>
      <c r="E145" s="85"/>
      <c r="F145" s="85"/>
      <c r="G145" s="85"/>
      <c r="H145" s="85"/>
    </row>
    <row r="146" spans="1:16384" x14ac:dyDescent="0.25">
      <c r="A146" s="142"/>
      <c r="B146" s="43"/>
      <c r="C146" s="85"/>
      <c r="D146" s="85"/>
      <c r="E146" s="85"/>
      <c r="F146" s="85"/>
      <c r="G146" s="85"/>
      <c r="H146" s="85"/>
    </row>
    <row r="147" spans="1:16384" x14ac:dyDescent="0.25">
      <c r="A147" s="142"/>
      <c r="B147" s="43"/>
      <c r="C147" s="85"/>
      <c r="D147" s="85"/>
      <c r="E147" s="85"/>
      <c r="F147" s="85"/>
      <c r="G147" s="85"/>
      <c r="H147" s="85"/>
    </row>
    <row r="148" spans="1:16384" x14ac:dyDescent="0.25">
      <c r="A148" s="142"/>
      <c r="B148" s="43"/>
      <c r="C148" s="85"/>
      <c r="D148" s="85"/>
      <c r="E148" s="85"/>
      <c r="F148" s="85"/>
      <c r="G148" s="85"/>
      <c r="H148" s="85"/>
    </row>
    <row r="149" spans="1:16384" x14ac:dyDescent="0.25">
      <c r="A149" s="142"/>
      <c r="B149" s="43"/>
      <c r="C149" s="85"/>
      <c r="D149" s="85"/>
      <c r="E149" s="85"/>
      <c r="F149" s="85"/>
      <c r="G149" s="85"/>
      <c r="H149" s="85"/>
    </row>
    <row r="150" spans="1:16384" x14ac:dyDescent="0.25">
      <c r="A150" s="142"/>
      <c r="B150" s="43"/>
      <c r="C150" s="85"/>
      <c r="D150" s="85"/>
      <c r="E150" s="85"/>
      <c r="F150" s="85"/>
      <c r="G150" s="85"/>
      <c r="H150" s="85"/>
    </row>
    <row r="151" spans="1:16384" x14ac:dyDescent="0.25">
      <c r="A151" s="142"/>
      <c r="B151" s="43"/>
      <c r="C151" s="85"/>
      <c r="D151" s="85"/>
      <c r="E151" s="85"/>
      <c r="F151" s="85"/>
      <c r="G151" s="85"/>
      <c r="H151" s="85"/>
    </row>
    <row r="152" spans="1:16384" x14ac:dyDescent="0.25">
      <c r="A152" s="142"/>
      <c r="B152" s="43"/>
      <c r="C152" s="85"/>
      <c r="D152" s="85"/>
      <c r="E152" s="85"/>
      <c r="F152" s="85"/>
      <c r="G152" s="85"/>
      <c r="H152" s="85"/>
    </row>
    <row r="153" spans="1:16384" x14ac:dyDescent="0.25">
      <c r="A153" s="142"/>
      <c r="B153" s="43"/>
      <c r="C153" s="85"/>
      <c r="D153" s="85"/>
      <c r="E153" s="85"/>
      <c r="F153" s="85"/>
      <c r="G153" s="85"/>
      <c r="H153" s="85"/>
    </row>
    <row r="154" spans="1:16384" x14ac:dyDescent="0.25">
      <c r="A154" s="142"/>
      <c r="B154" s="43"/>
      <c r="C154" s="85"/>
      <c r="D154" s="85"/>
      <c r="E154" s="85"/>
      <c r="F154" s="85"/>
      <c r="G154" s="85"/>
      <c r="H154" s="85"/>
    </row>
    <row r="155" spans="1:16384" x14ac:dyDescent="0.25">
      <c r="A155" s="142"/>
      <c r="B155" s="43"/>
      <c r="C155" s="85"/>
      <c r="D155" s="85"/>
      <c r="E155" s="85"/>
      <c r="F155" s="85"/>
      <c r="G155" s="85"/>
      <c r="H155" s="85"/>
    </row>
    <row r="156" spans="1:16384" x14ac:dyDescent="0.25">
      <c r="A156" s="142"/>
      <c r="B156" s="43"/>
      <c r="C156" s="85"/>
      <c r="D156" s="85"/>
      <c r="E156" s="85"/>
      <c r="F156" s="85"/>
      <c r="G156" s="85"/>
      <c r="H156" s="85"/>
    </row>
    <row r="157" spans="1:16384" x14ac:dyDescent="0.25">
      <c r="A157" s="142"/>
      <c r="B157" s="43"/>
      <c r="C157" s="85"/>
      <c r="D157" s="85"/>
      <c r="E157" s="85"/>
      <c r="F157" s="85"/>
      <c r="G157" s="85"/>
      <c r="H157" s="85"/>
    </row>
    <row r="158" spans="1:16384" s="129" customFormat="1" ht="15.75" thickBot="1" x14ac:dyDescent="0.3"/>
    <row r="159" spans="1:16384" ht="18.75" x14ac:dyDescent="0.3">
      <c r="A159" s="131" t="s">
        <v>212</v>
      </c>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K159" s="131"/>
      <c r="CL159" s="131"/>
      <c r="CM159" s="131"/>
      <c r="CN159" s="131"/>
      <c r="CO159" s="131"/>
      <c r="CP159" s="131"/>
      <c r="CQ159" s="131"/>
      <c r="CR159" s="131"/>
      <c r="CS159" s="131"/>
      <c r="CT159" s="131"/>
      <c r="CU159" s="131"/>
      <c r="CV159" s="131"/>
      <c r="CW159" s="131"/>
      <c r="CX159" s="131"/>
      <c r="CY159" s="131"/>
      <c r="CZ159" s="131"/>
      <c r="DA159" s="131"/>
      <c r="DB159" s="131"/>
      <c r="DC159" s="131"/>
      <c r="DD159" s="131"/>
      <c r="DE159" s="131"/>
      <c r="DF159" s="131"/>
      <c r="DG159" s="131"/>
      <c r="DH159" s="131"/>
      <c r="DI159" s="131"/>
      <c r="DJ159" s="131"/>
      <c r="DK159" s="131"/>
      <c r="DL159" s="131"/>
      <c r="DM159" s="131"/>
      <c r="DN159" s="131"/>
      <c r="DO159" s="131"/>
      <c r="DP159" s="131"/>
      <c r="DQ159" s="131"/>
      <c r="DR159" s="131"/>
      <c r="DS159" s="131"/>
      <c r="DT159" s="131"/>
      <c r="DU159" s="131"/>
      <c r="DV159" s="131"/>
      <c r="DW159" s="131"/>
      <c r="DX159" s="131"/>
      <c r="DY159" s="131"/>
      <c r="DZ159" s="131"/>
      <c r="EA159" s="131"/>
      <c r="EB159" s="131"/>
      <c r="EC159" s="131"/>
      <c r="ED159" s="131"/>
      <c r="EE159" s="131"/>
      <c r="EF159" s="131"/>
      <c r="EG159" s="131"/>
      <c r="EH159" s="131"/>
      <c r="EI159" s="131"/>
      <c r="EJ159" s="131"/>
      <c r="EK159" s="131"/>
      <c r="EL159" s="131"/>
      <c r="EM159" s="131"/>
      <c r="EN159" s="131"/>
      <c r="EO159" s="131"/>
      <c r="EP159" s="131"/>
      <c r="EQ159" s="131"/>
      <c r="ER159" s="131"/>
      <c r="ES159" s="131"/>
      <c r="ET159" s="131"/>
      <c r="EU159" s="131"/>
      <c r="EV159" s="131"/>
      <c r="EW159" s="131"/>
      <c r="EX159" s="131"/>
      <c r="EY159" s="131"/>
      <c r="EZ159" s="131"/>
      <c r="FA159" s="131"/>
      <c r="FB159" s="131"/>
      <c r="FC159" s="131"/>
      <c r="FD159" s="131"/>
      <c r="FE159" s="131"/>
      <c r="FF159" s="131"/>
      <c r="FG159" s="131"/>
      <c r="FH159" s="131"/>
      <c r="FI159" s="131"/>
      <c r="FJ159" s="131"/>
      <c r="FK159" s="131"/>
      <c r="FL159" s="131"/>
      <c r="FM159" s="131"/>
      <c r="FN159" s="131"/>
      <c r="FO159" s="131"/>
      <c r="FP159" s="131"/>
      <c r="FQ159" s="131"/>
      <c r="FR159" s="131"/>
      <c r="FS159" s="131"/>
      <c r="FT159" s="131"/>
      <c r="FU159" s="131"/>
      <c r="FV159" s="131"/>
      <c r="FW159" s="131"/>
      <c r="FX159" s="131"/>
      <c r="FY159" s="131"/>
      <c r="FZ159" s="131"/>
      <c r="GA159" s="131"/>
      <c r="GB159" s="131"/>
      <c r="GC159" s="131"/>
      <c r="GD159" s="131"/>
      <c r="GE159" s="131"/>
      <c r="GF159" s="131"/>
      <c r="GG159" s="131"/>
      <c r="GH159" s="131"/>
      <c r="GI159" s="131"/>
      <c r="GJ159" s="131"/>
      <c r="GK159" s="131"/>
      <c r="GL159" s="131"/>
      <c r="GM159" s="131"/>
      <c r="GN159" s="131"/>
      <c r="GO159" s="131"/>
      <c r="GP159" s="131"/>
      <c r="GQ159" s="131"/>
      <c r="GR159" s="131"/>
      <c r="GS159" s="131"/>
      <c r="GT159" s="131"/>
      <c r="GU159" s="131"/>
      <c r="GV159" s="131"/>
      <c r="GW159" s="131"/>
      <c r="GX159" s="131"/>
      <c r="GY159" s="131"/>
      <c r="GZ159" s="131"/>
      <c r="HA159" s="131"/>
      <c r="HB159" s="131"/>
      <c r="HC159" s="131"/>
      <c r="HD159" s="131"/>
      <c r="HE159" s="131"/>
      <c r="HF159" s="131"/>
      <c r="HG159" s="131"/>
      <c r="HH159" s="131"/>
      <c r="HI159" s="131"/>
      <c r="HJ159" s="131"/>
      <c r="HK159" s="131"/>
      <c r="HL159" s="131"/>
      <c r="HM159" s="131"/>
      <c r="HN159" s="131"/>
      <c r="HO159" s="131"/>
      <c r="HP159" s="131"/>
      <c r="HQ159" s="131"/>
      <c r="HR159" s="131"/>
      <c r="HS159" s="131"/>
      <c r="HT159" s="131"/>
      <c r="HU159" s="131"/>
      <c r="HV159" s="131"/>
      <c r="HW159" s="131"/>
      <c r="HX159" s="131"/>
      <c r="HY159" s="131"/>
      <c r="HZ159" s="131"/>
      <c r="IA159" s="131"/>
      <c r="IB159" s="131"/>
      <c r="IC159" s="131"/>
      <c r="ID159" s="131"/>
      <c r="IE159" s="131"/>
      <c r="IF159" s="131"/>
      <c r="IG159" s="131"/>
      <c r="IH159" s="131"/>
      <c r="II159" s="131"/>
      <c r="IJ159" s="131"/>
      <c r="IK159" s="131"/>
      <c r="IL159" s="131"/>
      <c r="IM159" s="131"/>
      <c r="IN159" s="131"/>
      <c r="IO159" s="131"/>
      <c r="IP159" s="131"/>
      <c r="IQ159" s="131"/>
      <c r="IR159" s="131"/>
      <c r="IS159" s="131"/>
      <c r="IT159" s="131"/>
      <c r="IU159" s="131"/>
      <c r="IV159" s="131"/>
      <c r="IW159" s="131"/>
      <c r="IX159" s="131"/>
      <c r="IY159" s="131"/>
      <c r="IZ159" s="131"/>
      <c r="JA159" s="131"/>
      <c r="JB159" s="131"/>
      <c r="JC159" s="131"/>
      <c r="JD159" s="131"/>
      <c r="JE159" s="131"/>
      <c r="JF159" s="131"/>
      <c r="JG159" s="131"/>
      <c r="JH159" s="131"/>
      <c r="JI159" s="131"/>
      <c r="JJ159" s="131"/>
      <c r="JK159" s="131"/>
      <c r="JL159" s="131"/>
      <c r="JM159" s="131"/>
      <c r="JN159" s="131"/>
      <c r="JO159" s="131"/>
      <c r="JP159" s="131"/>
      <c r="JQ159" s="131"/>
      <c r="JR159" s="131"/>
      <c r="JS159" s="131"/>
      <c r="JT159" s="131"/>
      <c r="JU159" s="131"/>
      <c r="JV159" s="131"/>
      <c r="JW159" s="131"/>
      <c r="JX159" s="131"/>
      <c r="JY159" s="131"/>
      <c r="JZ159" s="131"/>
      <c r="KA159" s="131"/>
      <c r="KB159" s="131"/>
      <c r="KC159" s="131"/>
      <c r="KD159" s="131"/>
      <c r="KE159" s="131"/>
      <c r="KF159" s="131"/>
      <c r="KG159" s="131"/>
      <c r="KH159" s="131"/>
      <c r="KI159" s="131"/>
      <c r="KJ159" s="131"/>
      <c r="KK159" s="131"/>
      <c r="KL159" s="131"/>
      <c r="KM159" s="131"/>
      <c r="KN159" s="131"/>
      <c r="KO159" s="131"/>
      <c r="KP159" s="131"/>
      <c r="KQ159" s="131"/>
      <c r="KR159" s="131"/>
      <c r="KS159" s="131"/>
      <c r="KT159" s="131"/>
      <c r="KU159" s="131"/>
      <c r="KV159" s="131"/>
      <c r="KW159" s="131"/>
      <c r="KX159" s="131"/>
      <c r="KY159" s="131"/>
      <c r="KZ159" s="131"/>
      <c r="LA159" s="131"/>
      <c r="LB159" s="131"/>
      <c r="LC159" s="131"/>
      <c r="LD159" s="131"/>
      <c r="LE159" s="131"/>
      <c r="LF159" s="131"/>
      <c r="LG159" s="131"/>
      <c r="LH159" s="131"/>
      <c r="LI159" s="131"/>
      <c r="LJ159" s="131"/>
      <c r="LK159" s="131"/>
      <c r="LL159" s="131"/>
      <c r="LM159" s="131"/>
      <c r="LN159" s="131"/>
      <c r="LO159" s="131"/>
      <c r="LP159" s="131"/>
      <c r="LQ159" s="131"/>
      <c r="LR159" s="131"/>
      <c r="LS159" s="131"/>
      <c r="LT159" s="131"/>
      <c r="LU159" s="131"/>
      <c r="LV159" s="131"/>
      <c r="LW159" s="131"/>
      <c r="LX159" s="131"/>
      <c r="LY159" s="131"/>
      <c r="LZ159" s="131"/>
      <c r="MA159" s="131"/>
      <c r="MB159" s="131"/>
      <c r="MC159" s="131"/>
      <c r="MD159" s="131"/>
      <c r="ME159" s="131"/>
      <c r="MF159" s="131"/>
      <c r="MG159" s="131"/>
      <c r="MH159" s="131"/>
      <c r="MI159" s="131"/>
      <c r="MJ159" s="131"/>
      <c r="MK159" s="131"/>
      <c r="ML159" s="131"/>
      <c r="MM159" s="131"/>
      <c r="MN159" s="131"/>
      <c r="MO159" s="131"/>
      <c r="MP159" s="131"/>
      <c r="MQ159" s="131"/>
      <c r="MR159" s="131"/>
      <c r="MS159" s="131"/>
      <c r="MT159" s="131"/>
      <c r="MU159" s="131"/>
      <c r="MV159" s="131"/>
      <c r="MW159" s="131"/>
      <c r="MX159" s="131"/>
      <c r="MY159" s="131"/>
      <c r="MZ159" s="131"/>
      <c r="NA159" s="131"/>
      <c r="NB159" s="131"/>
      <c r="NC159" s="131"/>
      <c r="ND159" s="131"/>
      <c r="NE159" s="131"/>
      <c r="NF159" s="131"/>
      <c r="NG159" s="131"/>
      <c r="NH159" s="131"/>
      <c r="NI159" s="131"/>
      <c r="NJ159" s="131"/>
      <c r="NK159" s="131"/>
      <c r="NL159" s="131"/>
      <c r="NM159" s="131"/>
      <c r="NN159" s="131"/>
      <c r="NO159" s="131"/>
      <c r="NP159" s="131"/>
      <c r="NQ159" s="131"/>
      <c r="NR159" s="131"/>
      <c r="NS159" s="131"/>
      <c r="NT159" s="131"/>
      <c r="NU159" s="131"/>
      <c r="NV159" s="131"/>
      <c r="NW159" s="131"/>
      <c r="NX159" s="131"/>
      <c r="NY159" s="131"/>
      <c r="NZ159" s="131"/>
      <c r="OA159" s="131"/>
      <c r="OB159" s="131"/>
      <c r="OC159" s="131"/>
      <c r="OD159" s="131"/>
      <c r="OE159" s="131"/>
      <c r="OF159" s="131"/>
      <c r="OG159" s="131"/>
      <c r="OH159" s="131"/>
      <c r="OI159" s="131"/>
      <c r="OJ159" s="131"/>
      <c r="OK159" s="131"/>
      <c r="OL159" s="131"/>
      <c r="OM159" s="131"/>
      <c r="ON159" s="131"/>
      <c r="OO159" s="131"/>
      <c r="OP159" s="131"/>
      <c r="OQ159" s="131"/>
      <c r="OR159" s="131"/>
      <c r="OS159" s="131"/>
      <c r="OT159" s="131"/>
      <c r="OU159" s="131"/>
      <c r="OV159" s="131"/>
      <c r="OW159" s="131"/>
      <c r="OX159" s="131"/>
      <c r="OY159" s="131"/>
      <c r="OZ159" s="131"/>
      <c r="PA159" s="131"/>
      <c r="PB159" s="131"/>
      <c r="PC159" s="131"/>
      <c r="PD159" s="131"/>
      <c r="PE159" s="131"/>
      <c r="PF159" s="131"/>
      <c r="PG159" s="131"/>
      <c r="PH159" s="131"/>
      <c r="PI159" s="131"/>
      <c r="PJ159" s="131"/>
      <c r="PK159" s="131"/>
      <c r="PL159" s="131"/>
      <c r="PM159" s="131"/>
      <c r="PN159" s="131"/>
      <c r="PO159" s="131"/>
      <c r="PP159" s="131"/>
      <c r="PQ159" s="131"/>
      <c r="PR159" s="131"/>
      <c r="PS159" s="131"/>
      <c r="PT159" s="131"/>
      <c r="PU159" s="131"/>
      <c r="PV159" s="131"/>
      <c r="PW159" s="131"/>
      <c r="PX159" s="131"/>
      <c r="PY159" s="131"/>
      <c r="PZ159" s="131"/>
      <c r="QA159" s="131"/>
      <c r="QB159" s="131"/>
      <c r="QC159" s="131"/>
      <c r="QD159" s="131"/>
      <c r="QE159" s="131"/>
      <c r="QF159" s="131"/>
      <c r="QG159" s="131"/>
      <c r="QH159" s="131"/>
      <c r="QI159" s="131"/>
      <c r="QJ159" s="131"/>
      <c r="QK159" s="131"/>
      <c r="QL159" s="131"/>
      <c r="QM159" s="131"/>
      <c r="QN159" s="131"/>
      <c r="QO159" s="131"/>
      <c r="QP159" s="131"/>
      <c r="QQ159" s="131"/>
      <c r="QR159" s="131"/>
      <c r="QS159" s="131"/>
      <c r="QT159" s="131"/>
      <c r="QU159" s="131"/>
      <c r="QV159" s="131"/>
      <c r="QW159" s="131"/>
      <c r="QX159" s="131"/>
      <c r="QY159" s="131"/>
      <c r="QZ159" s="131"/>
      <c r="RA159" s="131"/>
      <c r="RB159" s="131"/>
      <c r="RC159" s="131"/>
      <c r="RD159" s="131"/>
      <c r="RE159" s="131"/>
      <c r="RF159" s="131"/>
      <c r="RG159" s="131"/>
      <c r="RH159" s="131"/>
      <c r="RI159" s="131"/>
      <c r="RJ159" s="131"/>
      <c r="RK159" s="131"/>
      <c r="RL159" s="131"/>
      <c r="RM159" s="131"/>
      <c r="RN159" s="131"/>
      <c r="RO159" s="131"/>
      <c r="RP159" s="131"/>
      <c r="RQ159" s="131"/>
      <c r="RR159" s="131"/>
      <c r="RS159" s="131"/>
      <c r="RT159" s="131"/>
      <c r="RU159" s="131"/>
      <c r="RV159" s="131"/>
      <c r="RW159" s="131"/>
      <c r="RX159" s="131"/>
      <c r="RY159" s="131"/>
      <c r="RZ159" s="131"/>
      <c r="SA159" s="131"/>
      <c r="SB159" s="131"/>
      <c r="SC159" s="131"/>
      <c r="SD159" s="131"/>
      <c r="SE159" s="131"/>
      <c r="SF159" s="131"/>
      <c r="SG159" s="131"/>
      <c r="SH159" s="131"/>
      <c r="SI159" s="131"/>
      <c r="SJ159" s="131"/>
      <c r="SK159" s="131"/>
      <c r="SL159" s="131"/>
      <c r="SM159" s="131"/>
      <c r="SN159" s="131"/>
      <c r="SO159" s="131"/>
      <c r="SP159" s="131"/>
      <c r="SQ159" s="131"/>
      <c r="SR159" s="131"/>
      <c r="SS159" s="131"/>
      <c r="ST159" s="131"/>
      <c r="SU159" s="131"/>
      <c r="SV159" s="131"/>
      <c r="SW159" s="131"/>
      <c r="SX159" s="131"/>
      <c r="SY159" s="131"/>
      <c r="SZ159" s="131"/>
      <c r="TA159" s="131"/>
      <c r="TB159" s="131"/>
      <c r="TC159" s="131"/>
      <c r="TD159" s="131"/>
      <c r="TE159" s="131"/>
      <c r="TF159" s="131"/>
      <c r="TG159" s="131"/>
      <c r="TH159" s="131"/>
      <c r="TI159" s="131"/>
      <c r="TJ159" s="131"/>
      <c r="TK159" s="131"/>
      <c r="TL159" s="131"/>
      <c r="TM159" s="131"/>
      <c r="TN159" s="131"/>
      <c r="TO159" s="131"/>
      <c r="TP159" s="131"/>
      <c r="TQ159" s="131"/>
      <c r="TR159" s="131"/>
      <c r="TS159" s="131"/>
      <c r="TT159" s="131"/>
      <c r="TU159" s="131"/>
      <c r="TV159" s="131"/>
      <c r="TW159" s="131"/>
      <c r="TX159" s="131"/>
      <c r="TY159" s="131"/>
      <c r="TZ159" s="131"/>
      <c r="UA159" s="131"/>
      <c r="UB159" s="131"/>
      <c r="UC159" s="131"/>
      <c r="UD159" s="131"/>
      <c r="UE159" s="131"/>
      <c r="UF159" s="131"/>
      <c r="UG159" s="131"/>
      <c r="UH159" s="131"/>
      <c r="UI159" s="131"/>
      <c r="UJ159" s="131"/>
      <c r="UK159" s="131"/>
      <c r="UL159" s="131"/>
      <c r="UM159" s="131"/>
      <c r="UN159" s="131"/>
      <c r="UO159" s="131"/>
      <c r="UP159" s="131"/>
      <c r="UQ159" s="131"/>
      <c r="UR159" s="131"/>
      <c r="US159" s="131"/>
      <c r="UT159" s="131"/>
      <c r="UU159" s="131"/>
      <c r="UV159" s="131"/>
      <c r="UW159" s="131"/>
      <c r="UX159" s="131"/>
      <c r="UY159" s="131"/>
      <c r="UZ159" s="131"/>
      <c r="VA159" s="131"/>
      <c r="VB159" s="131"/>
      <c r="VC159" s="131"/>
      <c r="VD159" s="131"/>
      <c r="VE159" s="131"/>
      <c r="VF159" s="131"/>
      <c r="VG159" s="131"/>
      <c r="VH159" s="131"/>
      <c r="VI159" s="131"/>
      <c r="VJ159" s="131"/>
      <c r="VK159" s="131"/>
      <c r="VL159" s="131"/>
      <c r="VM159" s="131"/>
      <c r="VN159" s="131"/>
      <c r="VO159" s="131"/>
      <c r="VP159" s="131"/>
      <c r="VQ159" s="131"/>
      <c r="VR159" s="131"/>
      <c r="VS159" s="131"/>
      <c r="VT159" s="131"/>
      <c r="VU159" s="131"/>
      <c r="VV159" s="131"/>
      <c r="VW159" s="131"/>
      <c r="VX159" s="131"/>
      <c r="VY159" s="131"/>
      <c r="VZ159" s="131"/>
      <c r="WA159" s="131"/>
      <c r="WB159" s="131"/>
      <c r="WC159" s="131"/>
      <c r="WD159" s="131"/>
      <c r="WE159" s="131"/>
      <c r="WF159" s="131"/>
      <c r="WG159" s="131"/>
      <c r="WH159" s="131"/>
      <c r="WI159" s="131"/>
      <c r="WJ159" s="131"/>
      <c r="WK159" s="131"/>
      <c r="WL159" s="131"/>
      <c r="WM159" s="131"/>
      <c r="WN159" s="131"/>
      <c r="WO159" s="131"/>
      <c r="WP159" s="131"/>
      <c r="WQ159" s="131"/>
      <c r="WR159" s="131"/>
      <c r="WS159" s="131"/>
      <c r="WT159" s="131"/>
      <c r="WU159" s="131"/>
      <c r="WV159" s="131"/>
      <c r="WW159" s="131"/>
      <c r="WX159" s="131"/>
      <c r="WY159" s="131"/>
      <c r="WZ159" s="131"/>
      <c r="XA159" s="131"/>
      <c r="XB159" s="131"/>
      <c r="XC159" s="131"/>
      <c r="XD159" s="131"/>
      <c r="XE159" s="131"/>
      <c r="XF159" s="131"/>
      <c r="XG159" s="131"/>
      <c r="XH159" s="131"/>
      <c r="XI159" s="131"/>
      <c r="XJ159" s="131"/>
      <c r="XK159" s="131"/>
      <c r="XL159" s="131"/>
      <c r="XM159" s="131"/>
      <c r="XN159" s="131"/>
      <c r="XO159" s="131"/>
      <c r="XP159" s="131"/>
      <c r="XQ159" s="131"/>
      <c r="XR159" s="131"/>
      <c r="XS159" s="131"/>
      <c r="XT159" s="131"/>
      <c r="XU159" s="131"/>
      <c r="XV159" s="131"/>
      <c r="XW159" s="131"/>
      <c r="XX159" s="131"/>
      <c r="XY159" s="131"/>
      <c r="XZ159" s="131"/>
      <c r="YA159" s="131"/>
      <c r="YB159" s="131"/>
      <c r="YC159" s="131"/>
      <c r="YD159" s="131"/>
      <c r="YE159" s="131"/>
      <c r="YF159" s="131"/>
      <c r="YG159" s="131"/>
      <c r="YH159" s="131"/>
      <c r="YI159" s="131"/>
      <c r="YJ159" s="131"/>
      <c r="YK159" s="131"/>
      <c r="YL159" s="131"/>
      <c r="YM159" s="131"/>
      <c r="YN159" s="131"/>
      <c r="YO159" s="131"/>
      <c r="YP159" s="131"/>
      <c r="YQ159" s="131"/>
      <c r="YR159" s="131"/>
      <c r="YS159" s="131"/>
      <c r="YT159" s="131"/>
      <c r="YU159" s="131"/>
      <c r="YV159" s="131"/>
      <c r="YW159" s="131"/>
      <c r="YX159" s="131"/>
      <c r="YY159" s="131"/>
      <c r="YZ159" s="131"/>
      <c r="ZA159" s="131"/>
      <c r="ZB159" s="131"/>
      <c r="ZC159" s="131"/>
      <c r="ZD159" s="131"/>
      <c r="ZE159" s="131"/>
      <c r="ZF159" s="131"/>
      <c r="ZG159" s="131"/>
      <c r="ZH159" s="131"/>
      <c r="ZI159" s="131"/>
      <c r="ZJ159" s="131"/>
      <c r="ZK159" s="131"/>
      <c r="ZL159" s="131"/>
      <c r="ZM159" s="131"/>
      <c r="ZN159" s="131"/>
      <c r="ZO159" s="131"/>
      <c r="ZP159" s="131"/>
      <c r="ZQ159" s="131"/>
      <c r="ZR159" s="131"/>
      <c r="ZS159" s="131"/>
      <c r="ZT159" s="131"/>
      <c r="ZU159" s="131"/>
      <c r="ZV159" s="131"/>
      <c r="ZW159" s="131"/>
      <c r="ZX159" s="131"/>
      <c r="ZY159" s="131"/>
      <c r="ZZ159" s="131"/>
      <c r="AAA159" s="131"/>
      <c r="AAB159" s="131"/>
      <c r="AAC159" s="131"/>
      <c r="AAD159" s="131"/>
      <c r="AAE159" s="131"/>
      <c r="AAF159" s="131"/>
      <c r="AAG159" s="131"/>
      <c r="AAH159" s="131"/>
      <c r="AAI159" s="131"/>
      <c r="AAJ159" s="131"/>
      <c r="AAK159" s="131"/>
      <c r="AAL159" s="131"/>
      <c r="AAM159" s="131"/>
      <c r="AAN159" s="131"/>
      <c r="AAO159" s="131"/>
      <c r="AAP159" s="131"/>
      <c r="AAQ159" s="131"/>
      <c r="AAR159" s="131"/>
      <c r="AAS159" s="131"/>
      <c r="AAT159" s="131"/>
      <c r="AAU159" s="131"/>
      <c r="AAV159" s="131"/>
      <c r="AAW159" s="131"/>
      <c r="AAX159" s="131"/>
      <c r="AAY159" s="131"/>
      <c r="AAZ159" s="131"/>
      <c r="ABA159" s="131"/>
      <c r="ABB159" s="131"/>
      <c r="ABC159" s="131"/>
      <c r="ABD159" s="131"/>
      <c r="ABE159" s="131"/>
      <c r="ABF159" s="131"/>
      <c r="ABG159" s="131"/>
      <c r="ABH159" s="131"/>
      <c r="ABI159" s="131"/>
      <c r="ABJ159" s="131"/>
      <c r="ABK159" s="131"/>
      <c r="ABL159" s="131"/>
      <c r="ABM159" s="131"/>
      <c r="ABN159" s="131"/>
      <c r="ABO159" s="131"/>
      <c r="ABP159" s="131"/>
      <c r="ABQ159" s="131"/>
      <c r="ABR159" s="131"/>
      <c r="ABS159" s="131"/>
      <c r="ABT159" s="131"/>
      <c r="ABU159" s="131"/>
      <c r="ABV159" s="131"/>
      <c r="ABW159" s="131"/>
      <c r="ABX159" s="131"/>
      <c r="ABY159" s="131"/>
      <c r="ABZ159" s="131"/>
      <c r="ACA159" s="131"/>
      <c r="ACB159" s="131"/>
      <c r="ACC159" s="131"/>
      <c r="ACD159" s="131"/>
      <c r="ACE159" s="131"/>
      <c r="ACF159" s="131"/>
      <c r="ACG159" s="131"/>
      <c r="ACH159" s="131"/>
      <c r="ACI159" s="131"/>
      <c r="ACJ159" s="131"/>
      <c r="ACK159" s="131"/>
      <c r="ACL159" s="131"/>
      <c r="ACM159" s="131"/>
      <c r="ACN159" s="131"/>
      <c r="ACO159" s="131"/>
      <c r="ACP159" s="131"/>
      <c r="ACQ159" s="131"/>
      <c r="ACR159" s="131"/>
      <c r="ACS159" s="131"/>
      <c r="ACT159" s="131"/>
      <c r="ACU159" s="131"/>
      <c r="ACV159" s="131"/>
      <c r="ACW159" s="131"/>
      <c r="ACX159" s="131"/>
      <c r="ACY159" s="131"/>
      <c r="ACZ159" s="131"/>
      <c r="ADA159" s="131"/>
      <c r="ADB159" s="131"/>
      <c r="ADC159" s="131"/>
      <c r="ADD159" s="131"/>
      <c r="ADE159" s="131"/>
      <c r="ADF159" s="131"/>
      <c r="ADG159" s="131"/>
      <c r="ADH159" s="131"/>
      <c r="ADI159" s="131"/>
      <c r="ADJ159" s="131"/>
      <c r="ADK159" s="131"/>
      <c r="ADL159" s="131"/>
      <c r="ADM159" s="131"/>
      <c r="ADN159" s="131"/>
      <c r="ADO159" s="131"/>
      <c r="ADP159" s="131"/>
      <c r="ADQ159" s="131"/>
      <c r="ADR159" s="131"/>
      <c r="ADS159" s="131"/>
      <c r="ADT159" s="131"/>
      <c r="ADU159" s="131"/>
      <c r="ADV159" s="131"/>
      <c r="ADW159" s="131"/>
      <c r="ADX159" s="131"/>
      <c r="ADY159" s="131"/>
      <c r="ADZ159" s="131"/>
      <c r="AEA159" s="131"/>
      <c r="AEB159" s="131"/>
      <c r="AEC159" s="131"/>
      <c r="AED159" s="131"/>
      <c r="AEE159" s="131"/>
      <c r="AEF159" s="131"/>
      <c r="AEG159" s="131"/>
      <c r="AEH159" s="131"/>
      <c r="AEI159" s="131"/>
      <c r="AEJ159" s="131"/>
      <c r="AEK159" s="131"/>
      <c r="AEL159" s="131"/>
      <c r="AEM159" s="131"/>
      <c r="AEN159" s="131"/>
      <c r="AEO159" s="131"/>
      <c r="AEP159" s="131"/>
      <c r="AEQ159" s="131"/>
      <c r="AER159" s="131"/>
      <c r="AES159" s="131"/>
      <c r="AET159" s="131"/>
      <c r="AEU159" s="131"/>
      <c r="AEV159" s="131"/>
      <c r="AEW159" s="131"/>
      <c r="AEX159" s="131"/>
      <c r="AEY159" s="131"/>
      <c r="AEZ159" s="131"/>
      <c r="AFA159" s="131"/>
      <c r="AFB159" s="131"/>
      <c r="AFC159" s="131"/>
      <c r="AFD159" s="131"/>
      <c r="AFE159" s="131"/>
      <c r="AFF159" s="131"/>
      <c r="AFG159" s="131"/>
      <c r="AFH159" s="131"/>
      <c r="AFI159" s="131"/>
      <c r="AFJ159" s="131"/>
      <c r="AFK159" s="131"/>
      <c r="AFL159" s="131"/>
      <c r="AFM159" s="131"/>
      <c r="AFN159" s="131"/>
      <c r="AFO159" s="131"/>
      <c r="AFP159" s="131"/>
      <c r="AFQ159" s="131"/>
      <c r="AFR159" s="131"/>
      <c r="AFS159" s="131"/>
      <c r="AFT159" s="131"/>
      <c r="AFU159" s="131"/>
      <c r="AFV159" s="131"/>
      <c r="AFW159" s="131"/>
      <c r="AFX159" s="131"/>
      <c r="AFY159" s="131"/>
      <c r="AFZ159" s="131"/>
      <c r="AGA159" s="131"/>
      <c r="AGB159" s="131"/>
      <c r="AGC159" s="131"/>
      <c r="AGD159" s="131"/>
      <c r="AGE159" s="131"/>
      <c r="AGF159" s="131"/>
      <c r="AGG159" s="131"/>
      <c r="AGH159" s="131"/>
      <c r="AGI159" s="131"/>
      <c r="AGJ159" s="131"/>
      <c r="AGK159" s="131"/>
      <c r="AGL159" s="131"/>
      <c r="AGM159" s="131"/>
      <c r="AGN159" s="131"/>
      <c r="AGO159" s="131"/>
      <c r="AGP159" s="131"/>
      <c r="AGQ159" s="131"/>
      <c r="AGR159" s="131"/>
      <c r="AGS159" s="131"/>
      <c r="AGT159" s="131"/>
      <c r="AGU159" s="131"/>
      <c r="AGV159" s="131"/>
      <c r="AGW159" s="131"/>
      <c r="AGX159" s="131"/>
      <c r="AGY159" s="131"/>
      <c r="AGZ159" s="131"/>
      <c r="AHA159" s="131"/>
      <c r="AHB159" s="131"/>
      <c r="AHC159" s="131"/>
      <c r="AHD159" s="131"/>
      <c r="AHE159" s="131"/>
      <c r="AHF159" s="131"/>
      <c r="AHG159" s="131"/>
      <c r="AHH159" s="131"/>
      <c r="AHI159" s="131"/>
      <c r="AHJ159" s="131"/>
      <c r="AHK159" s="131"/>
      <c r="AHL159" s="131"/>
      <c r="AHM159" s="131"/>
      <c r="AHN159" s="131"/>
      <c r="AHO159" s="131"/>
      <c r="AHP159" s="131"/>
      <c r="AHQ159" s="131"/>
      <c r="AHR159" s="131"/>
      <c r="AHS159" s="131"/>
      <c r="AHT159" s="131"/>
      <c r="AHU159" s="131"/>
      <c r="AHV159" s="131"/>
      <c r="AHW159" s="131"/>
      <c r="AHX159" s="131"/>
      <c r="AHY159" s="131"/>
      <c r="AHZ159" s="131"/>
      <c r="AIA159" s="131"/>
      <c r="AIB159" s="131"/>
      <c r="AIC159" s="131"/>
      <c r="AID159" s="131"/>
      <c r="AIE159" s="131"/>
      <c r="AIF159" s="131"/>
      <c r="AIG159" s="131"/>
      <c r="AIH159" s="131"/>
      <c r="AII159" s="131"/>
      <c r="AIJ159" s="131"/>
      <c r="AIK159" s="131"/>
      <c r="AIL159" s="131"/>
      <c r="AIM159" s="131"/>
      <c r="AIN159" s="131"/>
      <c r="AIO159" s="131"/>
      <c r="AIP159" s="131"/>
      <c r="AIQ159" s="131"/>
      <c r="AIR159" s="131"/>
      <c r="AIS159" s="131"/>
      <c r="AIT159" s="131"/>
      <c r="AIU159" s="131"/>
      <c r="AIV159" s="131"/>
      <c r="AIW159" s="131"/>
      <c r="AIX159" s="131"/>
      <c r="AIY159" s="131"/>
      <c r="AIZ159" s="131"/>
      <c r="AJA159" s="131"/>
      <c r="AJB159" s="131"/>
      <c r="AJC159" s="131"/>
      <c r="AJD159" s="131"/>
      <c r="AJE159" s="131"/>
      <c r="AJF159" s="131"/>
      <c r="AJG159" s="131"/>
      <c r="AJH159" s="131"/>
      <c r="AJI159" s="131"/>
      <c r="AJJ159" s="131"/>
      <c r="AJK159" s="131"/>
      <c r="AJL159" s="131"/>
      <c r="AJM159" s="131"/>
      <c r="AJN159" s="131"/>
      <c r="AJO159" s="131"/>
      <c r="AJP159" s="131"/>
      <c r="AJQ159" s="131"/>
      <c r="AJR159" s="131"/>
      <c r="AJS159" s="131"/>
      <c r="AJT159" s="131"/>
      <c r="AJU159" s="131"/>
      <c r="AJV159" s="131"/>
      <c r="AJW159" s="131"/>
      <c r="AJX159" s="131"/>
      <c r="AJY159" s="131"/>
      <c r="AJZ159" s="131"/>
      <c r="AKA159" s="131"/>
      <c r="AKB159" s="131"/>
      <c r="AKC159" s="131"/>
      <c r="AKD159" s="131"/>
      <c r="AKE159" s="131"/>
      <c r="AKF159" s="131"/>
      <c r="AKG159" s="131"/>
      <c r="AKH159" s="131"/>
      <c r="AKI159" s="131"/>
      <c r="AKJ159" s="131"/>
      <c r="AKK159" s="131"/>
      <c r="AKL159" s="131"/>
      <c r="AKM159" s="131"/>
      <c r="AKN159" s="131"/>
      <c r="AKO159" s="131"/>
      <c r="AKP159" s="131"/>
      <c r="AKQ159" s="131"/>
      <c r="AKR159" s="131"/>
      <c r="AKS159" s="131"/>
      <c r="AKT159" s="131"/>
      <c r="AKU159" s="131"/>
      <c r="AKV159" s="131"/>
      <c r="AKW159" s="131"/>
      <c r="AKX159" s="131"/>
      <c r="AKY159" s="131"/>
      <c r="AKZ159" s="131"/>
      <c r="ALA159" s="131"/>
      <c r="ALB159" s="131"/>
      <c r="ALC159" s="131"/>
      <c r="ALD159" s="131"/>
      <c r="ALE159" s="131"/>
      <c r="ALF159" s="131"/>
      <c r="ALG159" s="131"/>
      <c r="ALH159" s="131"/>
      <c r="ALI159" s="131"/>
      <c r="ALJ159" s="131"/>
      <c r="ALK159" s="131"/>
      <c r="ALL159" s="131"/>
      <c r="ALM159" s="131"/>
      <c r="ALN159" s="131"/>
      <c r="ALO159" s="131"/>
      <c r="ALP159" s="131"/>
      <c r="ALQ159" s="131"/>
      <c r="ALR159" s="131"/>
      <c r="ALS159" s="131"/>
      <c r="ALT159" s="131"/>
      <c r="ALU159" s="131"/>
      <c r="ALV159" s="131"/>
      <c r="ALW159" s="131"/>
      <c r="ALX159" s="131"/>
      <c r="ALY159" s="131"/>
      <c r="ALZ159" s="131"/>
      <c r="AMA159" s="131"/>
      <c r="AMB159" s="131"/>
      <c r="AMC159" s="131"/>
      <c r="AMD159" s="131"/>
      <c r="AME159" s="131"/>
      <c r="AMF159" s="131"/>
      <c r="AMG159" s="131"/>
      <c r="AMH159" s="131"/>
      <c r="AMI159" s="131"/>
      <c r="AMJ159" s="131"/>
      <c r="AMK159" s="131"/>
      <c r="AML159" s="131"/>
      <c r="AMM159" s="131"/>
      <c r="AMN159" s="131"/>
      <c r="AMO159" s="131"/>
      <c r="AMP159" s="131"/>
      <c r="AMQ159" s="131"/>
      <c r="AMR159" s="131"/>
      <c r="AMS159" s="131"/>
      <c r="AMT159" s="131"/>
      <c r="AMU159" s="131"/>
      <c r="AMV159" s="131"/>
      <c r="AMW159" s="131"/>
      <c r="AMX159" s="131"/>
      <c r="AMY159" s="131"/>
      <c r="AMZ159" s="131"/>
      <c r="ANA159" s="131"/>
      <c r="ANB159" s="131"/>
      <c r="ANC159" s="131"/>
      <c r="AND159" s="131"/>
      <c r="ANE159" s="131"/>
      <c r="ANF159" s="131"/>
      <c r="ANG159" s="131"/>
      <c r="ANH159" s="131"/>
      <c r="ANI159" s="131"/>
      <c r="ANJ159" s="131"/>
      <c r="ANK159" s="131"/>
      <c r="ANL159" s="131"/>
      <c r="ANM159" s="131"/>
      <c r="ANN159" s="131"/>
      <c r="ANO159" s="131"/>
      <c r="ANP159" s="131"/>
      <c r="ANQ159" s="131"/>
      <c r="ANR159" s="131"/>
      <c r="ANS159" s="131"/>
      <c r="ANT159" s="131"/>
      <c r="ANU159" s="131"/>
      <c r="ANV159" s="131"/>
      <c r="ANW159" s="131"/>
      <c r="ANX159" s="131"/>
      <c r="ANY159" s="131"/>
      <c r="ANZ159" s="131"/>
      <c r="AOA159" s="131"/>
      <c r="AOB159" s="131"/>
      <c r="AOC159" s="131"/>
      <c r="AOD159" s="131"/>
      <c r="AOE159" s="131"/>
      <c r="AOF159" s="131"/>
      <c r="AOG159" s="131"/>
      <c r="AOH159" s="131"/>
      <c r="AOI159" s="131"/>
      <c r="AOJ159" s="131"/>
      <c r="AOK159" s="131"/>
      <c r="AOL159" s="131"/>
      <c r="AOM159" s="131"/>
      <c r="AON159" s="131"/>
      <c r="AOO159" s="131"/>
      <c r="AOP159" s="131"/>
      <c r="AOQ159" s="131"/>
      <c r="AOR159" s="131"/>
      <c r="AOS159" s="131"/>
      <c r="AOT159" s="131"/>
      <c r="AOU159" s="131"/>
      <c r="AOV159" s="131"/>
      <c r="AOW159" s="131"/>
      <c r="AOX159" s="131"/>
      <c r="AOY159" s="131"/>
      <c r="AOZ159" s="131"/>
      <c r="APA159" s="131"/>
      <c r="APB159" s="131"/>
      <c r="APC159" s="131"/>
      <c r="APD159" s="131"/>
      <c r="APE159" s="131"/>
      <c r="APF159" s="131"/>
      <c r="APG159" s="131"/>
      <c r="APH159" s="131"/>
      <c r="API159" s="131"/>
      <c r="APJ159" s="131"/>
      <c r="APK159" s="131"/>
      <c r="APL159" s="131"/>
      <c r="APM159" s="131"/>
      <c r="APN159" s="131"/>
      <c r="APO159" s="131"/>
      <c r="APP159" s="131"/>
      <c r="APQ159" s="131"/>
      <c r="APR159" s="131"/>
      <c r="APS159" s="131"/>
      <c r="APT159" s="131"/>
      <c r="APU159" s="131"/>
      <c r="APV159" s="131"/>
      <c r="APW159" s="131"/>
      <c r="APX159" s="131"/>
      <c r="APY159" s="131"/>
      <c r="APZ159" s="131"/>
      <c r="AQA159" s="131"/>
      <c r="AQB159" s="131"/>
      <c r="AQC159" s="131"/>
      <c r="AQD159" s="131"/>
      <c r="AQE159" s="131"/>
      <c r="AQF159" s="131"/>
      <c r="AQG159" s="131"/>
      <c r="AQH159" s="131"/>
      <c r="AQI159" s="131"/>
      <c r="AQJ159" s="131"/>
      <c r="AQK159" s="131"/>
      <c r="AQL159" s="131"/>
      <c r="AQM159" s="131"/>
      <c r="AQN159" s="131"/>
      <c r="AQO159" s="131"/>
      <c r="AQP159" s="131"/>
      <c r="AQQ159" s="131"/>
      <c r="AQR159" s="131"/>
      <c r="AQS159" s="131"/>
      <c r="AQT159" s="131"/>
      <c r="AQU159" s="131"/>
      <c r="AQV159" s="131"/>
      <c r="AQW159" s="131"/>
      <c r="AQX159" s="131"/>
      <c r="AQY159" s="131"/>
      <c r="AQZ159" s="131"/>
      <c r="ARA159" s="131"/>
      <c r="ARB159" s="131"/>
      <c r="ARC159" s="131"/>
      <c r="ARD159" s="131"/>
      <c r="ARE159" s="131"/>
      <c r="ARF159" s="131"/>
      <c r="ARG159" s="131"/>
      <c r="ARH159" s="131"/>
      <c r="ARI159" s="131"/>
      <c r="ARJ159" s="131"/>
      <c r="ARK159" s="131"/>
      <c r="ARL159" s="131"/>
      <c r="ARM159" s="131"/>
      <c r="ARN159" s="131"/>
      <c r="ARO159" s="131"/>
      <c r="ARP159" s="131"/>
      <c r="ARQ159" s="131"/>
      <c r="ARR159" s="131"/>
      <c r="ARS159" s="131"/>
      <c r="ART159" s="131"/>
      <c r="ARU159" s="131"/>
      <c r="ARV159" s="131"/>
      <c r="ARW159" s="131"/>
      <c r="ARX159" s="131"/>
      <c r="ARY159" s="131"/>
      <c r="ARZ159" s="131"/>
      <c r="ASA159" s="131"/>
      <c r="ASB159" s="131"/>
      <c r="ASC159" s="131"/>
      <c r="ASD159" s="131"/>
      <c r="ASE159" s="131"/>
      <c r="ASF159" s="131"/>
      <c r="ASG159" s="131"/>
      <c r="ASH159" s="131"/>
      <c r="ASI159" s="131"/>
      <c r="ASJ159" s="131"/>
      <c r="ASK159" s="131"/>
      <c r="ASL159" s="131"/>
      <c r="ASM159" s="131"/>
      <c r="ASN159" s="131"/>
      <c r="ASO159" s="131"/>
      <c r="ASP159" s="131"/>
      <c r="ASQ159" s="131"/>
      <c r="ASR159" s="131"/>
      <c r="ASS159" s="131"/>
      <c r="AST159" s="131"/>
      <c r="ASU159" s="131"/>
      <c r="ASV159" s="131"/>
      <c r="ASW159" s="131"/>
      <c r="ASX159" s="131"/>
      <c r="ASY159" s="131"/>
      <c r="ASZ159" s="131"/>
      <c r="ATA159" s="131"/>
      <c r="ATB159" s="131"/>
      <c r="ATC159" s="131"/>
      <c r="ATD159" s="131"/>
      <c r="ATE159" s="131"/>
      <c r="ATF159" s="131"/>
      <c r="ATG159" s="131"/>
      <c r="ATH159" s="131"/>
      <c r="ATI159" s="131"/>
      <c r="ATJ159" s="131"/>
      <c r="ATK159" s="131"/>
      <c r="ATL159" s="131"/>
      <c r="ATM159" s="131"/>
      <c r="ATN159" s="131"/>
      <c r="ATO159" s="131"/>
      <c r="ATP159" s="131"/>
      <c r="ATQ159" s="131"/>
      <c r="ATR159" s="131"/>
      <c r="ATS159" s="131"/>
      <c r="ATT159" s="131"/>
      <c r="ATU159" s="131"/>
      <c r="ATV159" s="131"/>
      <c r="ATW159" s="131"/>
      <c r="ATX159" s="131"/>
      <c r="ATY159" s="131"/>
      <c r="ATZ159" s="131"/>
      <c r="AUA159" s="131"/>
      <c r="AUB159" s="131"/>
      <c r="AUC159" s="131"/>
      <c r="AUD159" s="131"/>
      <c r="AUE159" s="131"/>
      <c r="AUF159" s="131"/>
      <c r="AUG159" s="131"/>
      <c r="AUH159" s="131"/>
      <c r="AUI159" s="131"/>
      <c r="AUJ159" s="131"/>
      <c r="AUK159" s="131"/>
      <c r="AUL159" s="131"/>
      <c r="AUM159" s="131"/>
      <c r="AUN159" s="131"/>
      <c r="AUO159" s="131"/>
      <c r="AUP159" s="131"/>
      <c r="AUQ159" s="131"/>
      <c r="AUR159" s="131"/>
      <c r="AUS159" s="131"/>
      <c r="AUT159" s="131"/>
      <c r="AUU159" s="131"/>
      <c r="AUV159" s="131"/>
      <c r="AUW159" s="131"/>
      <c r="AUX159" s="131"/>
      <c r="AUY159" s="131"/>
      <c r="AUZ159" s="131"/>
      <c r="AVA159" s="131"/>
      <c r="AVB159" s="131"/>
      <c r="AVC159" s="131"/>
      <c r="AVD159" s="131"/>
      <c r="AVE159" s="131"/>
      <c r="AVF159" s="131"/>
      <c r="AVG159" s="131"/>
      <c r="AVH159" s="131"/>
      <c r="AVI159" s="131"/>
      <c r="AVJ159" s="131"/>
      <c r="AVK159" s="131"/>
      <c r="AVL159" s="131"/>
      <c r="AVM159" s="131"/>
      <c r="AVN159" s="131"/>
      <c r="AVO159" s="131"/>
      <c r="AVP159" s="131"/>
      <c r="AVQ159" s="131"/>
      <c r="AVR159" s="131"/>
      <c r="AVS159" s="131"/>
      <c r="AVT159" s="131"/>
      <c r="AVU159" s="131"/>
      <c r="AVV159" s="131"/>
      <c r="AVW159" s="131"/>
      <c r="AVX159" s="131"/>
      <c r="AVY159" s="131"/>
      <c r="AVZ159" s="131"/>
      <c r="AWA159" s="131"/>
      <c r="AWB159" s="131"/>
      <c r="AWC159" s="131"/>
      <c r="AWD159" s="131"/>
      <c r="AWE159" s="131"/>
      <c r="AWF159" s="131"/>
      <c r="AWG159" s="131"/>
      <c r="AWH159" s="131"/>
      <c r="AWI159" s="131"/>
      <c r="AWJ159" s="131"/>
      <c r="AWK159" s="131"/>
      <c r="AWL159" s="131"/>
      <c r="AWM159" s="131"/>
      <c r="AWN159" s="131"/>
      <c r="AWO159" s="131"/>
      <c r="AWP159" s="131"/>
      <c r="AWQ159" s="131"/>
      <c r="AWR159" s="131"/>
      <c r="AWS159" s="131"/>
      <c r="AWT159" s="131"/>
      <c r="AWU159" s="131"/>
      <c r="AWV159" s="131"/>
      <c r="AWW159" s="131"/>
      <c r="AWX159" s="131"/>
      <c r="AWY159" s="131"/>
      <c r="AWZ159" s="131"/>
      <c r="AXA159" s="131"/>
      <c r="AXB159" s="131"/>
      <c r="AXC159" s="131"/>
      <c r="AXD159" s="131"/>
      <c r="AXE159" s="131"/>
      <c r="AXF159" s="131"/>
      <c r="AXG159" s="131"/>
      <c r="AXH159" s="131"/>
      <c r="AXI159" s="131"/>
      <c r="AXJ159" s="131"/>
      <c r="AXK159" s="131"/>
      <c r="AXL159" s="131"/>
      <c r="AXM159" s="131"/>
      <c r="AXN159" s="131"/>
      <c r="AXO159" s="131"/>
      <c r="AXP159" s="131"/>
      <c r="AXQ159" s="131"/>
      <c r="AXR159" s="131"/>
      <c r="AXS159" s="131"/>
      <c r="AXT159" s="131"/>
      <c r="AXU159" s="131"/>
      <c r="AXV159" s="131"/>
      <c r="AXW159" s="131"/>
      <c r="AXX159" s="131"/>
      <c r="AXY159" s="131"/>
      <c r="AXZ159" s="131"/>
      <c r="AYA159" s="131"/>
      <c r="AYB159" s="131"/>
      <c r="AYC159" s="131"/>
      <c r="AYD159" s="131"/>
      <c r="AYE159" s="131"/>
      <c r="AYF159" s="131"/>
      <c r="AYG159" s="131"/>
      <c r="AYH159" s="131"/>
      <c r="AYI159" s="131"/>
      <c r="AYJ159" s="131"/>
      <c r="AYK159" s="131"/>
      <c r="AYL159" s="131"/>
      <c r="AYM159" s="131"/>
      <c r="AYN159" s="131"/>
      <c r="AYO159" s="131"/>
      <c r="AYP159" s="131"/>
      <c r="AYQ159" s="131"/>
      <c r="AYR159" s="131"/>
      <c r="AYS159" s="131"/>
      <c r="AYT159" s="131"/>
      <c r="AYU159" s="131"/>
      <c r="AYV159" s="131"/>
      <c r="AYW159" s="131"/>
      <c r="AYX159" s="131"/>
      <c r="AYY159" s="131"/>
      <c r="AYZ159" s="131"/>
      <c r="AZA159" s="131"/>
      <c r="AZB159" s="131"/>
      <c r="AZC159" s="131"/>
      <c r="AZD159" s="131"/>
      <c r="AZE159" s="131"/>
      <c r="AZF159" s="131"/>
      <c r="AZG159" s="131"/>
      <c r="AZH159" s="131"/>
      <c r="AZI159" s="131"/>
      <c r="AZJ159" s="131"/>
      <c r="AZK159" s="131"/>
      <c r="AZL159" s="131"/>
      <c r="AZM159" s="131"/>
      <c r="AZN159" s="131"/>
      <c r="AZO159" s="131"/>
      <c r="AZP159" s="131"/>
      <c r="AZQ159" s="131"/>
      <c r="AZR159" s="131"/>
      <c r="AZS159" s="131"/>
      <c r="AZT159" s="131"/>
      <c r="AZU159" s="131"/>
      <c r="AZV159" s="131"/>
      <c r="AZW159" s="131"/>
      <c r="AZX159" s="131"/>
      <c r="AZY159" s="131"/>
      <c r="AZZ159" s="131"/>
      <c r="BAA159" s="131"/>
      <c r="BAB159" s="131"/>
      <c r="BAC159" s="131"/>
      <c r="BAD159" s="131"/>
      <c r="BAE159" s="131"/>
      <c r="BAF159" s="131"/>
      <c r="BAG159" s="131"/>
      <c r="BAH159" s="131"/>
      <c r="BAI159" s="131"/>
      <c r="BAJ159" s="131"/>
      <c r="BAK159" s="131"/>
      <c r="BAL159" s="131"/>
      <c r="BAM159" s="131"/>
      <c r="BAN159" s="131"/>
      <c r="BAO159" s="131"/>
      <c r="BAP159" s="131"/>
      <c r="BAQ159" s="131"/>
      <c r="BAR159" s="131"/>
      <c r="BAS159" s="131"/>
      <c r="BAT159" s="131"/>
      <c r="BAU159" s="131"/>
      <c r="BAV159" s="131"/>
      <c r="BAW159" s="131"/>
      <c r="BAX159" s="131"/>
      <c r="BAY159" s="131"/>
      <c r="BAZ159" s="131"/>
      <c r="BBA159" s="131"/>
      <c r="BBB159" s="131"/>
      <c r="BBC159" s="131"/>
      <c r="BBD159" s="131"/>
      <c r="BBE159" s="131"/>
      <c r="BBF159" s="131"/>
      <c r="BBG159" s="131"/>
      <c r="BBH159" s="131"/>
      <c r="BBI159" s="131"/>
      <c r="BBJ159" s="131"/>
      <c r="BBK159" s="131"/>
      <c r="BBL159" s="131"/>
      <c r="BBM159" s="131"/>
      <c r="BBN159" s="131"/>
      <c r="BBO159" s="131"/>
      <c r="BBP159" s="131"/>
      <c r="BBQ159" s="131"/>
      <c r="BBR159" s="131"/>
      <c r="BBS159" s="131"/>
      <c r="BBT159" s="131"/>
      <c r="BBU159" s="131"/>
      <c r="BBV159" s="131"/>
      <c r="BBW159" s="131"/>
      <c r="BBX159" s="131"/>
      <c r="BBY159" s="131"/>
      <c r="BBZ159" s="131"/>
      <c r="BCA159" s="131"/>
      <c r="BCB159" s="131"/>
      <c r="BCC159" s="131"/>
      <c r="BCD159" s="131"/>
      <c r="BCE159" s="131"/>
      <c r="BCF159" s="131"/>
      <c r="BCG159" s="131"/>
      <c r="BCH159" s="131"/>
      <c r="BCI159" s="131"/>
      <c r="BCJ159" s="131"/>
      <c r="BCK159" s="131"/>
      <c r="BCL159" s="131"/>
      <c r="BCM159" s="131"/>
      <c r="BCN159" s="131"/>
      <c r="BCO159" s="131"/>
      <c r="BCP159" s="131"/>
      <c r="BCQ159" s="131"/>
      <c r="BCR159" s="131"/>
      <c r="BCS159" s="131"/>
      <c r="BCT159" s="131"/>
      <c r="BCU159" s="131"/>
      <c r="BCV159" s="131"/>
      <c r="BCW159" s="131"/>
      <c r="BCX159" s="131"/>
      <c r="BCY159" s="131"/>
      <c r="BCZ159" s="131"/>
      <c r="BDA159" s="131"/>
      <c r="BDB159" s="131"/>
      <c r="BDC159" s="131"/>
      <c r="BDD159" s="131"/>
      <c r="BDE159" s="131"/>
      <c r="BDF159" s="131"/>
      <c r="BDG159" s="131"/>
      <c r="BDH159" s="131"/>
      <c r="BDI159" s="131"/>
      <c r="BDJ159" s="131"/>
      <c r="BDK159" s="131"/>
      <c r="BDL159" s="131"/>
      <c r="BDM159" s="131"/>
      <c r="BDN159" s="131"/>
      <c r="BDO159" s="131"/>
      <c r="BDP159" s="131"/>
      <c r="BDQ159" s="131"/>
      <c r="BDR159" s="131"/>
      <c r="BDS159" s="131"/>
      <c r="BDT159" s="131"/>
      <c r="BDU159" s="131"/>
      <c r="BDV159" s="131"/>
      <c r="BDW159" s="131"/>
      <c r="BDX159" s="131"/>
      <c r="BDY159" s="131"/>
      <c r="BDZ159" s="131"/>
      <c r="BEA159" s="131"/>
      <c r="BEB159" s="131"/>
      <c r="BEC159" s="131"/>
      <c r="BED159" s="131"/>
      <c r="BEE159" s="131"/>
      <c r="BEF159" s="131"/>
      <c r="BEG159" s="131"/>
      <c r="BEH159" s="131"/>
      <c r="BEI159" s="131"/>
      <c r="BEJ159" s="131"/>
      <c r="BEK159" s="131"/>
      <c r="BEL159" s="131"/>
      <c r="BEM159" s="131"/>
      <c r="BEN159" s="131"/>
      <c r="BEO159" s="131"/>
      <c r="BEP159" s="131"/>
      <c r="BEQ159" s="131"/>
      <c r="BER159" s="131"/>
      <c r="BES159" s="131"/>
      <c r="BET159" s="131"/>
      <c r="BEU159" s="131"/>
      <c r="BEV159" s="131"/>
      <c r="BEW159" s="131"/>
      <c r="BEX159" s="131"/>
      <c r="BEY159" s="131"/>
      <c r="BEZ159" s="131"/>
      <c r="BFA159" s="131"/>
      <c r="BFB159" s="131"/>
      <c r="BFC159" s="131"/>
      <c r="BFD159" s="131"/>
      <c r="BFE159" s="131"/>
      <c r="BFF159" s="131"/>
      <c r="BFG159" s="131"/>
      <c r="BFH159" s="131"/>
      <c r="BFI159" s="131"/>
      <c r="BFJ159" s="131"/>
      <c r="BFK159" s="131"/>
      <c r="BFL159" s="131"/>
      <c r="BFM159" s="131"/>
      <c r="BFN159" s="131"/>
      <c r="BFO159" s="131"/>
      <c r="BFP159" s="131"/>
      <c r="BFQ159" s="131"/>
      <c r="BFR159" s="131"/>
      <c r="BFS159" s="131"/>
      <c r="BFT159" s="131"/>
      <c r="BFU159" s="131"/>
      <c r="BFV159" s="131"/>
      <c r="BFW159" s="131"/>
      <c r="BFX159" s="131"/>
      <c r="BFY159" s="131"/>
      <c r="BFZ159" s="131"/>
      <c r="BGA159" s="131"/>
      <c r="BGB159" s="131"/>
      <c r="BGC159" s="131"/>
      <c r="BGD159" s="131"/>
      <c r="BGE159" s="131"/>
      <c r="BGF159" s="131"/>
      <c r="BGG159" s="131"/>
      <c r="BGH159" s="131"/>
      <c r="BGI159" s="131"/>
      <c r="BGJ159" s="131"/>
      <c r="BGK159" s="131"/>
      <c r="BGL159" s="131"/>
      <c r="BGM159" s="131"/>
      <c r="BGN159" s="131"/>
      <c r="BGO159" s="131"/>
      <c r="BGP159" s="131"/>
      <c r="BGQ159" s="131"/>
      <c r="BGR159" s="131"/>
      <c r="BGS159" s="131"/>
      <c r="BGT159" s="131"/>
      <c r="BGU159" s="131"/>
      <c r="BGV159" s="131"/>
      <c r="BGW159" s="131"/>
      <c r="BGX159" s="131"/>
      <c r="BGY159" s="131"/>
      <c r="BGZ159" s="131"/>
      <c r="BHA159" s="131"/>
      <c r="BHB159" s="131"/>
      <c r="BHC159" s="131"/>
      <c r="BHD159" s="131"/>
      <c r="BHE159" s="131"/>
      <c r="BHF159" s="131"/>
      <c r="BHG159" s="131"/>
      <c r="BHH159" s="131"/>
      <c r="BHI159" s="131"/>
      <c r="BHJ159" s="131"/>
      <c r="BHK159" s="131"/>
      <c r="BHL159" s="131"/>
      <c r="BHM159" s="131"/>
      <c r="BHN159" s="131"/>
      <c r="BHO159" s="131"/>
      <c r="BHP159" s="131"/>
      <c r="BHQ159" s="131"/>
      <c r="BHR159" s="131"/>
      <c r="BHS159" s="131"/>
      <c r="BHT159" s="131"/>
      <c r="BHU159" s="131"/>
      <c r="BHV159" s="131"/>
      <c r="BHW159" s="131"/>
      <c r="BHX159" s="131"/>
      <c r="BHY159" s="131"/>
      <c r="BHZ159" s="131"/>
      <c r="BIA159" s="131"/>
      <c r="BIB159" s="131"/>
      <c r="BIC159" s="131"/>
      <c r="BID159" s="131"/>
      <c r="BIE159" s="131"/>
      <c r="BIF159" s="131"/>
      <c r="BIG159" s="131"/>
      <c r="BIH159" s="131"/>
      <c r="BII159" s="131"/>
      <c r="BIJ159" s="131"/>
      <c r="BIK159" s="131"/>
      <c r="BIL159" s="131"/>
      <c r="BIM159" s="131"/>
      <c r="BIN159" s="131"/>
      <c r="BIO159" s="131"/>
      <c r="BIP159" s="131"/>
      <c r="BIQ159" s="131"/>
      <c r="BIR159" s="131"/>
      <c r="BIS159" s="131"/>
      <c r="BIT159" s="131"/>
      <c r="BIU159" s="131"/>
      <c r="BIV159" s="131"/>
      <c r="BIW159" s="131"/>
      <c r="BIX159" s="131"/>
      <c r="BIY159" s="131"/>
      <c r="BIZ159" s="131"/>
      <c r="BJA159" s="131"/>
      <c r="BJB159" s="131"/>
      <c r="BJC159" s="131"/>
      <c r="BJD159" s="131"/>
      <c r="BJE159" s="131"/>
      <c r="BJF159" s="131"/>
      <c r="BJG159" s="131"/>
      <c r="BJH159" s="131"/>
      <c r="BJI159" s="131"/>
      <c r="BJJ159" s="131"/>
      <c r="BJK159" s="131"/>
      <c r="BJL159" s="131"/>
      <c r="BJM159" s="131"/>
      <c r="BJN159" s="131"/>
      <c r="BJO159" s="131"/>
      <c r="BJP159" s="131"/>
      <c r="BJQ159" s="131"/>
      <c r="BJR159" s="131"/>
      <c r="BJS159" s="131"/>
      <c r="BJT159" s="131"/>
      <c r="BJU159" s="131"/>
      <c r="BJV159" s="131"/>
      <c r="BJW159" s="131"/>
      <c r="BJX159" s="131"/>
      <c r="BJY159" s="131"/>
      <c r="BJZ159" s="131"/>
      <c r="BKA159" s="131"/>
      <c r="BKB159" s="131"/>
      <c r="BKC159" s="131"/>
      <c r="BKD159" s="131"/>
      <c r="BKE159" s="131"/>
      <c r="BKF159" s="131"/>
      <c r="BKG159" s="131"/>
      <c r="BKH159" s="131"/>
      <c r="BKI159" s="131"/>
      <c r="BKJ159" s="131"/>
      <c r="BKK159" s="131"/>
      <c r="BKL159" s="131"/>
      <c r="BKM159" s="131"/>
      <c r="BKN159" s="131"/>
      <c r="BKO159" s="131"/>
      <c r="BKP159" s="131"/>
      <c r="BKQ159" s="131"/>
      <c r="BKR159" s="131"/>
      <c r="BKS159" s="131"/>
      <c r="BKT159" s="131"/>
      <c r="BKU159" s="131"/>
      <c r="BKV159" s="131"/>
      <c r="BKW159" s="131"/>
      <c r="BKX159" s="131"/>
      <c r="BKY159" s="131"/>
      <c r="BKZ159" s="131"/>
      <c r="BLA159" s="131"/>
      <c r="BLB159" s="131"/>
      <c r="BLC159" s="131"/>
      <c r="BLD159" s="131"/>
      <c r="BLE159" s="131"/>
      <c r="BLF159" s="131"/>
      <c r="BLG159" s="131"/>
      <c r="BLH159" s="131"/>
      <c r="BLI159" s="131"/>
      <c r="BLJ159" s="131"/>
      <c r="BLK159" s="131"/>
      <c r="BLL159" s="131"/>
      <c r="BLM159" s="131"/>
      <c r="BLN159" s="131"/>
      <c r="BLO159" s="131"/>
      <c r="BLP159" s="131"/>
      <c r="BLQ159" s="131"/>
      <c r="BLR159" s="131"/>
      <c r="BLS159" s="131"/>
      <c r="BLT159" s="131"/>
      <c r="BLU159" s="131"/>
      <c r="BLV159" s="131"/>
      <c r="BLW159" s="131"/>
      <c r="BLX159" s="131"/>
      <c r="BLY159" s="131"/>
      <c r="BLZ159" s="131"/>
      <c r="BMA159" s="131"/>
      <c r="BMB159" s="131"/>
      <c r="BMC159" s="131"/>
      <c r="BMD159" s="131"/>
      <c r="BME159" s="131"/>
      <c r="BMF159" s="131"/>
      <c r="BMG159" s="131"/>
      <c r="BMH159" s="131"/>
      <c r="BMI159" s="131"/>
      <c r="BMJ159" s="131"/>
      <c r="BMK159" s="131"/>
      <c r="BML159" s="131"/>
      <c r="BMM159" s="131"/>
      <c r="BMN159" s="131"/>
      <c r="BMO159" s="131"/>
      <c r="BMP159" s="131"/>
      <c r="BMQ159" s="131"/>
      <c r="BMR159" s="131"/>
      <c r="BMS159" s="131"/>
      <c r="BMT159" s="131"/>
      <c r="BMU159" s="131"/>
      <c r="BMV159" s="131"/>
      <c r="BMW159" s="131"/>
      <c r="BMX159" s="131"/>
      <c r="BMY159" s="131"/>
      <c r="BMZ159" s="131"/>
      <c r="BNA159" s="131"/>
      <c r="BNB159" s="131"/>
      <c r="BNC159" s="131"/>
      <c r="BND159" s="131"/>
      <c r="BNE159" s="131"/>
      <c r="BNF159" s="131"/>
      <c r="BNG159" s="131"/>
      <c r="BNH159" s="131"/>
      <c r="BNI159" s="131"/>
      <c r="BNJ159" s="131"/>
      <c r="BNK159" s="131"/>
      <c r="BNL159" s="131"/>
      <c r="BNM159" s="131"/>
      <c r="BNN159" s="131"/>
      <c r="BNO159" s="131"/>
      <c r="BNP159" s="131"/>
      <c r="BNQ159" s="131"/>
      <c r="BNR159" s="131"/>
      <c r="BNS159" s="131"/>
      <c r="BNT159" s="131"/>
      <c r="BNU159" s="131"/>
      <c r="BNV159" s="131"/>
      <c r="BNW159" s="131"/>
      <c r="BNX159" s="131"/>
      <c r="BNY159" s="131"/>
      <c r="BNZ159" s="131"/>
      <c r="BOA159" s="131"/>
      <c r="BOB159" s="131"/>
      <c r="BOC159" s="131"/>
      <c r="BOD159" s="131"/>
      <c r="BOE159" s="131"/>
      <c r="BOF159" s="131"/>
      <c r="BOG159" s="131"/>
      <c r="BOH159" s="131"/>
      <c r="BOI159" s="131"/>
      <c r="BOJ159" s="131"/>
      <c r="BOK159" s="131"/>
      <c r="BOL159" s="131"/>
      <c r="BOM159" s="131"/>
      <c r="BON159" s="131"/>
      <c r="BOO159" s="131"/>
      <c r="BOP159" s="131"/>
      <c r="BOQ159" s="131"/>
      <c r="BOR159" s="131"/>
      <c r="BOS159" s="131"/>
      <c r="BOT159" s="131"/>
      <c r="BOU159" s="131"/>
      <c r="BOV159" s="131"/>
      <c r="BOW159" s="131"/>
      <c r="BOX159" s="131"/>
      <c r="BOY159" s="131"/>
      <c r="BOZ159" s="131"/>
      <c r="BPA159" s="131"/>
      <c r="BPB159" s="131"/>
      <c r="BPC159" s="131"/>
      <c r="BPD159" s="131"/>
      <c r="BPE159" s="131"/>
      <c r="BPF159" s="131"/>
      <c r="BPG159" s="131"/>
      <c r="BPH159" s="131"/>
      <c r="BPI159" s="131"/>
      <c r="BPJ159" s="131"/>
      <c r="BPK159" s="131"/>
      <c r="BPL159" s="131"/>
      <c r="BPM159" s="131"/>
      <c r="BPN159" s="131"/>
      <c r="BPO159" s="131"/>
      <c r="BPP159" s="131"/>
      <c r="BPQ159" s="131"/>
      <c r="BPR159" s="131"/>
      <c r="BPS159" s="131"/>
      <c r="BPT159" s="131"/>
      <c r="BPU159" s="131"/>
      <c r="BPV159" s="131"/>
      <c r="BPW159" s="131"/>
      <c r="BPX159" s="131"/>
      <c r="BPY159" s="131"/>
      <c r="BPZ159" s="131"/>
      <c r="BQA159" s="131"/>
      <c r="BQB159" s="131"/>
      <c r="BQC159" s="131"/>
      <c r="BQD159" s="131"/>
      <c r="BQE159" s="131"/>
      <c r="BQF159" s="131"/>
      <c r="BQG159" s="131"/>
      <c r="BQH159" s="131"/>
      <c r="BQI159" s="131"/>
      <c r="BQJ159" s="131"/>
      <c r="BQK159" s="131"/>
      <c r="BQL159" s="131"/>
      <c r="BQM159" s="131"/>
      <c r="BQN159" s="131"/>
      <c r="BQO159" s="131"/>
      <c r="BQP159" s="131"/>
      <c r="BQQ159" s="131"/>
      <c r="BQR159" s="131"/>
      <c r="BQS159" s="131"/>
      <c r="BQT159" s="131"/>
      <c r="BQU159" s="131"/>
      <c r="BQV159" s="131"/>
      <c r="BQW159" s="131"/>
      <c r="BQX159" s="131"/>
      <c r="BQY159" s="131"/>
      <c r="BQZ159" s="131"/>
      <c r="BRA159" s="131"/>
      <c r="BRB159" s="131"/>
      <c r="BRC159" s="131"/>
      <c r="BRD159" s="131"/>
      <c r="BRE159" s="131"/>
      <c r="BRF159" s="131"/>
      <c r="BRG159" s="131"/>
      <c r="BRH159" s="131"/>
      <c r="BRI159" s="131"/>
      <c r="BRJ159" s="131"/>
      <c r="BRK159" s="131"/>
      <c r="BRL159" s="131"/>
      <c r="BRM159" s="131"/>
      <c r="BRN159" s="131"/>
      <c r="BRO159" s="131"/>
      <c r="BRP159" s="131"/>
      <c r="BRQ159" s="131"/>
      <c r="BRR159" s="131"/>
      <c r="BRS159" s="131"/>
      <c r="BRT159" s="131"/>
      <c r="BRU159" s="131"/>
      <c r="BRV159" s="131"/>
      <c r="BRW159" s="131"/>
      <c r="BRX159" s="131"/>
      <c r="BRY159" s="131"/>
      <c r="BRZ159" s="131"/>
      <c r="BSA159" s="131"/>
      <c r="BSB159" s="131"/>
      <c r="BSC159" s="131"/>
      <c r="BSD159" s="131"/>
      <c r="BSE159" s="131"/>
      <c r="BSF159" s="131"/>
      <c r="BSG159" s="131"/>
      <c r="BSH159" s="131"/>
      <c r="BSI159" s="131"/>
      <c r="BSJ159" s="131"/>
      <c r="BSK159" s="131"/>
      <c r="BSL159" s="131"/>
      <c r="BSM159" s="131"/>
      <c r="BSN159" s="131"/>
      <c r="BSO159" s="131"/>
      <c r="BSP159" s="131"/>
      <c r="BSQ159" s="131"/>
      <c r="BSR159" s="131"/>
      <c r="BSS159" s="131"/>
      <c r="BST159" s="131"/>
      <c r="BSU159" s="131"/>
      <c r="BSV159" s="131"/>
      <c r="BSW159" s="131"/>
      <c r="BSX159" s="131"/>
      <c r="BSY159" s="131"/>
      <c r="BSZ159" s="131"/>
      <c r="BTA159" s="131"/>
      <c r="BTB159" s="131"/>
      <c r="BTC159" s="131"/>
      <c r="BTD159" s="131"/>
      <c r="BTE159" s="131"/>
      <c r="BTF159" s="131"/>
      <c r="BTG159" s="131"/>
      <c r="BTH159" s="131"/>
      <c r="BTI159" s="131"/>
      <c r="BTJ159" s="131"/>
      <c r="BTK159" s="131"/>
      <c r="BTL159" s="131"/>
      <c r="BTM159" s="131"/>
      <c r="BTN159" s="131"/>
      <c r="BTO159" s="131"/>
      <c r="BTP159" s="131"/>
      <c r="BTQ159" s="131"/>
      <c r="BTR159" s="131"/>
      <c r="BTS159" s="131"/>
      <c r="BTT159" s="131"/>
      <c r="BTU159" s="131"/>
      <c r="BTV159" s="131"/>
      <c r="BTW159" s="131"/>
      <c r="BTX159" s="131"/>
      <c r="BTY159" s="131"/>
      <c r="BTZ159" s="131"/>
      <c r="BUA159" s="131"/>
      <c r="BUB159" s="131"/>
      <c r="BUC159" s="131"/>
      <c r="BUD159" s="131"/>
      <c r="BUE159" s="131"/>
      <c r="BUF159" s="131"/>
      <c r="BUG159" s="131"/>
      <c r="BUH159" s="131"/>
      <c r="BUI159" s="131"/>
      <c r="BUJ159" s="131"/>
      <c r="BUK159" s="131"/>
      <c r="BUL159" s="131"/>
      <c r="BUM159" s="131"/>
      <c r="BUN159" s="131"/>
      <c r="BUO159" s="131"/>
      <c r="BUP159" s="131"/>
      <c r="BUQ159" s="131"/>
      <c r="BUR159" s="131"/>
      <c r="BUS159" s="131"/>
      <c r="BUT159" s="131"/>
      <c r="BUU159" s="131"/>
      <c r="BUV159" s="131"/>
      <c r="BUW159" s="131"/>
      <c r="BUX159" s="131"/>
      <c r="BUY159" s="131"/>
      <c r="BUZ159" s="131"/>
      <c r="BVA159" s="131"/>
      <c r="BVB159" s="131"/>
      <c r="BVC159" s="131"/>
      <c r="BVD159" s="131"/>
      <c r="BVE159" s="131"/>
      <c r="BVF159" s="131"/>
      <c r="BVG159" s="131"/>
      <c r="BVH159" s="131"/>
      <c r="BVI159" s="131"/>
      <c r="BVJ159" s="131"/>
      <c r="BVK159" s="131"/>
      <c r="BVL159" s="131"/>
      <c r="BVM159" s="131"/>
      <c r="BVN159" s="131"/>
      <c r="BVO159" s="131"/>
      <c r="BVP159" s="131"/>
      <c r="BVQ159" s="131"/>
      <c r="BVR159" s="131"/>
      <c r="BVS159" s="131"/>
      <c r="BVT159" s="131"/>
      <c r="BVU159" s="131"/>
      <c r="BVV159" s="131"/>
      <c r="BVW159" s="131"/>
      <c r="BVX159" s="131"/>
      <c r="BVY159" s="131"/>
      <c r="BVZ159" s="131"/>
      <c r="BWA159" s="131"/>
      <c r="BWB159" s="131"/>
      <c r="BWC159" s="131"/>
      <c r="BWD159" s="131"/>
      <c r="BWE159" s="131"/>
      <c r="BWF159" s="131"/>
      <c r="BWG159" s="131"/>
      <c r="BWH159" s="131"/>
      <c r="BWI159" s="131"/>
      <c r="BWJ159" s="131"/>
      <c r="BWK159" s="131"/>
      <c r="BWL159" s="131"/>
      <c r="BWM159" s="131"/>
      <c r="BWN159" s="131"/>
      <c r="BWO159" s="131"/>
      <c r="BWP159" s="131"/>
      <c r="BWQ159" s="131"/>
      <c r="BWR159" s="131"/>
      <c r="BWS159" s="131"/>
      <c r="BWT159" s="131"/>
      <c r="BWU159" s="131"/>
      <c r="BWV159" s="131"/>
      <c r="BWW159" s="131"/>
      <c r="BWX159" s="131"/>
      <c r="BWY159" s="131"/>
      <c r="BWZ159" s="131"/>
      <c r="BXA159" s="131"/>
      <c r="BXB159" s="131"/>
      <c r="BXC159" s="131"/>
      <c r="BXD159" s="131"/>
      <c r="BXE159" s="131"/>
      <c r="BXF159" s="131"/>
      <c r="BXG159" s="131"/>
      <c r="BXH159" s="131"/>
      <c r="BXI159" s="131"/>
      <c r="BXJ159" s="131"/>
      <c r="BXK159" s="131"/>
      <c r="BXL159" s="131"/>
      <c r="BXM159" s="131"/>
      <c r="BXN159" s="131"/>
      <c r="BXO159" s="131"/>
      <c r="BXP159" s="131"/>
      <c r="BXQ159" s="131"/>
      <c r="BXR159" s="131"/>
      <c r="BXS159" s="131"/>
      <c r="BXT159" s="131"/>
      <c r="BXU159" s="131"/>
      <c r="BXV159" s="131"/>
      <c r="BXW159" s="131"/>
      <c r="BXX159" s="131"/>
      <c r="BXY159" s="131"/>
      <c r="BXZ159" s="131"/>
      <c r="BYA159" s="131"/>
      <c r="BYB159" s="131"/>
      <c r="BYC159" s="131"/>
      <c r="BYD159" s="131"/>
      <c r="BYE159" s="131"/>
      <c r="BYF159" s="131"/>
      <c r="BYG159" s="131"/>
      <c r="BYH159" s="131"/>
      <c r="BYI159" s="131"/>
      <c r="BYJ159" s="131"/>
      <c r="BYK159" s="131"/>
      <c r="BYL159" s="131"/>
      <c r="BYM159" s="131"/>
      <c r="BYN159" s="131"/>
      <c r="BYO159" s="131"/>
      <c r="BYP159" s="131"/>
      <c r="BYQ159" s="131"/>
      <c r="BYR159" s="131"/>
      <c r="BYS159" s="131"/>
      <c r="BYT159" s="131"/>
      <c r="BYU159" s="131"/>
      <c r="BYV159" s="131"/>
      <c r="BYW159" s="131"/>
      <c r="BYX159" s="131"/>
      <c r="BYY159" s="131"/>
      <c r="BYZ159" s="131"/>
      <c r="BZA159" s="131"/>
      <c r="BZB159" s="131"/>
      <c r="BZC159" s="131"/>
      <c r="BZD159" s="131"/>
      <c r="BZE159" s="131"/>
      <c r="BZF159" s="131"/>
      <c r="BZG159" s="131"/>
      <c r="BZH159" s="131"/>
      <c r="BZI159" s="131"/>
      <c r="BZJ159" s="131"/>
      <c r="BZK159" s="131"/>
      <c r="BZL159" s="131"/>
      <c r="BZM159" s="131"/>
      <c r="BZN159" s="131"/>
      <c r="BZO159" s="131"/>
      <c r="BZP159" s="131"/>
      <c r="BZQ159" s="131"/>
      <c r="BZR159" s="131"/>
      <c r="BZS159" s="131"/>
      <c r="BZT159" s="131"/>
      <c r="BZU159" s="131"/>
      <c r="BZV159" s="131"/>
      <c r="BZW159" s="131"/>
      <c r="BZX159" s="131"/>
      <c r="BZY159" s="131"/>
      <c r="BZZ159" s="131"/>
      <c r="CAA159" s="131"/>
      <c r="CAB159" s="131"/>
      <c r="CAC159" s="131"/>
      <c r="CAD159" s="131"/>
      <c r="CAE159" s="131"/>
      <c r="CAF159" s="131"/>
      <c r="CAG159" s="131"/>
      <c r="CAH159" s="131"/>
      <c r="CAI159" s="131"/>
      <c r="CAJ159" s="131"/>
      <c r="CAK159" s="131"/>
      <c r="CAL159" s="131"/>
      <c r="CAM159" s="131"/>
      <c r="CAN159" s="131"/>
      <c r="CAO159" s="131"/>
      <c r="CAP159" s="131"/>
      <c r="CAQ159" s="131"/>
      <c r="CAR159" s="131"/>
      <c r="CAS159" s="131"/>
      <c r="CAT159" s="131"/>
      <c r="CAU159" s="131"/>
      <c r="CAV159" s="131"/>
      <c r="CAW159" s="131"/>
      <c r="CAX159" s="131"/>
      <c r="CAY159" s="131"/>
      <c r="CAZ159" s="131"/>
      <c r="CBA159" s="131"/>
      <c r="CBB159" s="131"/>
      <c r="CBC159" s="131"/>
      <c r="CBD159" s="131"/>
      <c r="CBE159" s="131"/>
      <c r="CBF159" s="131"/>
      <c r="CBG159" s="131"/>
      <c r="CBH159" s="131"/>
      <c r="CBI159" s="131"/>
      <c r="CBJ159" s="131"/>
      <c r="CBK159" s="131"/>
      <c r="CBL159" s="131"/>
      <c r="CBM159" s="131"/>
      <c r="CBN159" s="131"/>
      <c r="CBO159" s="131"/>
      <c r="CBP159" s="131"/>
      <c r="CBQ159" s="131"/>
      <c r="CBR159" s="131"/>
      <c r="CBS159" s="131"/>
      <c r="CBT159" s="131"/>
      <c r="CBU159" s="131"/>
      <c r="CBV159" s="131"/>
      <c r="CBW159" s="131"/>
      <c r="CBX159" s="131"/>
      <c r="CBY159" s="131"/>
      <c r="CBZ159" s="131"/>
      <c r="CCA159" s="131"/>
      <c r="CCB159" s="131"/>
      <c r="CCC159" s="131"/>
      <c r="CCD159" s="131"/>
      <c r="CCE159" s="131"/>
      <c r="CCF159" s="131"/>
      <c r="CCG159" s="131"/>
      <c r="CCH159" s="131"/>
      <c r="CCI159" s="131"/>
      <c r="CCJ159" s="131"/>
      <c r="CCK159" s="131"/>
      <c r="CCL159" s="131"/>
      <c r="CCM159" s="131"/>
      <c r="CCN159" s="131"/>
      <c r="CCO159" s="131"/>
      <c r="CCP159" s="131"/>
      <c r="CCQ159" s="131"/>
      <c r="CCR159" s="131"/>
      <c r="CCS159" s="131"/>
      <c r="CCT159" s="131"/>
      <c r="CCU159" s="131"/>
      <c r="CCV159" s="131"/>
      <c r="CCW159" s="131"/>
      <c r="CCX159" s="131"/>
      <c r="CCY159" s="131"/>
      <c r="CCZ159" s="131"/>
      <c r="CDA159" s="131"/>
      <c r="CDB159" s="131"/>
      <c r="CDC159" s="131"/>
      <c r="CDD159" s="131"/>
      <c r="CDE159" s="131"/>
      <c r="CDF159" s="131"/>
      <c r="CDG159" s="131"/>
      <c r="CDH159" s="131"/>
      <c r="CDI159" s="131"/>
      <c r="CDJ159" s="131"/>
      <c r="CDK159" s="131"/>
      <c r="CDL159" s="131"/>
      <c r="CDM159" s="131"/>
      <c r="CDN159" s="131"/>
      <c r="CDO159" s="131"/>
      <c r="CDP159" s="131"/>
      <c r="CDQ159" s="131"/>
      <c r="CDR159" s="131"/>
      <c r="CDS159" s="131"/>
      <c r="CDT159" s="131"/>
      <c r="CDU159" s="131"/>
      <c r="CDV159" s="131"/>
      <c r="CDW159" s="131"/>
      <c r="CDX159" s="131"/>
      <c r="CDY159" s="131"/>
      <c r="CDZ159" s="131"/>
      <c r="CEA159" s="131"/>
      <c r="CEB159" s="131"/>
      <c r="CEC159" s="131"/>
      <c r="CED159" s="131"/>
      <c r="CEE159" s="131"/>
      <c r="CEF159" s="131"/>
      <c r="CEG159" s="131"/>
      <c r="CEH159" s="131"/>
      <c r="CEI159" s="131"/>
      <c r="CEJ159" s="131"/>
      <c r="CEK159" s="131"/>
      <c r="CEL159" s="131"/>
      <c r="CEM159" s="131"/>
      <c r="CEN159" s="131"/>
      <c r="CEO159" s="131"/>
      <c r="CEP159" s="131"/>
      <c r="CEQ159" s="131"/>
      <c r="CER159" s="131"/>
      <c r="CES159" s="131"/>
      <c r="CET159" s="131"/>
      <c r="CEU159" s="131"/>
      <c r="CEV159" s="131"/>
      <c r="CEW159" s="131"/>
      <c r="CEX159" s="131"/>
      <c r="CEY159" s="131"/>
      <c r="CEZ159" s="131"/>
      <c r="CFA159" s="131"/>
      <c r="CFB159" s="131"/>
      <c r="CFC159" s="131"/>
      <c r="CFD159" s="131"/>
      <c r="CFE159" s="131"/>
      <c r="CFF159" s="131"/>
      <c r="CFG159" s="131"/>
      <c r="CFH159" s="131"/>
      <c r="CFI159" s="131"/>
      <c r="CFJ159" s="131"/>
      <c r="CFK159" s="131"/>
      <c r="CFL159" s="131"/>
      <c r="CFM159" s="131"/>
      <c r="CFN159" s="131"/>
      <c r="CFO159" s="131"/>
      <c r="CFP159" s="131"/>
      <c r="CFQ159" s="131"/>
      <c r="CFR159" s="131"/>
      <c r="CFS159" s="131"/>
      <c r="CFT159" s="131"/>
      <c r="CFU159" s="131"/>
      <c r="CFV159" s="131"/>
      <c r="CFW159" s="131"/>
      <c r="CFX159" s="131"/>
      <c r="CFY159" s="131"/>
      <c r="CFZ159" s="131"/>
      <c r="CGA159" s="131"/>
      <c r="CGB159" s="131"/>
      <c r="CGC159" s="131"/>
      <c r="CGD159" s="131"/>
      <c r="CGE159" s="131"/>
      <c r="CGF159" s="131"/>
      <c r="CGG159" s="131"/>
      <c r="CGH159" s="131"/>
      <c r="CGI159" s="131"/>
      <c r="CGJ159" s="131"/>
      <c r="CGK159" s="131"/>
      <c r="CGL159" s="131"/>
      <c r="CGM159" s="131"/>
      <c r="CGN159" s="131"/>
      <c r="CGO159" s="131"/>
      <c r="CGP159" s="131"/>
      <c r="CGQ159" s="131"/>
      <c r="CGR159" s="131"/>
      <c r="CGS159" s="131"/>
      <c r="CGT159" s="131"/>
      <c r="CGU159" s="131"/>
      <c r="CGV159" s="131"/>
      <c r="CGW159" s="131"/>
      <c r="CGX159" s="131"/>
      <c r="CGY159" s="131"/>
      <c r="CGZ159" s="131"/>
      <c r="CHA159" s="131"/>
      <c r="CHB159" s="131"/>
      <c r="CHC159" s="131"/>
      <c r="CHD159" s="131"/>
      <c r="CHE159" s="131"/>
      <c r="CHF159" s="131"/>
      <c r="CHG159" s="131"/>
      <c r="CHH159" s="131"/>
      <c r="CHI159" s="131"/>
      <c r="CHJ159" s="131"/>
      <c r="CHK159" s="131"/>
      <c r="CHL159" s="131"/>
      <c r="CHM159" s="131"/>
      <c r="CHN159" s="131"/>
      <c r="CHO159" s="131"/>
      <c r="CHP159" s="131"/>
      <c r="CHQ159" s="131"/>
      <c r="CHR159" s="131"/>
      <c r="CHS159" s="131"/>
      <c r="CHT159" s="131"/>
      <c r="CHU159" s="131"/>
      <c r="CHV159" s="131"/>
      <c r="CHW159" s="131"/>
      <c r="CHX159" s="131"/>
      <c r="CHY159" s="131"/>
      <c r="CHZ159" s="131"/>
      <c r="CIA159" s="131"/>
      <c r="CIB159" s="131"/>
      <c r="CIC159" s="131"/>
      <c r="CID159" s="131"/>
      <c r="CIE159" s="131"/>
      <c r="CIF159" s="131"/>
      <c r="CIG159" s="131"/>
      <c r="CIH159" s="131"/>
      <c r="CII159" s="131"/>
      <c r="CIJ159" s="131"/>
      <c r="CIK159" s="131"/>
      <c r="CIL159" s="131"/>
      <c r="CIM159" s="131"/>
      <c r="CIN159" s="131"/>
      <c r="CIO159" s="131"/>
      <c r="CIP159" s="131"/>
      <c r="CIQ159" s="131"/>
      <c r="CIR159" s="131"/>
      <c r="CIS159" s="131"/>
      <c r="CIT159" s="131"/>
      <c r="CIU159" s="131"/>
      <c r="CIV159" s="131"/>
      <c r="CIW159" s="131"/>
      <c r="CIX159" s="131"/>
      <c r="CIY159" s="131"/>
      <c r="CIZ159" s="131"/>
      <c r="CJA159" s="131"/>
      <c r="CJB159" s="131"/>
      <c r="CJC159" s="131"/>
      <c r="CJD159" s="131"/>
      <c r="CJE159" s="131"/>
      <c r="CJF159" s="131"/>
      <c r="CJG159" s="131"/>
      <c r="CJH159" s="131"/>
      <c r="CJI159" s="131"/>
      <c r="CJJ159" s="131"/>
      <c r="CJK159" s="131"/>
      <c r="CJL159" s="131"/>
      <c r="CJM159" s="131"/>
      <c r="CJN159" s="131"/>
      <c r="CJO159" s="131"/>
      <c r="CJP159" s="131"/>
      <c r="CJQ159" s="131"/>
      <c r="CJR159" s="131"/>
      <c r="CJS159" s="131"/>
      <c r="CJT159" s="131"/>
      <c r="CJU159" s="131"/>
      <c r="CJV159" s="131"/>
      <c r="CJW159" s="131"/>
      <c r="CJX159" s="131"/>
      <c r="CJY159" s="131"/>
      <c r="CJZ159" s="131"/>
      <c r="CKA159" s="131"/>
      <c r="CKB159" s="131"/>
      <c r="CKC159" s="131"/>
      <c r="CKD159" s="131"/>
      <c r="CKE159" s="131"/>
      <c r="CKF159" s="131"/>
      <c r="CKG159" s="131"/>
      <c r="CKH159" s="131"/>
      <c r="CKI159" s="131"/>
      <c r="CKJ159" s="131"/>
      <c r="CKK159" s="131"/>
      <c r="CKL159" s="131"/>
      <c r="CKM159" s="131"/>
      <c r="CKN159" s="131"/>
      <c r="CKO159" s="131"/>
      <c r="CKP159" s="131"/>
      <c r="CKQ159" s="131"/>
      <c r="CKR159" s="131"/>
      <c r="CKS159" s="131"/>
      <c r="CKT159" s="131"/>
      <c r="CKU159" s="131"/>
      <c r="CKV159" s="131"/>
      <c r="CKW159" s="131"/>
      <c r="CKX159" s="131"/>
      <c r="CKY159" s="131"/>
      <c r="CKZ159" s="131"/>
      <c r="CLA159" s="131"/>
      <c r="CLB159" s="131"/>
      <c r="CLC159" s="131"/>
      <c r="CLD159" s="131"/>
      <c r="CLE159" s="131"/>
      <c r="CLF159" s="131"/>
      <c r="CLG159" s="131"/>
      <c r="CLH159" s="131"/>
      <c r="CLI159" s="131"/>
      <c r="CLJ159" s="131"/>
      <c r="CLK159" s="131"/>
      <c r="CLL159" s="131"/>
      <c r="CLM159" s="131"/>
      <c r="CLN159" s="131"/>
      <c r="CLO159" s="131"/>
      <c r="CLP159" s="131"/>
      <c r="CLQ159" s="131"/>
      <c r="CLR159" s="131"/>
      <c r="CLS159" s="131"/>
      <c r="CLT159" s="131"/>
      <c r="CLU159" s="131"/>
      <c r="CLV159" s="131"/>
      <c r="CLW159" s="131"/>
      <c r="CLX159" s="131"/>
      <c r="CLY159" s="131"/>
      <c r="CLZ159" s="131"/>
      <c r="CMA159" s="131"/>
      <c r="CMB159" s="131"/>
      <c r="CMC159" s="131"/>
      <c r="CMD159" s="131"/>
      <c r="CME159" s="131"/>
      <c r="CMF159" s="131"/>
      <c r="CMG159" s="131"/>
      <c r="CMH159" s="131"/>
      <c r="CMI159" s="131"/>
      <c r="CMJ159" s="131"/>
      <c r="CMK159" s="131"/>
      <c r="CML159" s="131"/>
      <c r="CMM159" s="131"/>
      <c r="CMN159" s="131"/>
      <c r="CMO159" s="131"/>
      <c r="CMP159" s="131"/>
      <c r="CMQ159" s="131"/>
      <c r="CMR159" s="131"/>
      <c r="CMS159" s="131"/>
      <c r="CMT159" s="131"/>
      <c r="CMU159" s="131"/>
      <c r="CMV159" s="131"/>
      <c r="CMW159" s="131"/>
      <c r="CMX159" s="131"/>
      <c r="CMY159" s="131"/>
      <c r="CMZ159" s="131"/>
      <c r="CNA159" s="131"/>
      <c r="CNB159" s="131"/>
      <c r="CNC159" s="131"/>
      <c r="CND159" s="131"/>
      <c r="CNE159" s="131"/>
      <c r="CNF159" s="131"/>
      <c r="CNG159" s="131"/>
      <c r="CNH159" s="131"/>
      <c r="CNI159" s="131"/>
      <c r="CNJ159" s="131"/>
      <c r="CNK159" s="131"/>
      <c r="CNL159" s="131"/>
      <c r="CNM159" s="131"/>
      <c r="CNN159" s="131"/>
      <c r="CNO159" s="131"/>
      <c r="CNP159" s="131"/>
      <c r="CNQ159" s="131"/>
      <c r="CNR159" s="131"/>
      <c r="CNS159" s="131"/>
      <c r="CNT159" s="131"/>
      <c r="CNU159" s="131"/>
      <c r="CNV159" s="131"/>
      <c r="CNW159" s="131"/>
      <c r="CNX159" s="131"/>
      <c r="CNY159" s="131"/>
      <c r="CNZ159" s="131"/>
      <c r="COA159" s="131"/>
      <c r="COB159" s="131"/>
      <c r="COC159" s="131"/>
      <c r="COD159" s="131"/>
      <c r="COE159" s="131"/>
      <c r="COF159" s="131"/>
      <c r="COG159" s="131"/>
      <c r="COH159" s="131"/>
      <c r="COI159" s="131"/>
      <c r="COJ159" s="131"/>
      <c r="COK159" s="131"/>
      <c r="COL159" s="131"/>
      <c r="COM159" s="131"/>
      <c r="CON159" s="131"/>
      <c r="COO159" s="131"/>
      <c r="COP159" s="131"/>
      <c r="COQ159" s="131"/>
      <c r="COR159" s="131"/>
      <c r="COS159" s="131"/>
      <c r="COT159" s="131"/>
      <c r="COU159" s="131"/>
      <c r="COV159" s="131"/>
      <c r="COW159" s="131"/>
      <c r="COX159" s="131"/>
      <c r="COY159" s="131"/>
      <c r="COZ159" s="131"/>
      <c r="CPA159" s="131"/>
      <c r="CPB159" s="131"/>
      <c r="CPC159" s="131"/>
      <c r="CPD159" s="131"/>
      <c r="CPE159" s="131"/>
      <c r="CPF159" s="131"/>
      <c r="CPG159" s="131"/>
      <c r="CPH159" s="131"/>
      <c r="CPI159" s="131"/>
      <c r="CPJ159" s="131"/>
      <c r="CPK159" s="131"/>
      <c r="CPL159" s="131"/>
      <c r="CPM159" s="131"/>
      <c r="CPN159" s="131"/>
      <c r="CPO159" s="131"/>
      <c r="CPP159" s="131"/>
      <c r="CPQ159" s="131"/>
      <c r="CPR159" s="131"/>
      <c r="CPS159" s="131"/>
      <c r="CPT159" s="131"/>
      <c r="CPU159" s="131"/>
      <c r="CPV159" s="131"/>
      <c r="CPW159" s="131"/>
      <c r="CPX159" s="131"/>
      <c r="CPY159" s="131"/>
      <c r="CPZ159" s="131"/>
      <c r="CQA159" s="131"/>
      <c r="CQB159" s="131"/>
      <c r="CQC159" s="131"/>
      <c r="CQD159" s="131"/>
      <c r="CQE159" s="131"/>
      <c r="CQF159" s="131"/>
      <c r="CQG159" s="131"/>
      <c r="CQH159" s="131"/>
      <c r="CQI159" s="131"/>
      <c r="CQJ159" s="131"/>
      <c r="CQK159" s="131"/>
      <c r="CQL159" s="131"/>
      <c r="CQM159" s="131"/>
      <c r="CQN159" s="131"/>
      <c r="CQO159" s="131"/>
      <c r="CQP159" s="131"/>
      <c r="CQQ159" s="131"/>
      <c r="CQR159" s="131"/>
      <c r="CQS159" s="131"/>
      <c r="CQT159" s="131"/>
      <c r="CQU159" s="131"/>
      <c r="CQV159" s="131"/>
      <c r="CQW159" s="131"/>
      <c r="CQX159" s="131"/>
      <c r="CQY159" s="131"/>
      <c r="CQZ159" s="131"/>
      <c r="CRA159" s="131"/>
      <c r="CRB159" s="131"/>
      <c r="CRC159" s="131"/>
      <c r="CRD159" s="131"/>
      <c r="CRE159" s="131"/>
      <c r="CRF159" s="131"/>
      <c r="CRG159" s="131"/>
      <c r="CRH159" s="131"/>
      <c r="CRI159" s="131"/>
      <c r="CRJ159" s="131"/>
      <c r="CRK159" s="131"/>
      <c r="CRL159" s="131"/>
      <c r="CRM159" s="131"/>
      <c r="CRN159" s="131"/>
      <c r="CRO159" s="131"/>
      <c r="CRP159" s="131"/>
      <c r="CRQ159" s="131"/>
      <c r="CRR159" s="131"/>
      <c r="CRS159" s="131"/>
      <c r="CRT159" s="131"/>
      <c r="CRU159" s="131"/>
      <c r="CRV159" s="131"/>
      <c r="CRW159" s="131"/>
      <c r="CRX159" s="131"/>
      <c r="CRY159" s="131"/>
      <c r="CRZ159" s="131"/>
      <c r="CSA159" s="131"/>
      <c r="CSB159" s="131"/>
      <c r="CSC159" s="131"/>
      <c r="CSD159" s="131"/>
      <c r="CSE159" s="131"/>
      <c r="CSF159" s="131"/>
      <c r="CSG159" s="131"/>
      <c r="CSH159" s="131"/>
      <c r="CSI159" s="131"/>
      <c r="CSJ159" s="131"/>
      <c r="CSK159" s="131"/>
      <c r="CSL159" s="131"/>
      <c r="CSM159" s="131"/>
      <c r="CSN159" s="131"/>
      <c r="CSO159" s="131"/>
      <c r="CSP159" s="131"/>
      <c r="CSQ159" s="131"/>
      <c r="CSR159" s="131"/>
      <c r="CSS159" s="131"/>
      <c r="CST159" s="131"/>
      <c r="CSU159" s="131"/>
      <c r="CSV159" s="131"/>
      <c r="CSW159" s="131"/>
      <c r="CSX159" s="131"/>
      <c r="CSY159" s="131"/>
      <c r="CSZ159" s="131"/>
      <c r="CTA159" s="131"/>
      <c r="CTB159" s="131"/>
      <c r="CTC159" s="131"/>
      <c r="CTD159" s="131"/>
      <c r="CTE159" s="131"/>
      <c r="CTF159" s="131"/>
      <c r="CTG159" s="131"/>
      <c r="CTH159" s="131"/>
      <c r="CTI159" s="131"/>
      <c r="CTJ159" s="131"/>
      <c r="CTK159" s="131"/>
      <c r="CTL159" s="131"/>
      <c r="CTM159" s="131"/>
      <c r="CTN159" s="131"/>
      <c r="CTO159" s="131"/>
      <c r="CTP159" s="131"/>
      <c r="CTQ159" s="131"/>
      <c r="CTR159" s="131"/>
      <c r="CTS159" s="131"/>
      <c r="CTT159" s="131"/>
      <c r="CTU159" s="131"/>
      <c r="CTV159" s="131"/>
      <c r="CTW159" s="131"/>
      <c r="CTX159" s="131"/>
      <c r="CTY159" s="131"/>
      <c r="CTZ159" s="131"/>
      <c r="CUA159" s="131"/>
      <c r="CUB159" s="131"/>
      <c r="CUC159" s="131"/>
      <c r="CUD159" s="131"/>
      <c r="CUE159" s="131"/>
      <c r="CUF159" s="131"/>
      <c r="CUG159" s="131"/>
      <c r="CUH159" s="131"/>
      <c r="CUI159" s="131"/>
      <c r="CUJ159" s="131"/>
      <c r="CUK159" s="131"/>
      <c r="CUL159" s="131"/>
      <c r="CUM159" s="131"/>
      <c r="CUN159" s="131"/>
      <c r="CUO159" s="131"/>
      <c r="CUP159" s="131"/>
      <c r="CUQ159" s="131"/>
      <c r="CUR159" s="131"/>
      <c r="CUS159" s="131"/>
      <c r="CUT159" s="131"/>
      <c r="CUU159" s="131"/>
      <c r="CUV159" s="131"/>
      <c r="CUW159" s="131"/>
      <c r="CUX159" s="131"/>
      <c r="CUY159" s="131"/>
      <c r="CUZ159" s="131"/>
      <c r="CVA159" s="131"/>
      <c r="CVB159" s="131"/>
      <c r="CVC159" s="131"/>
      <c r="CVD159" s="131"/>
      <c r="CVE159" s="131"/>
      <c r="CVF159" s="131"/>
      <c r="CVG159" s="131"/>
      <c r="CVH159" s="131"/>
      <c r="CVI159" s="131"/>
      <c r="CVJ159" s="131"/>
      <c r="CVK159" s="131"/>
      <c r="CVL159" s="131"/>
      <c r="CVM159" s="131"/>
      <c r="CVN159" s="131"/>
      <c r="CVO159" s="131"/>
      <c r="CVP159" s="131"/>
      <c r="CVQ159" s="131"/>
      <c r="CVR159" s="131"/>
      <c r="CVS159" s="131"/>
      <c r="CVT159" s="131"/>
      <c r="CVU159" s="131"/>
      <c r="CVV159" s="131"/>
      <c r="CVW159" s="131"/>
      <c r="CVX159" s="131"/>
      <c r="CVY159" s="131"/>
      <c r="CVZ159" s="131"/>
      <c r="CWA159" s="131"/>
      <c r="CWB159" s="131"/>
      <c r="CWC159" s="131"/>
      <c r="CWD159" s="131"/>
      <c r="CWE159" s="131"/>
      <c r="CWF159" s="131"/>
      <c r="CWG159" s="131"/>
      <c r="CWH159" s="131"/>
      <c r="CWI159" s="131"/>
      <c r="CWJ159" s="131"/>
      <c r="CWK159" s="131"/>
      <c r="CWL159" s="131"/>
      <c r="CWM159" s="131"/>
      <c r="CWN159" s="131"/>
      <c r="CWO159" s="131"/>
      <c r="CWP159" s="131"/>
      <c r="CWQ159" s="131"/>
      <c r="CWR159" s="131"/>
      <c r="CWS159" s="131"/>
      <c r="CWT159" s="131"/>
      <c r="CWU159" s="131"/>
      <c r="CWV159" s="131"/>
      <c r="CWW159" s="131"/>
      <c r="CWX159" s="131"/>
      <c r="CWY159" s="131"/>
      <c r="CWZ159" s="131"/>
      <c r="CXA159" s="131"/>
      <c r="CXB159" s="131"/>
      <c r="CXC159" s="131"/>
      <c r="CXD159" s="131"/>
      <c r="CXE159" s="131"/>
      <c r="CXF159" s="131"/>
      <c r="CXG159" s="131"/>
      <c r="CXH159" s="131"/>
      <c r="CXI159" s="131"/>
      <c r="CXJ159" s="131"/>
      <c r="CXK159" s="131"/>
      <c r="CXL159" s="131"/>
      <c r="CXM159" s="131"/>
      <c r="CXN159" s="131"/>
      <c r="CXO159" s="131"/>
      <c r="CXP159" s="131"/>
      <c r="CXQ159" s="131"/>
      <c r="CXR159" s="131"/>
      <c r="CXS159" s="131"/>
      <c r="CXT159" s="131"/>
      <c r="CXU159" s="131"/>
      <c r="CXV159" s="131"/>
      <c r="CXW159" s="131"/>
      <c r="CXX159" s="131"/>
      <c r="CXY159" s="131"/>
      <c r="CXZ159" s="131"/>
      <c r="CYA159" s="131"/>
      <c r="CYB159" s="131"/>
      <c r="CYC159" s="131"/>
      <c r="CYD159" s="131"/>
      <c r="CYE159" s="131"/>
      <c r="CYF159" s="131"/>
      <c r="CYG159" s="131"/>
      <c r="CYH159" s="131"/>
      <c r="CYI159" s="131"/>
      <c r="CYJ159" s="131"/>
      <c r="CYK159" s="131"/>
      <c r="CYL159" s="131"/>
      <c r="CYM159" s="131"/>
      <c r="CYN159" s="131"/>
      <c r="CYO159" s="131"/>
      <c r="CYP159" s="131"/>
      <c r="CYQ159" s="131"/>
      <c r="CYR159" s="131"/>
      <c r="CYS159" s="131"/>
      <c r="CYT159" s="131"/>
      <c r="CYU159" s="131"/>
      <c r="CYV159" s="131"/>
      <c r="CYW159" s="131"/>
      <c r="CYX159" s="131"/>
      <c r="CYY159" s="131"/>
      <c r="CYZ159" s="131"/>
      <c r="CZA159" s="131"/>
      <c r="CZB159" s="131"/>
      <c r="CZC159" s="131"/>
      <c r="CZD159" s="131"/>
      <c r="CZE159" s="131"/>
      <c r="CZF159" s="131"/>
      <c r="CZG159" s="131"/>
      <c r="CZH159" s="131"/>
      <c r="CZI159" s="131"/>
      <c r="CZJ159" s="131"/>
      <c r="CZK159" s="131"/>
      <c r="CZL159" s="131"/>
      <c r="CZM159" s="131"/>
      <c r="CZN159" s="131"/>
      <c r="CZO159" s="131"/>
      <c r="CZP159" s="131"/>
      <c r="CZQ159" s="131"/>
      <c r="CZR159" s="131"/>
      <c r="CZS159" s="131"/>
      <c r="CZT159" s="131"/>
      <c r="CZU159" s="131"/>
      <c r="CZV159" s="131"/>
      <c r="CZW159" s="131"/>
      <c r="CZX159" s="131"/>
      <c r="CZY159" s="131"/>
      <c r="CZZ159" s="131"/>
      <c r="DAA159" s="131"/>
      <c r="DAB159" s="131"/>
      <c r="DAC159" s="131"/>
      <c r="DAD159" s="131"/>
      <c r="DAE159" s="131"/>
      <c r="DAF159" s="131"/>
      <c r="DAG159" s="131"/>
      <c r="DAH159" s="131"/>
      <c r="DAI159" s="131"/>
      <c r="DAJ159" s="131"/>
      <c r="DAK159" s="131"/>
      <c r="DAL159" s="131"/>
      <c r="DAM159" s="131"/>
      <c r="DAN159" s="131"/>
      <c r="DAO159" s="131"/>
      <c r="DAP159" s="131"/>
      <c r="DAQ159" s="131"/>
      <c r="DAR159" s="131"/>
      <c r="DAS159" s="131"/>
      <c r="DAT159" s="131"/>
      <c r="DAU159" s="131"/>
      <c r="DAV159" s="131"/>
      <c r="DAW159" s="131"/>
      <c r="DAX159" s="131"/>
      <c r="DAY159" s="131"/>
      <c r="DAZ159" s="131"/>
      <c r="DBA159" s="131"/>
      <c r="DBB159" s="131"/>
      <c r="DBC159" s="131"/>
      <c r="DBD159" s="131"/>
      <c r="DBE159" s="131"/>
      <c r="DBF159" s="131"/>
      <c r="DBG159" s="131"/>
      <c r="DBH159" s="131"/>
      <c r="DBI159" s="131"/>
      <c r="DBJ159" s="131"/>
      <c r="DBK159" s="131"/>
      <c r="DBL159" s="131"/>
      <c r="DBM159" s="131"/>
      <c r="DBN159" s="131"/>
      <c r="DBO159" s="131"/>
      <c r="DBP159" s="131"/>
      <c r="DBQ159" s="131"/>
      <c r="DBR159" s="131"/>
      <c r="DBS159" s="131"/>
      <c r="DBT159" s="131"/>
      <c r="DBU159" s="131"/>
      <c r="DBV159" s="131"/>
      <c r="DBW159" s="131"/>
      <c r="DBX159" s="131"/>
      <c r="DBY159" s="131"/>
      <c r="DBZ159" s="131"/>
      <c r="DCA159" s="131"/>
      <c r="DCB159" s="131"/>
      <c r="DCC159" s="131"/>
      <c r="DCD159" s="131"/>
      <c r="DCE159" s="131"/>
      <c r="DCF159" s="131"/>
      <c r="DCG159" s="131"/>
      <c r="DCH159" s="131"/>
      <c r="DCI159" s="131"/>
      <c r="DCJ159" s="131"/>
      <c r="DCK159" s="131"/>
      <c r="DCL159" s="131"/>
      <c r="DCM159" s="131"/>
      <c r="DCN159" s="131"/>
      <c r="DCO159" s="131"/>
      <c r="DCP159" s="131"/>
      <c r="DCQ159" s="131"/>
      <c r="DCR159" s="131"/>
      <c r="DCS159" s="131"/>
      <c r="DCT159" s="131"/>
      <c r="DCU159" s="131"/>
      <c r="DCV159" s="131"/>
      <c r="DCW159" s="131"/>
      <c r="DCX159" s="131"/>
      <c r="DCY159" s="131"/>
      <c r="DCZ159" s="131"/>
      <c r="DDA159" s="131"/>
      <c r="DDB159" s="131"/>
      <c r="DDC159" s="131"/>
      <c r="DDD159" s="131"/>
      <c r="DDE159" s="131"/>
      <c r="DDF159" s="131"/>
      <c r="DDG159" s="131"/>
      <c r="DDH159" s="131"/>
      <c r="DDI159" s="131"/>
      <c r="DDJ159" s="131"/>
      <c r="DDK159" s="131"/>
      <c r="DDL159" s="131"/>
      <c r="DDM159" s="131"/>
      <c r="DDN159" s="131"/>
      <c r="DDO159" s="131"/>
      <c r="DDP159" s="131"/>
      <c r="DDQ159" s="131"/>
      <c r="DDR159" s="131"/>
      <c r="DDS159" s="131"/>
      <c r="DDT159" s="131"/>
      <c r="DDU159" s="131"/>
      <c r="DDV159" s="131"/>
      <c r="DDW159" s="131"/>
      <c r="DDX159" s="131"/>
      <c r="DDY159" s="131"/>
      <c r="DDZ159" s="131"/>
      <c r="DEA159" s="131"/>
      <c r="DEB159" s="131"/>
      <c r="DEC159" s="131"/>
      <c r="DED159" s="131"/>
      <c r="DEE159" s="131"/>
      <c r="DEF159" s="131"/>
      <c r="DEG159" s="131"/>
      <c r="DEH159" s="131"/>
      <c r="DEI159" s="131"/>
      <c r="DEJ159" s="131"/>
      <c r="DEK159" s="131"/>
      <c r="DEL159" s="131"/>
      <c r="DEM159" s="131"/>
      <c r="DEN159" s="131"/>
      <c r="DEO159" s="131"/>
      <c r="DEP159" s="131"/>
      <c r="DEQ159" s="131"/>
      <c r="DER159" s="131"/>
      <c r="DES159" s="131"/>
      <c r="DET159" s="131"/>
      <c r="DEU159" s="131"/>
      <c r="DEV159" s="131"/>
      <c r="DEW159" s="131"/>
      <c r="DEX159" s="131"/>
      <c r="DEY159" s="131"/>
      <c r="DEZ159" s="131"/>
      <c r="DFA159" s="131"/>
      <c r="DFB159" s="131"/>
      <c r="DFC159" s="131"/>
      <c r="DFD159" s="131"/>
      <c r="DFE159" s="131"/>
      <c r="DFF159" s="131"/>
      <c r="DFG159" s="131"/>
      <c r="DFH159" s="131"/>
      <c r="DFI159" s="131"/>
      <c r="DFJ159" s="131"/>
      <c r="DFK159" s="131"/>
      <c r="DFL159" s="131"/>
      <c r="DFM159" s="131"/>
      <c r="DFN159" s="131"/>
      <c r="DFO159" s="131"/>
      <c r="DFP159" s="131"/>
      <c r="DFQ159" s="131"/>
      <c r="DFR159" s="131"/>
      <c r="DFS159" s="131"/>
      <c r="DFT159" s="131"/>
      <c r="DFU159" s="131"/>
      <c r="DFV159" s="131"/>
      <c r="DFW159" s="131"/>
      <c r="DFX159" s="131"/>
      <c r="DFY159" s="131"/>
      <c r="DFZ159" s="131"/>
      <c r="DGA159" s="131"/>
      <c r="DGB159" s="131"/>
      <c r="DGC159" s="131"/>
      <c r="DGD159" s="131"/>
      <c r="DGE159" s="131"/>
      <c r="DGF159" s="131"/>
      <c r="DGG159" s="131"/>
      <c r="DGH159" s="131"/>
      <c r="DGI159" s="131"/>
      <c r="DGJ159" s="131"/>
      <c r="DGK159" s="131"/>
      <c r="DGL159" s="131"/>
      <c r="DGM159" s="131"/>
      <c r="DGN159" s="131"/>
      <c r="DGO159" s="131"/>
      <c r="DGP159" s="131"/>
      <c r="DGQ159" s="131"/>
      <c r="DGR159" s="131"/>
      <c r="DGS159" s="131"/>
      <c r="DGT159" s="131"/>
      <c r="DGU159" s="131"/>
      <c r="DGV159" s="131"/>
      <c r="DGW159" s="131"/>
      <c r="DGX159" s="131"/>
      <c r="DGY159" s="131"/>
      <c r="DGZ159" s="131"/>
      <c r="DHA159" s="131"/>
      <c r="DHB159" s="131"/>
      <c r="DHC159" s="131"/>
      <c r="DHD159" s="131"/>
      <c r="DHE159" s="131"/>
      <c r="DHF159" s="131"/>
      <c r="DHG159" s="131"/>
      <c r="DHH159" s="131"/>
      <c r="DHI159" s="131"/>
      <c r="DHJ159" s="131"/>
      <c r="DHK159" s="131"/>
      <c r="DHL159" s="131"/>
      <c r="DHM159" s="131"/>
      <c r="DHN159" s="131"/>
      <c r="DHO159" s="131"/>
      <c r="DHP159" s="131"/>
      <c r="DHQ159" s="131"/>
      <c r="DHR159" s="131"/>
      <c r="DHS159" s="131"/>
      <c r="DHT159" s="131"/>
      <c r="DHU159" s="131"/>
      <c r="DHV159" s="131"/>
      <c r="DHW159" s="131"/>
      <c r="DHX159" s="131"/>
      <c r="DHY159" s="131"/>
      <c r="DHZ159" s="131"/>
      <c r="DIA159" s="131"/>
      <c r="DIB159" s="131"/>
      <c r="DIC159" s="131"/>
      <c r="DID159" s="131"/>
      <c r="DIE159" s="131"/>
      <c r="DIF159" s="131"/>
      <c r="DIG159" s="131"/>
      <c r="DIH159" s="131"/>
      <c r="DII159" s="131"/>
      <c r="DIJ159" s="131"/>
      <c r="DIK159" s="131"/>
      <c r="DIL159" s="131"/>
      <c r="DIM159" s="131"/>
      <c r="DIN159" s="131"/>
      <c r="DIO159" s="131"/>
      <c r="DIP159" s="131"/>
      <c r="DIQ159" s="131"/>
      <c r="DIR159" s="131"/>
      <c r="DIS159" s="131"/>
      <c r="DIT159" s="131"/>
      <c r="DIU159" s="131"/>
      <c r="DIV159" s="131"/>
      <c r="DIW159" s="131"/>
      <c r="DIX159" s="131"/>
      <c r="DIY159" s="131"/>
      <c r="DIZ159" s="131"/>
      <c r="DJA159" s="131"/>
      <c r="DJB159" s="131"/>
      <c r="DJC159" s="131"/>
      <c r="DJD159" s="131"/>
      <c r="DJE159" s="131"/>
      <c r="DJF159" s="131"/>
      <c r="DJG159" s="131"/>
      <c r="DJH159" s="131"/>
      <c r="DJI159" s="131"/>
      <c r="DJJ159" s="131"/>
      <c r="DJK159" s="131"/>
      <c r="DJL159" s="131"/>
      <c r="DJM159" s="131"/>
      <c r="DJN159" s="131"/>
      <c r="DJO159" s="131"/>
      <c r="DJP159" s="131"/>
      <c r="DJQ159" s="131"/>
      <c r="DJR159" s="131"/>
      <c r="DJS159" s="131"/>
      <c r="DJT159" s="131"/>
      <c r="DJU159" s="131"/>
      <c r="DJV159" s="131"/>
      <c r="DJW159" s="131"/>
      <c r="DJX159" s="131"/>
      <c r="DJY159" s="131"/>
      <c r="DJZ159" s="131"/>
      <c r="DKA159" s="131"/>
      <c r="DKB159" s="131"/>
      <c r="DKC159" s="131"/>
      <c r="DKD159" s="131"/>
      <c r="DKE159" s="131"/>
      <c r="DKF159" s="131"/>
      <c r="DKG159" s="131"/>
      <c r="DKH159" s="131"/>
      <c r="DKI159" s="131"/>
      <c r="DKJ159" s="131"/>
      <c r="DKK159" s="131"/>
      <c r="DKL159" s="131"/>
      <c r="DKM159" s="131"/>
      <c r="DKN159" s="131"/>
      <c r="DKO159" s="131"/>
      <c r="DKP159" s="131"/>
      <c r="DKQ159" s="131"/>
      <c r="DKR159" s="131"/>
      <c r="DKS159" s="131"/>
      <c r="DKT159" s="131"/>
      <c r="DKU159" s="131"/>
      <c r="DKV159" s="131"/>
      <c r="DKW159" s="131"/>
      <c r="DKX159" s="131"/>
      <c r="DKY159" s="131"/>
      <c r="DKZ159" s="131"/>
      <c r="DLA159" s="131"/>
      <c r="DLB159" s="131"/>
      <c r="DLC159" s="131"/>
      <c r="DLD159" s="131"/>
      <c r="DLE159" s="131"/>
      <c r="DLF159" s="131"/>
      <c r="DLG159" s="131"/>
      <c r="DLH159" s="131"/>
      <c r="DLI159" s="131"/>
      <c r="DLJ159" s="131"/>
      <c r="DLK159" s="131"/>
      <c r="DLL159" s="131"/>
      <c r="DLM159" s="131"/>
      <c r="DLN159" s="131"/>
      <c r="DLO159" s="131"/>
      <c r="DLP159" s="131"/>
      <c r="DLQ159" s="131"/>
      <c r="DLR159" s="131"/>
      <c r="DLS159" s="131"/>
      <c r="DLT159" s="131"/>
      <c r="DLU159" s="131"/>
      <c r="DLV159" s="131"/>
      <c r="DLW159" s="131"/>
      <c r="DLX159" s="131"/>
      <c r="DLY159" s="131"/>
      <c r="DLZ159" s="131"/>
      <c r="DMA159" s="131"/>
      <c r="DMB159" s="131"/>
      <c r="DMC159" s="131"/>
      <c r="DMD159" s="131"/>
      <c r="DME159" s="131"/>
      <c r="DMF159" s="131"/>
      <c r="DMG159" s="131"/>
      <c r="DMH159" s="131"/>
      <c r="DMI159" s="131"/>
      <c r="DMJ159" s="131"/>
      <c r="DMK159" s="131"/>
      <c r="DML159" s="131"/>
      <c r="DMM159" s="131"/>
      <c r="DMN159" s="131"/>
      <c r="DMO159" s="131"/>
      <c r="DMP159" s="131"/>
      <c r="DMQ159" s="131"/>
      <c r="DMR159" s="131"/>
      <c r="DMS159" s="131"/>
      <c r="DMT159" s="131"/>
      <c r="DMU159" s="131"/>
      <c r="DMV159" s="131"/>
      <c r="DMW159" s="131"/>
      <c r="DMX159" s="131"/>
      <c r="DMY159" s="131"/>
      <c r="DMZ159" s="131"/>
      <c r="DNA159" s="131"/>
      <c r="DNB159" s="131"/>
      <c r="DNC159" s="131"/>
      <c r="DND159" s="131"/>
      <c r="DNE159" s="131"/>
      <c r="DNF159" s="131"/>
      <c r="DNG159" s="131"/>
      <c r="DNH159" s="131"/>
      <c r="DNI159" s="131"/>
      <c r="DNJ159" s="131"/>
      <c r="DNK159" s="131"/>
      <c r="DNL159" s="131"/>
      <c r="DNM159" s="131"/>
      <c r="DNN159" s="131"/>
      <c r="DNO159" s="131"/>
      <c r="DNP159" s="131"/>
      <c r="DNQ159" s="131"/>
      <c r="DNR159" s="131"/>
      <c r="DNS159" s="131"/>
      <c r="DNT159" s="131"/>
      <c r="DNU159" s="131"/>
      <c r="DNV159" s="131"/>
      <c r="DNW159" s="131"/>
      <c r="DNX159" s="131"/>
      <c r="DNY159" s="131"/>
      <c r="DNZ159" s="131"/>
      <c r="DOA159" s="131"/>
      <c r="DOB159" s="131"/>
      <c r="DOC159" s="131"/>
      <c r="DOD159" s="131"/>
      <c r="DOE159" s="131"/>
      <c r="DOF159" s="131"/>
      <c r="DOG159" s="131"/>
      <c r="DOH159" s="131"/>
      <c r="DOI159" s="131"/>
      <c r="DOJ159" s="131"/>
      <c r="DOK159" s="131"/>
      <c r="DOL159" s="131"/>
      <c r="DOM159" s="131"/>
      <c r="DON159" s="131"/>
      <c r="DOO159" s="131"/>
      <c r="DOP159" s="131"/>
      <c r="DOQ159" s="131"/>
      <c r="DOR159" s="131"/>
      <c r="DOS159" s="131"/>
      <c r="DOT159" s="131"/>
      <c r="DOU159" s="131"/>
      <c r="DOV159" s="131"/>
      <c r="DOW159" s="131"/>
      <c r="DOX159" s="131"/>
      <c r="DOY159" s="131"/>
      <c r="DOZ159" s="131"/>
      <c r="DPA159" s="131"/>
      <c r="DPB159" s="131"/>
      <c r="DPC159" s="131"/>
      <c r="DPD159" s="131"/>
      <c r="DPE159" s="131"/>
      <c r="DPF159" s="131"/>
      <c r="DPG159" s="131"/>
      <c r="DPH159" s="131"/>
      <c r="DPI159" s="131"/>
      <c r="DPJ159" s="131"/>
      <c r="DPK159" s="131"/>
      <c r="DPL159" s="131"/>
      <c r="DPM159" s="131"/>
      <c r="DPN159" s="131"/>
      <c r="DPO159" s="131"/>
      <c r="DPP159" s="131"/>
      <c r="DPQ159" s="131"/>
      <c r="DPR159" s="131"/>
      <c r="DPS159" s="131"/>
      <c r="DPT159" s="131"/>
      <c r="DPU159" s="131"/>
      <c r="DPV159" s="131"/>
      <c r="DPW159" s="131"/>
      <c r="DPX159" s="131"/>
      <c r="DPY159" s="131"/>
      <c r="DPZ159" s="131"/>
      <c r="DQA159" s="131"/>
      <c r="DQB159" s="131"/>
      <c r="DQC159" s="131"/>
      <c r="DQD159" s="131"/>
      <c r="DQE159" s="131"/>
      <c r="DQF159" s="131"/>
      <c r="DQG159" s="131"/>
      <c r="DQH159" s="131"/>
      <c r="DQI159" s="131"/>
      <c r="DQJ159" s="131"/>
      <c r="DQK159" s="131"/>
      <c r="DQL159" s="131"/>
      <c r="DQM159" s="131"/>
      <c r="DQN159" s="131"/>
      <c r="DQO159" s="131"/>
      <c r="DQP159" s="131"/>
      <c r="DQQ159" s="131"/>
      <c r="DQR159" s="131"/>
      <c r="DQS159" s="131"/>
      <c r="DQT159" s="131"/>
      <c r="DQU159" s="131"/>
      <c r="DQV159" s="131"/>
      <c r="DQW159" s="131"/>
      <c r="DQX159" s="131"/>
      <c r="DQY159" s="131"/>
      <c r="DQZ159" s="131"/>
      <c r="DRA159" s="131"/>
      <c r="DRB159" s="131"/>
      <c r="DRC159" s="131"/>
      <c r="DRD159" s="131"/>
      <c r="DRE159" s="131"/>
      <c r="DRF159" s="131"/>
      <c r="DRG159" s="131"/>
      <c r="DRH159" s="131"/>
      <c r="DRI159" s="131"/>
      <c r="DRJ159" s="131"/>
      <c r="DRK159" s="131"/>
      <c r="DRL159" s="131"/>
      <c r="DRM159" s="131"/>
      <c r="DRN159" s="131"/>
      <c r="DRO159" s="131"/>
      <c r="DRP159" s="131"/>
      <c r="DRQ159" s="131"/>
      <c r="DRR159" s="131"/>
      <c r="DRS159" s="131"/>
      <c r="DRT159" s="131"/>
      <c r="DRU159" s="131"/>
      <c r="DRV159" s="131"/>
      <c r="DRW159" s="131"/>
      <c r="DRX159" s="131"/>
      <c r="DRY159" s="131"/>
      <c r="DRZ159" s="131"/>
      <c r="DSA159" s="131"/>
      <c r="DSB159" s="131"/>
      <c r="DSC159" s="131"/>
      <c r="DSD159" s="131"/>
      <c r="DSE159" s="131"/>
      <c r="DSF159" s="131"/>
      <c r="DSG159" s="131"/>
      <c r="DSH159" s="131"/>
      <c r="DSI159" s="131"/>
      <c r="DSJ159" s="131"/>
      <c r="DSK159" s="131"/>
      <c r="DSL159" s="131"/>
      <c r="DSM159" s="131"/>
      <c r="DSN159" s="131"/>
      <c r="DSO159" s="131"/>
      <c r="DSP159" s="131"/>
      <c r="DSQ159" s="131"/>
      <c r="DSR159" s="131"/>
      <c r="DSS159" s="131"/>
      <c r="DST159" s="131"/>
      <c r="DSU159" s="131"/>
      <c r="DSV159" s="131"/>
      <c r="DSW159" s="131"/>
      <c r="DSX159" s="131"/>
      <c r="DSY159" s="131"/>
      <c r="DSZ159" s="131"/>
      <c r="DTA159" s="131"/>
      <c r="DTB159" s="131"/>
      <c r="DTC159" s="131"/>
      <c r="DTD159" s="131"/>
      <c r="DTE159" s="131"/>
      <c r="DTF159" s="131"/>
      <c r="DTG159" s="131"/>
      <c r="DTH159" s="131"/>
      <c r="DTI159" s="131"/>
      <c r="DTJ159" s="131"/>
      <c r="DTK159" s="131"/>
      <c r="DTL159" s="131"/>
      <c r="DTM159" s="131"/>
      <c r="DTN159" s="131"/>
      <c r="DTO159" s="131"/>
      <c r="DTP159" s="131"/>
      <c r="DTQ159" s="131"/>
      <c r="DTR159" s="131"/>
      <c r="DTS159" s="131"/>
      <c r="DTT159" s="131"/>
      <c r="DTU159" s="131"/>
      <c r="DTV159" s="131"/>
      <c r="DTW159" s="131"/>
      <c r="DTX159" s="131"/>
      <c r="DTY159" s="131"/>
      <c r="DTZ159" s="131"/>
      <c r="DUA159" s="131"/>
      <c r="DUB159" s="131"/>
      <c r="DUC159" s="131"/>
      <c r="DUD159" s="131"/>
      <c r="DUE159" s="131"/>
      <c r="DUF159" s="131"/>
      <c r="DUG159" s="131"/>
      <c r="DUH159" s="131"/>
      <c r="DUI159" s="131"/>
      <c r="DUJ159" s="131"/>
      <c r="DUK159" s="131"/>
      <c r="DUL159" s="131"/>
      <c r="DUM159" s="131"/>
      <c r="DUN159" s="131"/>
      <c r="DUO159" s="131"/>
      <c r="DUP159" s="131"/>
      <c r="DUQ159" s="131"/>
      <c r="DUR159" s="131"/>
      <c r="DUS159" s="131"/>
      <c r="DUT159" s="131"/>
      <c r="DUU159" s="131"/>
      <c r="DUV159" s="131"/>
      <c r="DUW159" s="131"/>
      <c r="DUX159" s="131"/>
      <c r="DUY159" s="131"/>
      <c r="DUZ159" s="131"/>
      <c r="DVA159" s="131"/>
      <c r="DVB159" s="131"/>
      <c r="DVC159" s="131"/>
      <c r="DVD159" s="131"/>
      <c r="DVE159" s="131"/>
      <c r="DVF159" s="131"/>
      <c r="DVG159" s="131"/>
      <c r="DVH159" s="131"/>
      <c r="DVI159" s="131"/>
      <c r="DVJ159" s="131"/>
      <c r="DVK159" s="131"/>
      <c r="DVL159" s="131"/>
      <c r="DVM159" s="131"/>
      <c r="DVN159" s="131"/>
      <c r="DVO159" s="131"/>
      <c r="DVP159" s="131"/>
      <c r="DVQ159" s="131"/>
      <c r="DVR159" s="131"/>
      <c r="DVS159" s="131"/>
      <c r="DVT159" s="131"/>
      <c r="DVU159" s="131"/>
      <c r="DVV159" s="131"/>
      <c r="DVW159" s="131"/>
      <c r="DVX159" s="131"/>
      <c r="DVY159" s="131"/>
      <c r="DVZ159" s="131"/>
      <c r="DWA159" s="131"/>
      <c r="DWB159" s="131"/>
      <c r="DWC159" s="131"/>
      <c r="DWD159" s="131"/>
      <c r="DWE159" s="131"/>
      <c r="DWF159" s="131"/>
      <c r="DWG159" s="131"/>
      <c r="DWH159" s="131"/>
      <c r="DWI159" s="131"/>
      <c r="DWJ159" s="131"/>
      <c r="DWK159" s="131"/>
      <c r="DWL159" s="131"/>
      <c r="DWM159" s="131"/>
      <c r="DWN159" s="131"/>
      <c r="DWO159" s="131"/>
      <c r="DWP159" s="131"/>
      <c r="DWQ159" s="131"/>
      <c r="DWR159" s="131"/>
      <c r="DWS159" s="131"/>
      <c r="DWT159" s="131"/>
      <c r="DWU159" s="131"/>
      <c r="DWV159" s="131"/>
      <c r="DWW159" s="131"/>
      <c r="DWX159" s="131"/>
      <c r="DWY159" s="131"/>
      <c r="DWZ159" s="131"/>
      <c r="DXA159" s="131"/>
      <c r="DXB159" s="131"/>
      <c r="DXC159" s="131"/>
      <c r="DXD159" s="131"/>
      <c r="DXE159" s="131"/>
      <c r="DXF159" s="131"/>
      <c r="DXG159" s="131"/>
      <c r="DXH159" s="131"/>
      <c r="DXI159" s="131"/>
      <c r="DXJ159" s="131"/>
      <c r="DXK159" s="131"/>
      <c r="DXL159" s="131"/>
      <c r="DXM159" s="131"/>
      <c r="DXN159" s="131"/>
      <c r="DXO159" s="131"/>
      <c r="DXP159" s="131"/>
      <c r="DXQ159" s="131"/>
      <c r="DXR159" s="131"/>
      <c r="DXS159" s="131"/>
      <c r="DXT159" s="131"/>
      <c r="DXU159" s="131"/>
      <c r="DXV159" s="131"/>
      <c r="DXW159" s="131"/>
      <c r="DXX159" s="131"/>
      <c r="DXY159" s="131"/>
      <c r="DXZ159" s="131"/>
      <c r="DYA159" s="131"/>
      <c r="DYB159" s="131"/>
      <c r="DYC159" s="131"/>
      <c r="DYD159" s="131"/>
      <c r="DYE159" s="131"/>
      <c r="DYF159" s="131"/>
      <c r="DYG159" s="131"/>
      <c r="DYH159" s="131"/>
      <c r="DYI159" s="131"/>
      <c r="DYJ159" s="131"/>
      <c r="DYK159" s="131"/>
      <c r="DYL159" s="131"/>
      <c r="DYM159" s="131"/>
      <c r="DYN159" s="131"/>
      <c r="DYO159" s="131"/>
      <c r="DYP159" s="131"/>
      <c r="DYQ159" s="131"/>
      <c r="DYR159" s="131"/>
      <c r="DYS159" s="131"/>
      <c r="DYT159" s="131"/>
      <c r="DYU159" s="131"/>
      <c r="DYV159" s="131"/>
      <c r="DYW159" s="131"/>
      <c r="DYX159" s="131"/>
      <c r="DYY159" s="131"/>
      <c r="DYZ159" s="131"/>
      <c r="DZA159" s="131"/>
      <c r="DZB159" s="131"/>
      <c r="DZC159" s="131"/>
      <c r="DZD159" s="131"/>
      <c r="DZE159" s="131"/>
      <c r="DZF159" s="131"/>
      <c r="DZG159" s="131"/>
      <c r="DZH159" s="131"/>
      <c r="DZI159" s="131"/>
      <c r="DZJ159" s="131"/>
      <c r="DZK159" s="131"/>
      <c r="DZL159" s="131"/>
      <c r="DZM159" s="131"/>
      <c r="DZN159" s="131"/>
      <c r="DZO159" s="131"/>
      <c r="DZP159" s="131"/>
      <c r="DZQ159" s="131"/>
      <c r="DZR159" s="131"/>
      <c r="DZS159" s="131"/>
      <c r="DZT159" s="131"/>
      <c r="DZU159" s="131"/>
      <c r="DZV159" s="131"/>
      <c r="DZW159" s="131"/>
      <c r="DZX159" s="131"/>
      <c r="DZY159" s="131"/>
      <c r="DZZ159" s="131"/>
      <c r="EAA159" s="131"/>
      <c r="EAB159" s="131"/>
      <c r="EAC159" s="131"/>
      <c r="EAD159" s="131"/>
      <c r="EAE159" s="131"/>
      <c r="EAF159" s="131"/>
      <c r="EAG159" s="131"/>
      <c r="EAH159" s="131"/>
      <c r="EAI159" s="131"/>
      <c r="EAJ159" s="131"/>
      <c r="EAK159" s="131"/>
      <c r="EAL159" s="131"/>
      <c r="EAM159" s="131"/>
      <c r="EAN159" s="131"/>
      <c r="EAO159" s="131"/>
      <c r="EAP159" s="131"/>
      <c r="EAQ159" s="131"/>
      <c r="EAR159" s="131"/>
      <c r="EAS159" s="131"/>
      <c r="EAT159" s="131"/>
      <c r="EAU159" s="131"/>
      <c r="EAV159" s="131"/>
      <c r="EAW159" s="131"/>
      <c r="EAX159" s="131"/>
      <c r="EAY159" s="131"/>
      <c r="EAZ159" s="131"/>
      <c r="EBA159" s="131"/>
      <c r="EBB159" s="131"/>
      <c r="EBC159" s="131"/>
      <c r="EBD159" s="131"/>
      <c r="EBE159" s="131"/>
      <c r="EBF159" s="131"/>
      <c r="EBG159" s="131"/>
      <c r="EBH159" s="131"/>
      <c r="EBI159" s="131"/>
      <c r="EBJ159" s="131"/>
      <c r="EBK159" s="131"/>
      <c r="EBL159" s="131"/>
      <c r="EBM159" s="131"/>
      <c r="EBN159" s="131"/>
      <c r="EBO159" s="131"/>
      <c r="EBP159" s="131"/>
      <c r="EBQ159" s="131"/>
      <c r="EBR159" s="131"/>
      <c r="EBS159" s="131"/>
      <c r="EBT159" s="131"/>
      <c r="EBU159" s="131"/>
      <c r="EBV159" s="131"/>
      <c r="EBW159" s="131"/>
      <c r="EBX159" s="131"/>
      <c r="EBY159" s="131"/>
      <c r="EBZ159" s="131"/>
      <c r="ECA159" s="131"/>
      <c r="ECB159" s="131"/>
      <c r="ECC159" s="131"/>
      <c r="ECD159" s="131"/>
      <c r="ECE159" s="131"/>
      <c r="ECF159" s="131"/>
      <c r="ECG159" s="131"/>
      <c r="ECH159" s="131"/>
      <c r="ECI159" s="131"/>
      <c r="ECJ159" s="131"/>
      <c r="ECK159" s="131"/>
      <c r="ECL159" s="131"/>
      <c r="ECM159" s="131"/>
      <c r="ECN159" s="131"/>
      <c r="ECO159" s="131"/>
      <c r="ECP159" s="131"/>
      <c r="ECQ159" s="131"/>
      <c r="ECR159" s="131"/>
      <c r="ECS159" s="131"/>
      <c r="ECT159" s="131"/>
      <c r="ECU159" s="131"/>
      <c r="ECV159" s="131"/>
      <c r="ECW159" s="131"/>
      <c r="ECX159" s="131"/>
      <c r="ECY159" s="131"/>
      <c r="ECZ159" s="131"/>
      <c r="EDA159" s="131"/>
      <c r="EDB159" s="131"/>
      <c r="EDC159" s="131"/>
      <c r="EDD159" s="131"/>
      <c r="EDE159" s="131"/>
      <c r="EDF159" s="131"/>
      <c r="EDG159" s="131"/>
      <c r="EDH159" s="131"/>
      <c r="EDI159" s="131"/>
      <c r="EDJ159" s="131"/>
      <c r="EDK159" s="131"/>
      <c r="EDL159" s="131"/>
      <c r="EDM159" s="131"/>
      <c r="EDN159" s="131"/>
      <c r="EDO159" s="131"/>
      <c r="EDP159" s="131"/>
      <c r="EDQ159" s="131"/>
      <c r="EDR159" s="131"/>
      <c r="EDS159" s="131"/>
      <c r="EDT159" s="131"/>
      <c r="EDU159" s="131"/>
      <c r="EDV159" s="131"/>
      <c r="EDW159" s="131"/>
      <c r="EDX159" s="131"/>
      <c r="EDY159" s="131"/>
      <c r="EDZ159" s="131"/>
      <c r="EEA159" s="131"/>
      <c r="EEB159" s="131"/>
      <c r="EEC159" s="131"/>
      <c r="EED159" s="131"/>
      <c r="EEE159" s="131"/>
      <c r="EEF159" s="131"/>
      <c r="EEG159" s="131"/>
      <c r="EEH159" s="131"/>
      <c r="EEI159" s="131"/>
      <c r="EEJ159" s="131"/>
      <c r="EEK159" s="131"/>
      <c r="EEL159" s="131"/>
      <c r="EEM159" s="131"/>
      <c r="EEN159" s="131"/>
      <c r="EEO159" s="131"/>
      <c r="EEP159" s="131"/>
      <c r="EEQ159" s="131"/>
      <c r="EER159" s="131"/>
      <c r="EES159" s="131"/>
      <c r="EET159" s="131"/>
      <c r="EEU159" s="131"/>
      <c r="EEV159" s="131"/>
      <c r="EEW159" s="131"/>
      <c r="EEX159" s="131"/>
      <c r="EEY159" s="131"/>
      <c r="EEZ159" s="131"/>
      <c r="EFA159" s="131"/>
      <c r="EFB159" s="131"/>
      <c r="EFC159" s="131"/>
      <c r="EFD159" s="131"/>
      <c r="EFE159" s="131"/>
      <c r="EFF159" s="131"/>
      <c r="EFG159" s="131"/>
      <c r="EFH159" s="131"/>
      <c r="EFI159" s="131"/>
      <c r="EFJ159" s="131"/>
      <c r="EFK159" s="131"/>
      <c r="EFL159" s="131"/>
      <c r="EFM159" s="131"/>
      <c r="EFN159" s="131"/>
      <c r="EFO159" s="131"/>
      <c r="EFP159" s="131"/>
      <c r="EFQ159" s="131"/>
      <c r="EFR159" s="131"/>
      <c r="EFS159" s="131"/>
      <c r="EFT159" s="131"/>
      <c r="EFU159" s="131"/>
      <c r="EFV159" s="131"/>
      <c r="EFW159" s="131"/>
      <c r="EFX159" s="131"/>
      <c r="EFY159" s="131"/>
      <c r="EFZ159" s="131"/>
      <c r="EGA159" s="131"/>
      <c r="EGB159" s="131"/>
      <c r="EGC159" s="131"/>
      <c r="EGD159" s="131"/>
      <c r="EGE159" s="131"/>
      <c r="EGF159" s="131"/>
      <c r="EGG159" s="131"/>
      <c r="EGH159" s="131"/>
      <c r="EGI159" s="131"/>
      <c r="EGJ159" s="131"/>
      <c r="EGK159" s="131"/>
      <c r="EGL159" s="131"/>
      <c r="EGM159" s="131"/>
      <c r="EGN159" s="131"/>
      <c r="EGO159" s="131"/>
      <c r="EGP159" s="131"/>
      <c r="EGQ159" s="131"/>
      <c r="EGR159" s="131"/>
      <c r="EGS159" s="131"/>
      <c r="EGT159" s="131"/>
      <c r="EGU159" s="131"/>
      <c r="EGV159" s="131"/>
      <c r="EGW159" s="131"/>
      <c r="EGX159" s="131"/>
      <c r="EGY159" s="131"/>
      <c r="EGZ159" s="131"/>
      <c r="EHA159" s="131"/>
      <c r="EHB159" s="131"/>
      <c r="EHC159" s="131"/>
      <c r="EHD159" s="131"/>
      <c r="EHE159" s="131"/>
      <c r="EHF159" s="131"/>
      <c r="EHG159" s="131"/>
      <c r="EHH159" s="131"/>
      <c r="EHI159" s="131"/>
      <c r="EHJ159" s="131"/>
      <c r="EHK159" s="131"/>
      <c r="EHL159" s="131"/>
      <c r="EHM159" s="131"/>
      <c r="EHN159" s="131"/>
      <c r="EHO159" s="131"/>
      <c r="EHP159" s="131"/>
      <c r="EHQ159" s="131"/>
      <c r="EHR159" s="131"/>
      <c r="EHS159" s="131"/>
      <c r="EHT159" s="131"/>
      <c r="EHU159" s="131"/>
      <c r="EHV159" s="131"/>
      <c r="EHW159" s="131"/>
      <c r="EHX159" s="131"/>
      <c r="EHY159" s="131"/>
      <c r="EHZ159" s="131"/>
      <c r="EIA159" s="131"/>
      <c r="EIB159" s="131"/>
      <c r="EIC159" s="131"/>
      <c r="EID159" s="131"/>
      <c r="EIE159" s="131"/>
      <c r="EIF159" s="131"/>
      <c r="EIG159" s="131"/>
      <c r="EIH159" s="131"/>
      <c r="EII159" s="131"/>
      <c r="EIJ159" s="131"/>
      <c r="EIK159" s="131"/>
      <c r="EIL159" s="131"/>
      <c r="EIM159" s="131"/>
      <c r="EIN159" s="131"/>
      <c r="EIO159" s="131"/>
      <c r="EIP159" s="131"/>
      <c r="EIQ159" s="131"/>
      <c r="EIR159" s="131"/>
      <c r="EIS159" s="131"/>
      <c r="EIT159" s="131"/>
      <c r="EIU159" s="131"/>
      <c r="EIV159" s="131"/>
      <c r="EIW159" s="131"/>
      <c r="EIX159" s="131"/>
      <c r="EIY159" s="131"/>
      <c r="EIZ159" s="131"/>
      <c r="EJA159" s="131"/>
      <c r="EJB159" s="131"/>
      <c r="EJC159" s="131"/>
      <c r="EJD159" s="131"/>
      <c r="EJE159" s="131"/>
      <c r="EJF159" s="131"/>
      <c r="EJG159" s="131"/>
      <c r="EJH159" s="131"/>
      <c r="EJI159" s="131"/>
      <c r="EJJ159" s="131"/>
      <c r="EJK159" s="131"/>
      <c r="EJL159" s="131"/>
      <c r="EJM159" s="131"/>
      <c r="EJN159" s="131"/>
      <c r="EJO159" s="131"/>
      <c r="EJP159" s="131"/>
      <c r="EJQ159" s="131"/>
      <c r="EJR159" s="131"/>
      <c r="EJS159" s="131"/>
      <c r="EJT159" s="131"/>
      <c r="EJU159" s="131"/>
      <c r="EJV159" s="131"/>
      <c r="EJW159" s="131"/>
      <c r="EJX159" s="131"/>
      <c r="EJY159" s="131"/>
      <c r="EJZ159" s="131"/>
      <c r="EKA159" s="131"/>
      <c r="EKB159" s="131"/>
      <c r="EKC159" s="131"/>
      <c r="EKD159" s="131"/>
      <c r="EKE159" s="131"/>
      <c r="EKF159" s="131"/>
      <c r="EKG159" s="131"/>
      <c r="EKH159" s="131"/>
      <c r="EKI159" s="131"/>
      <c r="EKJ159" s="131"/>
      <c r="EKK159" s="131"/>
      <c r="EKL159" s="131"/>
      <c r="EKM159" s="131"/>
      <c r="EKN159" s="131"/>
      <c r="EKO159" s="131"/>
      <c r="EKP159" s="131"/>
      <c r="EKQ159" s="131"/>
      <c r="EKR159" s="131"/>
      <c r="EKS159" s="131"/>
      <c r="EKT159" s="131"/>
      <c r="EKU159" s="131"/>
      <c r="EKV159" s="131"/>
      <c r="EKW159" s="131"/>
      <c r="EKX159" s="131"/>
      <c r="EKY159" s="131"/>
      <c r="EKZ159" s="131"/>
      <c r="ELA159" s="131"/>
      <c r="ELB159" s="131"/>
      <c r="ELC159" s="131"/>
      <c r="ELD159" s="131"/>
      <c r="ELE159" s="131"/>
      <c r="ELF159" s="131"/>
      <c r="ELG159" s="131"/>
      <c r="ELH159" s="131"/>
      <c r="ELI159" s="131"/>
      <c r="ELJ159" s="131"/>
      <c r="ELK159" s="131"/>
      <c r="ELL159" s="131"/>
      <c r="ELM159" s="131"/>
      <c r="ELN159" s="131"/>
      <c r="ELO159" s="131"/>
      <c r="ELP159" s="131"/>
      <c r="ELQ159" s="131"/>
      <c r="ELR159" s="131"/>
      <c r="ELS159" s="131"/>
      <c r="ELT159" s="131"/>
      <c r="ELU159" s="131"/>
      <c r="ELV159" s="131"/>
      <c r="ELW159" s="131"/>
      <c r="ELX159" s="131"/>
      <c r="ELY159" s="131"/>
      <c r="ELZ159" s="131"/>
      <c r="EMA159" s="131"/>
      <c r="EMB159" s="131"/>
      <c r="EMC159" s="131"/>
      <c r="EMD159" s="131"/>
      <c r="EME159" s="131"/>
      <c r="EMF159" s="131"/>
      <c r="EMG159" s="131"/>
      <c r="EMH159" s="131"/>
      <c r="EMI159" s="131"/>
      <c r="EMJ159" s="131"/>
      <c r="EMK159" s="131"/>
      <c r="EML159" s="131"/>
      <c r="EMM159" s="131"/>
      <c r="EMN159" s="131"/>
      <c r="EMO159" s="131"/>
      <c r="EMP159" s="131"/>
      <c r="EMQ159" s="131"/>
      <c r="EMR159" s="131"/>
      <c r="EMS159" s="131"/>
      <c r="EMT159" s="131"/>
      <c r="EMU159" s="131"/>
      <c r="EMV159" s="131"/>
      <c r="EMW159" s="131"/>
      <c r="EMX159" s="131"/>
      <c r="EMY159" s="131"/>
      <c r="EMZ159" s="131"/>
      <c r="ENA159" s="131"/>
      <c r="ENB159" s="131"/>
      <c r="ENC159" s="131"/>
      <c r="END159" s="131"/>
      <c r="ENE159" s="131"/>
      <c r="ENF159" s="131"/>
      <c r="ENG159" s="131"/>
      <c r="ENH159" s="131"/>
      <c r="ENI159" s="131"/>
      <c r="ENJ159" s="131"/>
      <c r="ENK159" s="131"/>
      <c r="ENL159" s="131"/>
      <c r="ENM159" s="131"/>
      <c r="ENN159" s="131"/>
      <c r="ENO159" s="131"/>
      <c r="ENP159" s="131"/>
      <c r="ENQ159" s="131"/>
      <c r="ENR159" s="131"/>
      <c r="ENS159" s="131"/>
      <c r="ENT159" s="131"/>
      <c r="ENU159" s="131"/>
      <c r="ENV159" s="131"/>
      <c r="ENW159" s="131"/>
      <c r="ENX159" s="131"/>
      <c r="ENY159" s="131"/>
      <c r="ENZ159" s="131"/>
      <c r="EOA159" s="131"/>
      <c r="EOB159" s="131"/>
      <c r="EOC159" s="131"/>
      <c r="EOD159" s="131"/>
      <c r="EOE159" s="131"/>
      <c r="EOF159" s="131"/>
      <c r="EOG159" s="131"/>
      <c r="EOH159" s="131"/>
      <c r="EOI159" s="131"/>
      <c r="EOJ159" s="131"/>
      <c r="EOK159" s="131"/>
      <c r="EOL159" s="131"/>
      <c r="EOM159" s="131"/>
      <c r="EON159" s="131"/>
      <c r="EOO159" s="131"/>
      <c r="EOP159" s="131"/>
      <c r="EOQ159" s="131"/>
      <c r="EOR159" s="131"/>
      <c r="EOS159" s="131"/>
      <c r="EOT159" s="131"/>
      <c r="EOU159" s="131"/>
      <c r="EOV159" s="131"/>
      <c r="EOW159" s="131"/>
      <c r="EOX159" s="131"/>
      <c r="EOY159" s="131"/>
      <c r="EOZ159" s="131"/>
      <c r="EPA159" s="131"/>
      <c r="EPB159" s="131"/>
      <c r="EPC159" s="131"/>
      <c r="EPD159" s="131"/>
      <c r="EPE159" s="131"/>
      <c r="EPF159" s="131"/>
      <c r="EPG159" s="131"/>
      <c r="EPH159" s="131"/>
      <c r="EPI159" s="131"/>
      <c r="EPJ159" s="131"/>
      <c r="EPK159" s="131"/>
      <c r="EPL159" s="131"/>
      <c r="EPM159" s="131"/>
      <c r="EPN159" s="131"/>
      <c r="EPO159" s="131"/>
      <c r="EPP159" s="131"/>
      <c r="EPQ159" s="131"/>
      <c r="EPR159" s="131"/>
      <c r="EPS159" s="131"/>
      <c r="EPT159" s="131"/>
      <c r="EPU159" s="131"/>
      <c r="EPV159" s="131"/>
      <c r="EPW159" s="131"/>
      <c r="EPX159" s="131"/>
      <c r="EPY159" s="131"/>
      <c r="EPZ159" s="131"/>
      <c r="EQA159" s="131"/>
      <c r="EQB159" s="131"/>
      <c r="EQC159" s="131"/>
      <c r="EQD159" s="131"/>
      <c r="EQE159" s="131"/>
      <c r="EQF159" s="131"/>
      <c r="EQG159" s="131"/>
      <c r="EQH159" s="131"/>
      <c r="EQI159" s="131"/>
      <c r="EQJ159" s="131"/>
      <c r="EQK159" s="131"/>
      <c r="EQL159" s="131"/>
      <c r="EQM159" s="131"/>
      <c r="EQN159" s="131"/>
      <c r="EQO159" s="131"/>
      <c r="EQP159" s="131"/>
      <c r="EQQ159" s="131"/>
      <c r="EQR159" s="131"/>
      <c r="EQS159" s="131"/>
      <c r="EQT159" s="131"/>
      <c r="EQU159" s="131"/>
      <c r="EQV159" s="131"/>
      <c r="EQW159" s="131"/>
      <c r="EQX159" s="131"/>
      <c r="EQY159" s="131"/>
      <c r="EQZ159" s="131"/>
      <c r="ERA159" s="131"/>
      <c r="ERB159" s="131"/>
      <c r="ERC159" s="131"/>
      <c r="ERD159" s="131"/>
      <c r="ERE159" s="131"/>
      <c r="ERF159" s="131"/>
      <c r="ERG159" s="131"/>
      <c r="ERH159" s="131"/>
      <c r="ERI159" s="131"/>
      <c r="ERJ159" s="131"/>
      <c r="ERK159" s="131"/>
      <c r="ERL159" s="131"/>
      <c r="ERM159" s="131"/>
      <c r="ERN159" s="131"/>
      <c r="ERO159" s="131"/>
      <c r="ERP159" s="131"/>
      <c r="ERQ159" s="131"/>
      <c r="ERR159" s="131"/>
      <c r="ERS159" s="131"/>
      <c r="ERT159" s="131"/>
      <c r="ERU159" s="131"/>
      <c r="ERV159" s="131"/>
      <c r="ERW159" s="131"/>
      <c r="ERX159" s="131"/>
      <c r="ERY159" s="131"/>
      <c r="ERZ159" s="131"/>
      <c r="ESA159" s="131"/>
      <c r="ESB159" s="131"/>
      <c r="ESC159" s="131"/>
      <c r="ESD159" s="131"/>
      <c r="ESE159" s="131"/>
      <c r="ESF159" s="131"/>
      <c r="ESG159" s="131"/>
      <c r="ESH159" s="131"/>
      <c r="ESI159" s="131"/>
      <c r="ESJ159" s="131"/>
      <c r="ESK159" s="131"/>
      <c r="ESL159" s="131"/>
      <c r="ESM159" s="131"/>
      <c r="ESN159" s="131"/>
      <c r="ESO159" s="131"/>
      <c r="ESP159" s="131"/>
      <c r="ESQ159" s="131"/>
      <c r="ESR159" s="131"/>
      <c r="ESS159" s="131"/>
      <c r="EST159" s="131"/>
      <c r="ESU159" s="131"/>
      <c r="ESV159" s="131"/>
      <c r="ESW159" s="131"/>
      <c r="ESX159" s="131"/>
      <c r="ESY159" s="131"/>
      <c r="ESZ159" s="131"/>
      <c r="ETA159" s="131"/>
      <c r="ETB159" s="131"/>
      <c r="ETC159" s="131"/>
      <c r="ETD159" s="131"/>
      <c r="ETE159" s="131"/>
      <c r="ETF159" s="131"/>
      <c r="ETG159" s="131"/>
      <c r="ETH159" s="131"/>
      <c r="ETI159" s="131"/>
      <c r="ETJ159" s="131"/>
      <c r="ETK159" s="131"/>
      <c r="ETL159" s="131"/>
      <c r="ETM159" s="131"/>
      <c r="ETN159" s="131"/>
      <c r="ETO159" s="131"/>
      <c r="ETP159" s="131"/>
      <c r="ETQ159" s="131"/>
      <c r="ETR159" s="131"/>
      <c r="ETS159" s="131"/>
      <c r="ETT159" s="131"/>
      <c r="ETU159" s="131"/>
      <c r="ETV159" s="131"/>
      <c r="ETW159" s="131"/>
      <c r="ETX159" s="131"/>
      <c r="ETY159" s="131"/>
      <c r="ETZ159" s="131"/>
      <c r="EUA159" s="131"/>
      <c r="EUB159" s="131"/>
      <c r="EUC159" s="131"/>
      <c r="EUD159" s="131"/>
      <c r="EUE159" s="131"/>
      <c r="EUF159" s="131"/>
      <c r="EUG159" s="131"/>
      <c r="EUH159" s="131"/>
      <c r="EUI159" s="131"/>
      <c r="EUJ159" s="131"/>
      <c r="EUK159" s="131"/>
      <c r="EUL159" s="131"/>
      <c r="EUM159" s="131"/>
      <c r="EUN159" s="131"/>
      <c r="EUO159" s="131"/>
      <c r="EUP159" s="131"/>
      <c r="EUQ159" s="131"/>
      <c r="EUR159" s="131"/>
      <c r="EUS159" s="131"/>
      <c r="EUT159" s="131"/>
      <c r="EUU159" s="131"/>
      <c r="EUV159" s="131"/>
      <c r="EUW159" s="131"/>
      <c r="EUX159" s="131"/>
      <c r="EUY159" s="131"/>
      <c r="EUZ159" s="131"/>
      <c r="EVA159" s="131"/>
      <c r="EVB159" s="131"/>
      <c r="EVC159" s="131"/>
      <c r="EVD159" s="131"/>
      <c r="EVE159" s="131"/>
      <c r="EVF159" s="131"/>
      <c r="EVG159" s="131"/>
      <c r="EVH159" s="131"/>
      <c r="EVI159" s="131"/>
      <c r="EVJ159" s="131"/>
      <c r="EVK159" s="131"/>
      <c r="EVL159" s="131"/>
      <c r="EVM159" s="131"/>
      <c r="EVN159" s="131"/>
      <c r="EVO159" s="131"/>
      <c r="EVP159" s="131"/>
      <c r="EVQ159" s="131"/>
      <c r="EVR159" s="131"/>
      <c r="EVS159" s="131"/>
      <c r="EVT159" s="131"/>
      <c r="EVU159" s="131"/>
      <c r="EVV159" s="131"/>
      <c r="EVW159" s="131"/>
      <c r="EVX159" s="131"/>
      <c r="EVY159" s="131"/>
      <c r="EVZ159" s="131"/>
      <c r="EWA159" s="131"/>
      <c r="EWB159" s="131"/>
      <c r="EWC159" s="131"/>
      <c r="EWD159" s="131"/>
      <c r="EWE159" s="131"/>
      <c r="EWF159" s="131"/>
      <c r="EWG159" s="131"/>
      <c r="EWH159" s="131"/>
      <c r="EWI159" s="131"/>
      <c r="EWJ159" s="131"/>
      <c r="EWK159" s="131"/>
      <c r="EWL159" s="131"/>
      <c r="EWM159" s="131"/>
      <c r="EWN159" s="131"/>
      <c r="EWO159" s="131"/>
      <c r="EWP159" s="131"/>
      <c r="EWQ159" s="131"/>
      <c r="EWR159" s="131"/>
      <c r="EWS159" s="131"/>
      <c r="EWT159" s="131"/>
      <c r="EWU159" s="131"/>
      <c r="EWV159" s="131"/>
      <c r="EWW159" s="131"/>
      <c r="EWX159" s="131"/>
      <c r="EWY159" s="131"/>
      <c r="EWZ159" s="131"/>
      <c r="EXA159" s="131"/>
      <c r="EXB159" s="131"/>
      <c r="EXC159" s="131"/>
      <c r="EXD159" s="131"/>
      <c r="EXE159" s="131"/>
      <c r="EXF159" s="131"/>
      <c r="EXG159" s="131"/>
      <c r="EXH159" s="131"/>
      <c r="EXI159" s="131"/>
      <c r="EXJ159" s="131"/>
      <c r="EXK159" s="131"/>
      <c r="EXL159" s="131"/>
      <c r="EXM159" s="131"/>
      <c r="EXN159" s="131"/>
      <c r="EXO159" s="131"/>
      <c r="EXP159" s="131"/>
      <c r="EXQ159" s="131"/>
      <c r="EXR159" s="131"/>
      <c r="EXS159" s="131"/>
      <c r="EXT159" s="131"/>
      <c r="EXU159" s="131"/>
      <c r="EXV159" s="131"/>
      <c r="EXW159" s="131"/>
      <c r="EXX159" s="131"/>
      <c r="EXY159" s="131"/>
      <c r="EXZ159" s="131"/>
      <c r="EYA159" s="131"/>
      <c r="EYB159" s="131"/>
      <c r="EYC159" s="131"/>
      <c r="EYD159" s="131"/>
      <c r="EYE159" s="131"/>
      <c r="EYF159" s="131"/>
      <c r="EYG159" s="131"/>
      <c r="EYH159" s="131"/>
      <c r="EYI159" s="131"/>
      <c r="EYJ159" s="131"/>
      <c r="EYK159" s="131"/>
      <c r="EYL159" s="131"/>
      <c r="EYM159" s="131"/>
      <c r="EYN159" s="131"/>
      <c r="EYO159" s="131"/>
      <c r="EYP159" s="131"/>
      <c r="EYQ159" s="131"/>
      <c r="EYR159" s="131"/>
      <c r="EYS159" s="131"/>
      <c r="EYT159" s="131"/>
      <c r="EYU159" s="131"/>
      <c r="EYV159" s="131"/>
      <c r="EYW159" s="131"/>
      <c r="EYX159" s="131"/>
      <c r="EYY159" s="131"/>
      <c r="EYZ159" s="131"/>
      <c r="EZA159" s="131"/>
      <c r="EZB159" s="131"/>
      <c r="EZC159" s="131"/>
      <c r="EZD159" s="131"/>
      <c r="EZE159" s="131"/>
      <c r="EZF159" s="131"/>
      <c r="EZG159" s="131"/>
      <c r="EZH159" s="131"/>
      <c r="EZI159" s="131"/>
      <c r="EZJ159" s="131"/>
      <c r="EZK159" s="131"/>
      <c r="EZL159" s="131"/>
      <c r="EZM159" s="131"/>
      <c r="EZN159" s="131"/>
      <c r="EZO159" s="131"/>
      <c r="EZP159" s="131"/>
      <c r="EZQ159" s="131"/>
      <c r="EZR159" s="131"/>
      <c r="EZS159" s="131"/>
      <c r="EZT159" s="131"/>
      <c r="EZU159" s="131"/>
      <c r="EZV159" s="131"/>
      <c r="EZW159" s="131"/>
      <c r="EZX159" s="131"/>
      <c r="EZY159" s="131"/>
      <c r="EZZ159" s="131"/>
      <c r="FAA159" s="131"/>
      <c r="FAB159" s="131"/>
      <c r="FAC159" s="131"/>
      <c r="FAD159" s="131"/>
      <c r="FAE159" s="131"/>
      <c r="FAF159" s="131"/>
      <c r="FAG159" s="131"/>
      <c r="FAH159" s="131"/>
      <c r="FAI159" s="131"/>
      <c r="FAJ159" s="131"/>
      <c r="FAK159" s="131"/>
      <c r="FAL159" s="131"/>
      <c r="FAM159" s="131"/>
      <c r="FAN159" s="131"/>
      <c r="FAO159" s="131"/>
      <c r="FAP159" s="131"/>
      <c r="FAQ159" s="131"/>
      <c r="FAR159" s="131"/>
      <c r="FAS159" s="131"/>
      <c r="FAT159" s="131"/>
      <c r="FAU159" s="131"/>
      <c r="FAV159" s="131"/>
      <c r="FAW159" s="131"/>
      <c r="FAX159" s="131"/>
      <c r="FAY159" s="131"/>
      <c r="FAZ159" s="131"/>
      <c r="FBA159" s="131"/>
      <c r="FBB159" s="131"/>
      <c r="FBC159" s="131"/>
      <c r="FBD159" s="131"/>
      <c r="FBE159" s="131"/>
      <c r="FBF159" s="131"/>
      <c r="FBG159" s="131"/>
      <c r="FBH159" s="131"/>
      <c r="FBI159" s="131"/>
      <c r="FBJ159" s="131"/>
      <c r="FBK159" s="131"/>
      <c r="FBL159" s="131"/>
      <c r="FBM159" s="131"/>
      <c r="FBN159" s="131"/>
      <c r="FBO159" s="131"/>
      <c r="FBP159" s="131"/>
      <c r="FBQ159" s="131"/>
      <c r="FBR159" s="131"/>
      <c r="FBS159" s="131"/>
      <c r="FBT159" s="131"/>
      <c r="FBU159" s="131"/>
      <c r="FBV159" s="131"/>
      <c r="FBW159" s="131"/>
      <c r="FBX159" s="131"/>
      <c r="FBY159" s="131"/>
      <c r="FBZ159" s="131"/>
      <c r="FCA159" s="131"/>
      <c r="FCB159" s="131"/>
      <c r="FCC159" s="131"/>
      <c r="FCD159" s="131"/>
      <c r="FCE159" s="131"/>
      <c r="FCF159" s="131"/>
      <c r="FCG159" s="131"/>
      <c r="FCH159" s="131"/>
      <c r="FCI159" s="131"/>
      <c r="FCJ159" s="131"/>
      <c r="FCK159" s="131"/>
      <c r="FCL159" s="131"/>
      <c r="FCM159" s="131"/>
      <c r="FCN159" s="131"/>
      <c r="FCO159" s="131"/>
      <c r="FCP159" s="131"/>
      <c r="FCQ159" s="131"/>
      <c r="FCR159" s="131"/>
      <c r="FCS159" s="131"/>
      <c r="FCT159" s="131"/>
      <c r="FCU159" s="131"/>
      <c r="FCV159" s="131"/>
      <c r="FCW159" s="131"/>
      <c r="FCX159" s="131"/>
      <c r="FCY159" s="131"/>
      <c r="FCZ159" s="131"/>
      <c r="FDA159" s="131"/>
      <c r="FDB159" s="131"/>
      <c r="FDC159" s="131"/>
      <c r="FDD159" s="131"/>
      <c r="FDE159" s="131"/>
      <c r="FDF159" s="131"/>
      <c r="FDG159" s="131"/>
      <c r="FDH159" s="131"/>
      <c r="FDI159" s="131"/>
      <c r="FDJ159" s="131"/>
      <c r="FDK159" s="131"/>
      <c r="FDL159" s="131"/>
      <c r="FDM159" s="131"/>
      <c r="FDN159" s="131"/>
      <c r="FDO159" s="131"/>
      <c r="FDP159" s="131"/>
      <c r="FDQ159" s="131"/>
      <c r="FDR159" s="131"/>
      <c r="FDS159" s="131"/>
      <c r="FDT159" s="131"/>
      <c r="FDU159" s="131"/>
      <c r="FDV159" s="131"/>
      <c r="FDW159" s="131"/>
      <c r="FDX159" s="131"/>
      <c r="FDY159" s="131"/>
      <c r="FDZ159" s="131"/>
      <c r="FEA159" s="131"/>
      <c r="FEB159" s="131"/>
      <c r="FEC159" s="131"/>
      <c r="FED159" s="131"/>
      <c r="FEE159" s="131"/>
      <c r="FEF159" s="131"/>
      <c r="FEG159" s="131"/>
      <c r="FEH159" s="131"/>
      <c r="FEI159" s="131"/>
      <c r="FEJ159" s="131"/>
      <c r="FEK159" s="131"/>
      <c r="FEL159" s="131"/>
      <c r="FEM159" s="131"/>
      <c r="FEN159" s="131"/>
      <c r="FEO159" s="131"/>
      <c r="FEP159" s="131"/>
      <c r="FEQ159" s="131"/>
      <c r="FER159" s="131"/>
      <c r="FES159" s="131"/>
      <c r="FET159" s="131"/>
      <c r="FEU159" s="131"/>
      <c r="FEV159" s="131"/>
      <c r="FEW159" s="131"/>
      <c r="FEX159" s="131"/>
      <c r="FEY159" s="131"/>
      <c r="FEZ159" s="131"/>
      <c r="FFA159" s="131"/>
      <c r="FFB159" s="131"/>
      <c r="FFC159" s="131"/>
      <c r="FFD159" s="131"/>
      <c r="FFE159" s="131"/>
      <c r="FFF159" s="131"/>
      <c r="FFG159" s="131"/>
      <c r="FFH159" s="131"/>
      <c r="FFI159" s="131"/>
      <c r="FFJ159" s="131"/>
      <c r="FFK159" s="131"/>
      <c r="FFL159" s="131"/>
      <c r="FFM159" s="131"/>
      <c r="FFN159" s="131"/>
      <c r="FFO159" s="131"/>
      <c r="FFP159" s="131"/>
      <c r="FFQ159" s="131"/>
      <c r="FFR159" s="131"/>
      <c r="FFS159" s="131"/>
      <c r="FFT159" s="131"/>
      <c r="FFU159" s="131"/>
      <c r="FFV159" s="131"/>
      <c r="FFW159" s="131"/>
      <c r="FFX159" s="131"/>
      <c r="FFY159" s="131"/>
      <c r="FFZ159" s="131"/>
      <c r="FGA159" s="131"/>
      <c r="FGB159" s="131"/>
      <c r="FGC159" s="131"/>
      <c r="FGD159" s="131"/>
      <c r="FGE159" s="131"/>
      <c r="FGF159" s="131"/>
      <c r="FGG159" s="131"/>
      <c r="FGH159" s="131"/>
      <c r="FGI159" s="131"/>
      <c r="FGJ159" s="131"/>
      <c r="FGK159" s="131"/>
      <c r="FGL159" s="131"/>
      <c r="FGM159" s="131"/>
      <c r="FGN159" s="131"/>
      <c r="FGO159" s="131"/>
      <c r="FGP159" s="131"/>
      <c r="FGQ159" s="131"/>
      <c r="FGR159" s="131"/>
      <c r="FGS159" s="131"/>
      <c r="FGT159" s="131"/>
      <c r="FGU159" s="131"/>
      <c r="FGV159" s="131"/>
      <c r="FGW159" s="131"/>
      <c r="FGX159" s="131"/>
      <c r="FGY159" s="131"/>
      <c r="FGZ159" s="131"/>
      <c r="FHA159" s="131"/>
      <c r="FHB159" s="131"/>
      <c r="FHC159" s="131"/>
      <c r="FHD159" s="131"/>
      <c r="FHE159" s="131"/>
      <c r="FHF159" s="131"/>
      <c r="FHG159" s="131"/>
      <c r="FHH159" s="131"/>
      <c r="FHI159" s="131"/>
      <c r="FHJ159" s="131"/>
      <c r="FHK159" s="131"/>
      <c r="FHL159" s="131"/>
      <c r="FHM159" s="131"/>
      <c r="FHN159" s="131"/>
      <c r="FHO159" s="131"/>
      <c r="FHP159" s="131"/>
      <c r="FHQ159" s="131"/>
      <c r="FHR159" s="131"/>
      <c r="FHS159" s="131"/>
      <c r="FHT159" s="131"/>
      <c r="FHU159" s="131"/>
      <c r="FHV159" s="131"/>
      <c r="FHW159" s="131"/>
      <c r="FHX159" s="131"/>
      <c r="FHY159" s="131"/>
      <c r="FHZ159" s="131"/>
      <c r="FIA159" s="131"/>
      <c r="FIB159" s="131"/>
      <c r="FIC159" s="131"/>
      <c r="FID159" s="131"/>
      <c r="FIE159" s="131"/>
      <c r="FIF159" s="131"/>
      <c r="FIG159" s="131"/>
      <c r="FIH159" s="131"/>
      <c r="FII159" s="131"/>
      <c r="FIJ159" s="131"/>
      <c r="FIK159" s="131"/>
      <c r="FIL159" s="131"/>
      <c r="FIM159" s="131"/>
      <c r="FIN159" s="131"/>
      <c r="FIO159" s="131"/>
      <c r="FIP159" s="131"/>
      <c r="FIQ159" s="131"/>
      <c r="FIR159" s="131"/>
      <c r="FIS159" s="131"/>
      <c r="FIT159" s="131"/>
      <c r="FIU159" s="131"/>
      <c r="FIV159" s="131"/>
      <c r="FIW159" s="131"/>
      <c r="FIX159" s="131"/>
      <c r="FIY159" s="131"/>
      <c r="FIZ159" s="131"/>
      <c r="FJA159" s="131"/>
      <c r="FJB159" s="131"/>
      <c r="FJC159" s="131"/>
      <c r="FJD159" s="131"/>
      <c r="FJE159" s="131"/>
      <c r="FJF159" s="131"/>
      <c r="FJG159" s="131"/>
      <c r="FJH159" s="131"/>
      <c r="FJI159" s="131"/>
      <c r="FJJ159" s="131"/>
      <c r="FJK159" s="131"/>
      <c r="FJL159" s="131"/>
      <c r="FJM159" s="131"/>
      <c r="FJN159" s="131"/>
      <c r="FJO159" s="131"/>
      <c r="FJP159" s="131"/>
      <c r="FJQ159" s="131"/>
      <c r="FJR159" s="131"/>
      <c r="FJS159" s="131"/>
      <c r="FJT159" s="131"/>
      <c r="FJU159" s="131"/>
      <c r="FJV159" s="131"/>
      <c r="FJW159" s="131"/>
      <c r="FJX159" s="131"/>
      <c r="FJY159" s="131"/>
      <c r="FJZ159" s="131"/>
      <c r="FKA159" s="131"/>
      <c r="FKB159" s="131"/>
      <c r="FKC159" s="131"/>
      <c r="FKD159" s="131"/>
      <c r="FKE159" s="131"/>
      <c r="FKF159" s="131"/>
      <c r="FKG159" s="131"/>
      <c r="FKH159" s="131"/>
      <c r="FKI159" s="131"/>
      <c r="FKJ159" s="131"/>
      <c r="FKK159" s="131"/>
      <c r="FKL159" s="131"/>
      <c r="FKM159" s="131"/>
      <c r="FKN159" s="131"/>
      <c r="FKO159" s="131"/>
      <c r="FKP159" s="131"/>
      <c r="FKQ159" s="131"/>
      <c r="FKR159" s="131"/>
      <c r="FKS159" s="131"/>
      <c r="FKT159" s="131"/>
      <c r="FKU159" s="131"/>
      <c r="FKV159" s="131"/>
      <c r="FKW159" s="131"/>
      <c r="FKX159" s="131"/>
      <c r="FKY159" s="131"/>
      <c r="FKZ159" s="131"/>
      <c r="FLA159" s="131"/>
      <c r="FLB159" s="131"/>
      <c r="FLC159" s="131"/>
      <c r="FLD159" s="131"/>
      <c r="FLE159" s="131"/>
      <c r="FLF159" s="131"/>
      <c r="FLG159" s="131"/>
      <c r="FLH159" s="131"/>
      <c r="FLI159" s="131"/>
      <c r="FLJ159" s="131"/>
      <c r="FLK159" s="131"/>
      <c r="FLL159" s="131"/>
      <c r="FLM159" s="131"/>
      <c r="FLN159" s="131"/>
      <c r="FLO159" s="131"/>
      <c r="FLP159" s="131"/>
      <c r="FLQ159" s="131"/>
      <c r="FLR159" s="131"/>
      <c r="FLS159" s="131"/>
      <c r="FLT159" s="131"/>
      <c r="FLU159" s="131"/>
      <c r="FLV159" s="131"/>
      <c r="FLW159" s="131"/>
      <c r="FLX159" s="131"/>
      <c r="FLY159" s="131"/>
      <c r="FLZ159" s="131"/>
      <c r="FMA159" s="131"/>
      <c r="FMB159" s="131"/>
      <c r="FMC159" s="131"/>
      <c r="FMD159" s="131"/>
      <c r="FME159" s="131"/>
      <c r="FMF159" s="131"/>
      <c r="FMG159" s="131"/>
      <c r="FMH159" s="131"/>
      <c r="FMI159" s="131"/>
      <c r="FMJ159" s="131"/>
      <c r="FMK159" s="131"/>
      <c r="FML159" s="131"/>
      <c r="FMM159" s="131"/>
      <c r="FMN159" s="131"/>
      <c r="FMO159" s="131"/>
      <c r="FMP159" s="131"/>
      <c r="FMQ159" s="131"/>
      <c r="FMR159" s="131"/>
      <c r="FMS159" s="131"/>
      <c r="FMT159" s="131"/>
      <c r="FMU159" s="131"/>
      <c r="FMV159" s="131"/>
      <c r="FMW159" s="131"/>
      <c r="FMX159" s="131"/>
      <c r="FMY159" s="131"/>
      <c r="FMZ159" s="131"/>
      <c r="FNA159" s="131"/>
      <c r="FNB159" s="131"/>
      <c r="FNC159" s="131"/>
      <c r="FND159" s="131"/>
      <c r="FNE159" s="131"/>
      <c r="FNF159" s="131"/>
      <c r="FNG159" s="131"/>
      <c r="FNH159" s="131"/>
      <c r="FNI159" s="131"/>
      <c r="FNJ159" s="131"/>
      <c r="FNK159" s="131"/>
      <c r="FNL159" s="131"/>
      <c r="FNM159" s="131"/>
      <c r="FNN159" s="131"/>
      <c r="FNO159" s="131"/>
      <c r="FNP159" s="131"/>
      <c r="FNQ159" s="131"/>
      <c r="FNR159" s="131"/>
      <c r="FNS159" s="131"/>
      <c r="FNT159" s="131"/>
      <c r="FNU159" s="131"/>
      <c r="FNV159" s="131"/>
      <c r="FNW159" s="131"/>
      <c r="FNX159" s="131"/>
      <c r="FNY159" s="131"/>
      <c r="FNZ159" s="131"/>
      <c r="FOA159" s="131"/>
      <c r="FOB159" s="131"/>
      <c r="FOC159" s="131"/>
      <c r="FOD159" s="131"/>
      <c r="FOE159" s="131"/>
      <c r="FOF159" s="131"/>
      <c r="FOG159" s="131"/>
      <c r="FOH159" s="131"/>
      <c r="FOI159" s="131"/>
      <c r="FOJ159" s="131"/>
      <c r="FOK159" s="131"/>
      <c r="FOL159" s="131"/>
      <c r="FOM159" s="131"/>
      <c r="FON159" s="131"/>
      <c r="FOO159" s="131"/>
      <c r="FOP159" s="131"/>
      <c r="FOQ159" s="131"/>
      <c r="FOR159" s="131"/>
      <c r="FOS159" s="131"/>
      <c r="FOT159" s="131"/>
      <c r="FOU159" s="131"/>
      <c r="FOV159" s="131"/>
      <c r="FOW159" s="131"/>
      <c r="FOX159" s="131"/>
      <c r="FOY159" s="131"/>
      <c r="FOZ159" s="131"/>
      <c r="FPA159" s="131"/>
      <c r="FPB159" s="131"/>
      <c r="FPC159" s="131"/>
      <c r="FPD159" s="131"/>
      <c r="FPE159" s="131"/>
      <c r="FPF159" s="131"/>
      <c r="FPG159" s="131"/>
      <c r="FPH159" s="131"/>
      <c r="FPI159" s="131"/>
      <c r="FPJ159" s="131"/>
      <c r="FPK159" s="131"/>
      <c r="FPL159" s="131"/>
      <c r="FPM159" s="131"/>
      <c r="FPN159" s="131"/>
      <c r="FPO159" s="131"/>
      <c r="FPP159" s="131"/>
      <c r="FPQ159" s="131"/>
      <c r="FPR159" s="131"/>
      <c r="FPS159" s="131"/>
      <c r="FPT159" s="131"/>
      <c r="FPU159" s="131"/>
      <c r="FPV159" s="131"/>
      <c r="FPW159" s="131"/>
      <c r="FPX159" s="131"/>
      <c r="FPY159" s="131"/>
      <c r="FPZ159" s="131"/>
      <c r="FQA159" s="131"/>
      <c r="FQB159" s="131"/>
      <c r="FQC159" s="131"/>
      <c r="FQD159" s="131"/>
      <c r="FQE159" s="131"/>
      <c r="FQF159" s="131"/>
      <c r="FQG159" s="131"/>
      <c r="FQH159" s="131"/>
      <c r="FQI159" s="131"/>
      <c r="FQJ159" s="131"/>
      <c r="FQK159" s="131"/>
      <c r="FQL159" s="131"/>
      <c r="FQM159" s="131"/>
      <c r="FQN159" s="131"/>
      <c r="FQO159" s="131"/>
      <c r="FQP159" s="131"/>
      <c r="FQQ159" s="131"/>
      <c r="FQR159" s="131"/>
      <c r="FQS159" s="131"/>
      <c r="FQT159" s="131"/>
      <c r="FQU159" s="131"/>
      <c r="FQV159" s="131"/>
      <c r="FQW159" s="131"/>
      <c r="FQX159" s="131"/>
      <c r="FQY159" s="131"/>
      <c r="FQZ159" s="131"/>
      <c r="FRA159" s="131"/>
      <c r="FRB159" s="131"/>
      <c r="FRC159" s="131"/>
      <c r="FRD159" s="131"/>
      <c r="FRE159" s="131"/>
      <c r="FRF159" s="131"/>
      <c r="FRG159" s="131"/>
      <c r="FRH159" s="131"/>
      <c r="FRI159" s="131"/>
      <c r="FRJ159" s="131"/>
      <c r="FRK159" s="131"/>
      <c r="FRL159" s="131"/>
      <c r="FRM159" s="131"/>
      <c r="FRN159" s="131"/>
      <c r="FRO159" s="131"/>
      <c r="FRP159" s="131"/>
      <c r="FRQ159" s="131"/>
      <c r="FRR159" s="131"/>
      <c r="FRS159" s="131"/>
      <c r="FRT159" s="131"/>
      <c r="FRU159" s="131"/>
      <c r="FRV159" s="131"/>
      <c r="FRW159" s="131"/>
      <c r="FRX159" s="131"/>
      <c r="FRY159" s="131"/>
      <c r="FRZ159" s="131"/>
      <c r="FSA159" s="131"/>
      <c r="FSB159" s="131"/>
      <c r="FSC159" s="131"/>
      <c r="FSD159" s="131"/>
      <c r="FSE159" s="131"/>
      <c r="FSF159" s="131"/>
      <c r="FSG159" s="131"/>
      <c r="FSH159" s="131"/>
      <c r="FSI159" s="131"/>
      <c r="FSJ159" s="131"/>
      <c r="FSK159" s="131"/>
      <c r="FSL159" s="131"/>
      <c r="FSM159" s="131"/>
      <c r="FSN159" s="131"/>
      <c r="FSO159" s="131"/>
      <c r="FSP159" s="131"/>
      <c r="FSQ159" s="131"/>
      <c r="FSR159" s="131"/>
      <c r="FSS159" s="131"/>
      <c r="FST159" s="131"/>
      <c r="FSU159" s="131"/>
      <c r="FSV159" s="131"/>
      <c r="FSW159" s="131"/>
      <c r="FSX159" s="131"/>
      <c r="FSY159" s="131"/>
      <c r="FSZ159" s="131"/>
      <c r="FTA159" s="131"/>
      <c r="FTB159" s="131"/>
      <c r="FTC159" s="131"/>
      <c r="FTD159" s="131"/>
      <c r="FTE159" s="131"/>
      <c r="FTF159" s="131"/>
      <c r="FTG159" s="131"/>
      <c r="FTH159" s="131"/>
      <c r="FTI159" s="131"/>
      <c r="FTJ159" s="131"/>
      <c r="FTK159" s="131"/>
      <c r="FTL159" s="131"/>
      <c r="FTM159" s="131"/>
      <c r="FTN159" s="131"/>
      <c r="FTO159" s="131"/>
      <c r="FTP159" s="131"/>
      <c r="FTQ159" s="131"/>
      <c r="FTR159" s="131"/>
      <c r="FTS159" s="131"/>
      <c r="FTT159" s="131"/>
      <c r="FTU159" s="131"/>
      <c r="FTV159" s="131"/>
      <c r="FTW159" s="131"/>
      <c r="FTX159" s="131"/>
      <c r="FTY159" s="131"/>
      <c r="FTZ159" s="131"/>
      <c r="FUA159" s="131"/>
      <c r="FUB159" s="131"/>
      <c r="FUC159" s="131"/>
      <c r="FUD159" s="131"/>
      <c r="FUE159" s="131"/>
      <c r="FUF159" s="131"/>
      <c r="FUG159" s="131"/>
      <c r="FUH159" s="131"/>
      <c r="FUI159" s="131"/>
      <c r="FUJ159" s="131"/>
      <c r="FUK159" s="131"/>
      <c r="FUL159" s="131"/>
      <c r="FUM159" s="131"/>
      <c r="FUN159" s="131"/>
      <c r="FUO159" s="131"/>
      <c r="FUP159" s="131"/>
      <c r="FUQ159" s="131"/>
      <c r="FUR159" s="131"/>
      <c r="FUS159" s="131"/>
      <c r="FUT159" s="131"/>
      <c r="FUU159" s="131"/>
      <c r="FUV159" s="131"/>
      <c r="FUW159" s="131"/>
      <c r="FUX159" s="131"/>
      <c r="FUY159" s="131"/>
      <c r="FUZ159" s="131"/>
      <c r="FVA159" s="131"/>
      <c r="FVB159" s="131"/>
      <c r="FVC159" s="131"/>
      <c r="FVD159" s="131"/>
      <c r="FVE159" s="131"/>
      <c r="FVF159" s="131"/>
      <c r="FVG159" s="131"/>
      <c r="FVH159" s="131"/>
      <c r="FVI159" s="131"/>
      <c r="FVJ159" s="131"/>
      <c r="FVK159" s="131"/>
      <c r="FVL159" s="131"/>
      <c r="FVM159" s="131"/>
      <c r="FVN159" s="131"/>
      <c r="FVO159" s="131"/>
      <c r="FVP159" s="131"/>
      <c r="FVQ159" s="131"/>
      <c r="FVR159" s="131"/>
      <c r="FVS159" s="131"/>
      <c r="FVT159" s="131"/>
      <c r="FVU159" s="131"/>
      <c r="FVV159" s="131"/>
      <c r="FVW159" s="131"/>
      <c r="FVX159" s="131"/>
      <c r="FVY159" s="131"/>
      <c r="FVZ159" s="131"/>
      <c r="FWA159" s="131"/>
      <c r="FWB159" s="131"/>
      <c r="FWC159" s="131"/>
      <c r="FWD159" s="131"/>
      <c r="FWE159" s="131"/>
      <c r="FWF159" s="131"/>
      <c r="FWG159" s="131"/>
      <c r="FWH159" s="131"/>
      <c r="FWI159" s="131"/>
      <c r="FWJ159" s="131"/>
      <c r="FWK159" s="131"/>
      <c r="FWL159" s="131"/>
      <c r="FWM159" s="131"/>
      <c r="FWN159" s="131"/>
      <c r="FWO159" s="131"/>
      <c r="FWP159" s="131"/>
      <c r="FWQ159" s="131"/>
      <c r="FWR159" s="131"/>
      <c r="FWS159" s="131"/>
      <c r="FWT159" s="131"/>
      <c r="FWU159" s="131"/>
      <c r="FWV159" s="131"/>
      <c r="FWW159" s="131"/>
      <c r="FWX159" s="131"/>
      <c r="FWY159" s="131"/>
      <c r="FWZ159" s="131"/>
      <c r="FXA159" s="131"/>
      <c r="FXB159" s="131"/>
      <c r="FXC159" s="131"/>
      <c r="FXD159" s="131"/>
      <c r="FXE159" s="131"/>
      <c r="FXF159" s="131"/>
      <c r="FXG159" s="131"/>
      <c r="FXH159" s="131"/>
      <c r="FXI159" s="131"/>
      <c r="FXJ159" s="131"/>
      <c r="FXK159" s="131"/>
      <c r="FXL159" s="131"/>
      <c r="FXM159" s="131"/>
      <c r="FXN159" s="131"/>
      <c r="FXO159" s="131"/>
      <c r="FXP159" s="131"/>
      <c r="FXQ159" s="131"/>
      <c r="FXR159" s="131"/>
      <c r="FXS159" s="131"/>
      <c r="FXT159" s="131"/>
      <c r="FXU159" s="131"/>
      <c r="FXV159" s="131"/>
      <c r="FXW159" s="131"/>
      <c r="FXX159" s="131"/>
      <c r="FXY159" s="131"/>
      <c r="FXZ159" s="131"/>
      <c r="FYA159" s="131"/>
      <c r="FYB159" s="131"/>
      <c r="FYC159" s="131"/>
      <c r="FYD159" s="131"/>
      <c r="FYE159" s="131"/>
      <c r="FYF159" s="131"/>
      <c r="FYG159" s="131"/>
      <c r="FYH159" s="131"/>
      <c r="FYI159" s="131"/>
      <c r="FYJ159" s="131"/>
      <c r="FYK159" s="131"/>
      <c r="FYL159" s="131"/>
      <c r="FYM159" s="131"/>
      <c r="FYN159" s="131"/>
      <c r="FYO159" s="131"/>
      <c r="FYP159" s="131"/>
      <c r="FYQ159" s="131"/>
      <c r="FYR159" s="131"/>
      <c r="FYS159" s="131"/>
      <c r="FYT159" s="131"/>
      <c r="FYU159" s="131"/>
      <c r="FYV159" s="131"/>
      <c r="FYW159" s="131"/>
      <c r="FYX159" s="131"/>
      <c r="FYY159" s="131"/>
      <c r="FYZ159" s="131"/>
      <c r="FZA159" s="131"/>
      <c r="FZB159" s="131"/>
      <c r="FZC159" s="131"/>
      <c r="FZD159" s="131"/>
      <c r="FZE159" s="131"/>
      <c r="FZF159" s="131"/>
      <c r="FZG159" s="131"/>
      <c r="FZH159" s="131"/>
      <c r="FZI159" s="131"/>
      <c r="FZJ159" s="131"/>
      <c r="FZK159" s="131"/>
      <c r="FZL159" s="131"/>
      <c r="FZM159" s="131"/>
      <c r="FZN159" s="131"/>
      <c r="FZO159" s="131"/>
      <c r="FZP159" s="131"/>
      <c r="FZQ159" s="131"/>
      <c r="FZR159" s="131"/>
      <c r="FZS159" s="131"/>
      <c r="FZT159" s="131"/>
      <c r="FZU159" s="131"/>
      <c r="FZV159" s="131"/>
      <c r="FZW159" s="131"/>
      <c r="FZX159" s="131"/>
      <c r="FZY159" s="131"/>
      <c r="FZZ159" s="131"/>
      <c r="GAA159" s="131"/>
      <c r="GAB159" s="131"/>
      <c r="GAC159" s="131"/>
      <c r="GAD159" s="131"/>
      <c r="GAE159" s="131"/>
      <c r="GAF159" s="131"/>
      <c r="GAG159" s="131"/>
      <c r="GAH159" s="131"/>
      <c r="GAI159" s="131"/>
      <c r="GAJ159" s="131"/>
      <c r="GAK159" s="131"/>
      <c r="GAL159" s="131"/>
      <c r="GAM159" s="131"/>
      <c r="GAN159" s="131"/>
      <c r="GAO159" s="131"/>
      <c r="GAP159" s="131"/>
      <c r="GAQ159" s="131"/>
      <c r="GAR159" s="131"/>
      <c r="GAS159" s="131"/>
      <c r="GAT159" s="131"/>
      <c r="GAU159" s="131"/>
      <c r="GAV159" s="131"/>
      <c r="GAW159" s="131"/>
      <c r="GAX159" s="131"/>
      <c r="GAY159" s="131"/>
      <c r="GAZ159" s="131"/>
      <c r="GBA159" s="131"/>
      <c r="GBB159" s="131"/>
      <c r="GBC159" s="131"/>
      <c r="GBD159" s="131"/>
      <c r="GBE159" s="131"/>
      <c r="GBF159" s="131"/>
      <c r="GBG159" s="131"/>
      <c r="GBH159" s="131"/>
      <c r="GBI159" s="131"/>
      <c r="GBJ159" s="131"/>
      <c r="GBK159" s="131"/>
      <c r="GBL159" s="131"/>
      <c r="GBM159" s="131"/>
      <c r="GBN159" s="131"/>
      <c r="GBO159" s="131"/>
      <c r="GBP159" s="131"/>
      <c r="GBQ159" s="131"/>
      <c r="GBR159" s="131"/>
      <c r="GBS159" s="131"/>
      <c r="GBT159" s="131"/>
      <c r="GBU159" s="131"/>
      <c r="GBV159" s="131"/>
      <c r="GBW159" s="131"/>
      <c r="GBX159" s="131"/>
      <c r="GBY159" s="131"/>
      <c r="GBZ159" s="131"/>
      <c r="GCA159" s="131"/>
      <c r="GCB159" s="131"/>
      <c r="GCC159" s="131"/>
      <c r="GCD159" s="131"/>
      <c r="GCE159" s="131"/>
      <c r="GCF159" s="131"/>
      <c r="GCG159" s="131"/>
      <c r="GCH159" s="131"/>
      <c r="GCI159" s="131"/>
      <c r="GCJ159" s="131"/>
      <c r="GCK159" s="131"/>
      <c r="GCL159" s="131"/>
      <c r="GCM159" s="131"/>
      <c r="GCN159" s="131"/>
      <c r="GCO159" s="131"/>
      <c r="GCP159" s="131"/>
      <c r="GCQ159" s="131"/>
      <c r="GCR159" s="131"/>
      <c r="GCS159" s="131"/>
      <c r="GCT159" s="131"/>
      <c r="GCU159" s="131"/>
      <c r="GCV159" s="131"/>
      <c r="GCW159" s="131"/>
      <c r="GCX159" s="131"/>
      <c r="GCY159" s="131"/>
      <c r="GCZ159" s="131"/>
      <c r="GDA159" s="131"/>
      <c r="GDB159" s="131"/>
      <c r="GDC159" s="131"/>
      <c r="GDD159" s="131"/>
      <c r="GDE159" s="131"/>
      <c r="GDF159" s="131"/>
      <c r="GDG159" s="131"/>
      <c r="GDH159" s="131"/>
      <c r="GDI159" s="131"/>
      <c r="GDJ159" s="131"/>
      <c r="GDK159" s="131"/>
      <c r="GDL159" s="131"/>
      <c r="GDM159" s="131"/>
      <c r="GDN159" s="131"/>
      <c r="GDO159" s="131"/>
      <c r="GDP159" s="131"/>
      <c r="GDQ159" s="131"/>
      <c r="GDR159" s="131"/>
      <c r="GDS159" s="131"/>
      <c r="GDT159" s="131"/>
      <c r="GDU159" s="131"/>
      <c r="GDV159" s="131"/>
      <c r="GDW159" s="131"/>
      <c r="GDX159" s="131"/>
      <c r="GDY159" s="131"/>
      <c r="GDZ159" s="131"/>
      <c r="GEA159" s="131"/>
      <c r="GEB159" s="131"/>
      <c r="GEC159" s="131"/>
      <c r="GED159" s="131"/>
      <c r="GEE159" s="131"/>
      <c r="GEF159" s="131"/>
      <c r="GEG159" s="131"/>
      <c r="GEH159" s="131"/>
      <c r="GEI159" s="131"/>
      <c r="GEJ159" s="131"/>
      <c r="GEK159" s="131"/>
      <c r="GEL159" s="131"/>
      <c r="GEM159" s="131"/>
      <c r="GEN159" s="131"/>
      <c r="GEO159" s="131"/>
      <c r="GEP159" s="131"/>
      <c r="GEQ159" s="131"/>
      <c r="GER159" s="131"/>
      <c r="GES159" s="131"/>
      <c r="GET159" s="131"/>
      <c r="GEU159" s="131"/>
      <c r="GEV159" s="131"/>
      <c r="GEW159" s="131"/>
      <c r="GEX159" s="131"/>
      <c r="GEY159" s="131"/>
      <c r="GEZ159" s="131"/>
      <c r="GFA159" s="131"/>
      <c r="GFB159" s="131"/>
      <c r="GFC159" s="131"/>
      <c r="GFD159" s="131"/>
      <c r="GFE159" s="131"/>
      <c r="GFF159" s="131"/>
      <c r="GFG159" s="131"/>
      <c r="GFH159" s="131"/>
      <c r="GFI159" s="131"/>
      <c r="GFJ159" s="131"/>
      <c r="GFK159" s="131"/>
      <c r="GFL159" s="131"/>
      <c r="GFM159" s="131"/>
      <c r="GFN159" s="131"/>
      <c r="GFO159" s="131"/>
      <c r="GFP159" s="131"/>
      <c r="GFQ159" s="131"/>
      <c r="GFR159" s="131"/>
      <c r="GFS159" s="131"/>
      <c r="GFT159" s="131"/>
      <c r="GFU159" s="131"/>
      <c r="GFV159" s="131"/>
      <c r="GFW159" s="131"/>
      <c r="GFX159" s="131"/>
      <c r="GFY159" s="131"/>
      <c r="GFZ159" s="131"/>
      <c r="GGA159" s="131"/>
      <c r="GGB159" s="131"/>
      <c r="GGC159" s="131"/>
      <c r="GGD159" s="131"/>
      <c r="GGE159" s="131"/>
      <c r="GGF159" s="131"/>
      <c r="GGG159" s="131"/>
      <c r="GGH159" s="131"/>
      <c r="GGI159" s="131"/>
      <c r="GGJ159" s="131"/>
      <c r="GGK159" s="131"/>
      <c r="GGL159" s="131"/>
      <c r="GGM159" s="131"/>
      <c r="GGN159" s="131"/>
      <c r="GGO159" s="131"/>
      <c r="GGP159" s="131"/>
      <c r="GGQ159" s="131"/>
      <c r="GGR159" s="131"/>
      <c r="GGS159" s="131"/>
      <c r="GGT159" s="131"/>
      <c r="GGU159" s="131"/>
      <c r="GGV159" s="131"/>
      <c r="GGW159" s="131"/>
      <c r="GGX159" s="131"/>
      <c r="GGY159" s="131"/>
      <c r="GGZ159" s="131"/>
      <c r="GHA159" s="131"/>
      <c r="GHB159" s="131"/>
      <c r="GHC159" s="131"/>
      <c r="GHD159" s="131"/>
      <c r="GHE159" s="131"/>
      <c r="GHF159" s="131"/>
      <c r="GHG159" s="131"/>
      <c r="GHH159" s="131"/>
      <c r="GHI159" s="131"/>
      <c r="GHJ159" s="131"/>
      <c r="GHK159" s="131"/>
      <c r="GHL159" s="131"/>
      <c r="GHM159" s="131"/>
      <c r="GHN159" s="131"/>
      <c r="GHO159" s="131"/>
      <c r="GHP159" s="131"/>
      <c r="GHQ159" s="131"/>
      <c r="GHR159" s="131"/>
      <c r="GHS159" s="131"/>
      <c r="GHT159" s="131"/>
      <c r="GHU159" s="131"/>
      <c r="GHV159" s="131"/>
      <c r="GHW159" s="131"/>
      <c r="GHX159" s="131"/>
      <c r="GHY159" s="131"/>
      <c r="GHZ159" s="131"/>
      <c r="GIA159" s="131"/>
      <c r="GIB159" s="131"/>
      <c r="GIC159" s="131"/>
      <c r="GID159" s="131"/>
      <c r="GIE159" s="131"/>
      <c r="GIF159" s="131"/>
      <c r="GIG159" s="131"/>
      <c r="GIH159" s="131"/>
      <c r="GII159" s="131"/>
      <c r="GIJ159" s="131"/>
      <c r="GIK159" s="131"/>
      <c r="GIL159" s="131"/>
      <c r="GIM159" s="131"/>
      <c r="GIN159" s="131"/>
      <c r="GIO159" s="131"/>
      <c r="GIP159" s="131"/>
      <c r="GIQ159" s="131"/>
      <c r="GIR159" s="131"/>
      <c r="GIS159" s="131"/>
      <c r="GIT159" s="131"/>
      <c r="GIU159" s="131"/>
      <c r="GIV159" s="131"/>
      <c r="GIW159" s="131"/>
      <c r="GIX159" s="131"/>
      <c r="GIY159" s="131"/>
      <c r="GIZ159" s="131"/>
      <c r="GJA159" s="131"/>
      <c r="GJB159" s="131"/>
      <c r="GJC159" s="131"/>
      <c r="GJD159" s="131"/>
      <c r="GJE159" s="131"/>
      <c r="GJF159" s="131"/>
      <c r="GJG159" s="131"/>
      <c r="GJH159" s="131"/>
      <c r="GJI159" s="131"/>
      <c r="GJJ159" s="131"/>
      <c r="GJK159" s="131"/>
      <c r="GJL159" s="131"/>
      <c r="GJM159" s="131"/>
      <c r="GJN159" s="131"/>
      <c r="GJO159" s="131"/>
      <c r="GJP159" s="131"/>
      <c r="GJQ159" s="131"/>
      <c r="GJR159" s="131"/>
      <c r="GJS159" s="131"/>
      <c r="GJT159" s="131"/>
      <c r="GJU159" s="131"/>
      <c r="GJV159" s="131"/>
      <c r="GJW159" s="131"/>
      <c r="GJX159" s="131"/>
      <c r="GJY159" s="131"/>
      <c r="GJZ159" s="131"/>
      <c r="GKA159" s="131"/>
      <c r="GKB159" s="131"/>
      <c r="GKC159" s="131"/>
      <c r="GKD159" s="131"/>
      <c r="GKE159" s="131"/>
      <c r="GKF159" s="131"/>
      <c r="GKG159" s="131"/>
      <c r="GKH159" s="131"/>
      <c r="GKI159" s="131"/>
      <c r="GKJ159" s="131"/>
      <c r="GKK159" s="131"/>
      <c r="GKL159" s="131"/>
      <c r="GKM159" s="131"/>
      <c r="GKN159" s="131"/>
      <c r="GKO159" s="131"/>
      <c r="GKP159" s="131"/>
      <c r="GKQ159" s="131"/>
      <c r="GKR159" s="131"/>
      <c r="GKS159" s="131"/>
      <c r="GKT159" s="131"/>
      <c r="GKU159" s="131"/>
      <c r="GKV159" s="131"/>
      <c r="GKW159" s="131"/>
      <c r="GKX159" s="131"/>
      <c r="GKY159" s="131"/>
      <c r="GKZ159" s="131"/>
      <c r="GLA159" s="131"/>
      <c r="GLB159" s="131"/>
      <c r="GLC159" s="131"/>
      <c r="GLD159" s="131"/>
      <c r="GLE159" s="131"/>
      <c r="GLF159" s="131"/>
      <c r="GLG159" s="131"/>
      <c r="GLH159" s="131"/>
      <c r="GLI159" s="131"/>
      <c r="GLJ159" s="131"/>
      <c r="GLK159" s="131"/>
      <c r="GLL159" s="131"/>
      <c r="GLM159" s="131"/>
      <c r="GLN159" s="131"/>
      <c r="GLO159" s="131"/>
      <c r="GLP159" s="131"/>
      <c r="GLQ159" s="131"/>
      <c r="GLR159" s="131"/>
      <c r="GLS159" s="131"/>
      <c r="GLT159" s="131"/>
      <c r="GLU159" s="131"/>
      <c r="GLV159" s="131"/>
      <c r="GLW159" s="131"/>
      <c r="GLX159" s="131"/>
      <c r="GLY159" s="131"/>
      <c r="GLZ159" s="131"/>
      <c r="GMA159" s="131"/>
      <c r="GMB159" s="131"/>
      <c r="GMC159" s="131"/>
      <c r="GMD159" s="131"/>
      <c r="GME159" s="131"/>
      <c r="GMF159" s="131"/>
      <c r="GMG159" s="131"/>
      <c r="GMH159" s="131"/>
      <c r="GMI159" s="131"/>
      <c r="GMJ159" s="131"/>
      <c r="GMK159" s="131"/>
      <c r="GML159" s="131"/>
      <c r="GMM159" s="131"/>
      <c r="GMN159" s="131"/>
      <c r="GMO159" s="131"/>
      <c r="GMP159" s="131"/>
      <c r="GMQ159" s="131"/>
      <c r="GMR159" s="131"/>
      <c r="GMS159" s="131"/>
      <c r="GMT159" s="131"/>
      <c r="GMU159" s="131"/>
      <c r="GMV159" s="131"/>
      <c r="GMW159" s="131"/>
      <c r="GMX159" s="131"/>
      <c r="GMY159" s="131"/>
      <c r="GMZ159" s="131"/>
      <c r="GNA159" s="131"/>
      <c r="GNB159" s="131"/>
      <c r="GNC159" s="131"/>
      <c r="GND159" s="131"/>
      <c r="GNE159" s="131"/>
      <c r="GNF159" s="131"/>
      <c r="GNG159" s="131"/>
      <c r="GNH159" s="131"/>
      <c r="GNI159" s="131"/>
      <c r="GNJ159" s="131"/>
      <c r="GNK159" s="131"/>
      <c r="GNL159" s="131"/>
      <c r="GNM159" s="131"/>
      <c r="GNN159" s="131"/>
      <c r="GNO159" s="131"/>
      <c r="GNP159" s="131"/>
      <c r="GNQ159" s="131"/>
      <c r="GNR159" s="131"/>
      <c r="GNS159" s="131"/>
      <c r="GNT159" s="131"/>
      <c r="GNU159" s="131"/>
      <c r="GNV159" s="131"/>
      <c r="GNW159" s="131"/>
      <c r="GNX159" s="131"/>
      <c r="GNY159" s="131"/>
      <c r="GNZ159" s="131"/>
      <c r="GOA159" s="131"/>
      <c r="GOB159" s="131"/>
      <c r="GOC159" s="131"/>
      <c r="GOD159" s="131"/>
      <c r="GOE159" s="131"/>
      <c r="GOF159" s="131"/>
      <c r="GOG159" s="131"/>
      <c r="GOH159" s="131"/>
      <c r="GOI159" s="131"/>
      <c r="GOJ159" s="131"/>
      <c r="GOK159" s="131"/>
      <c r="GOL159" s="131"/>
      <c r="GOM159" s="131"/>
      <c r="GON159" s="131"/>
      <c r="GOO159" s="131"/>
      <c r="GOP159" s="131"/>
      <c r="GOQ159" s="131"/>
      <c r="GOR159" s="131"/>
      <c r="GOS159" s="131"/>
      <c r="GOT159" s="131"/>
      <c r="GOU159" s="131"/>
      <c r="GOV159" s="131"/>
      <c r="GOW159" s="131"/>
      <c r="GOX159" s="131"/>
      <c r="GOY159" s="131"/>
      <c r="GOZ159" s="131"/>
      <c r="GPA159" s="131"/>
      <c r="GPB159" s="131"/>
      <c r="GPC159" s="131"/>
      <c r="GPD159" s="131"/>
      <c r="GPE159" s="131"/>
      <c r="GPF159" s="131"/>
      <c r="GPG159" s="131"/>
      <c r="GPH159" s="131"/>
      <c r="GPI159" s="131"/>
      <c r="GPJ159" s="131"/>
      <c r="GPK159" s="131"/>
      <c r="GPL159" s="131"/>
      <c r="GPM159" s="131"/>
      <c r="GPN159" s="131"/>
      <c r="GPO159" s="131"/>
      <c r="GPP159" s="131"/>
      <c r="GPQ159" s="131"/>
      <c r="GPR159" s="131"/>
      <c r="GPS159" s="131"/>
      <c r="GPT159" s="131"/>
      <c r="GPU159" s="131"/>
      <c r="GPV159" s="131"/>
      <c r="GPW159" s="131"/>
      <c r="GPX159" s="131"/>
      <c r="GPY159" s="131"/>
      <c r="GPZ159" s="131"/>
      <c r="GQA159" s="131"/>
      <c r="GQB159" s="131"/>
      <c r="GQC159" s="131"/>
      <c r="GQD159" s="131"/>
      <c r="GQE159" s="131"/>
      <c r="GQF159" s="131"/>
      <c r="GQG159" s="131"/>
      <c r="GQH159" s="131"/>
      <c r="GQI159" s="131"/>
      <c r="GQJ159" s="131"/>
      <c r="GQK159" s="131"/>
      <c r="GQL159" s="131"/>
      <c r="GQM159" s="131"/>
      <c r="GQN159" s="131"/>
      <c r="GQO159" s="131"/>
      <c r="GQP159" s="131"/>
      <c r="GQQ159" s="131"/>
      <c r="GQR159" s="131"/>
      <c r="GQS159" s="131"/>
      <c r="GQT159" s="131"/>
      <c r="GQU159" s="131"/>
      <c r="GQV159" s="131"/>
      <c r="GQW159" s="131"/>
      <c r="GQX159" s="131"/>
      <c r="GQY159" s="131"/>
      <c r="GQZ159" s="131"/>
      <c r="GRA159" s="131"/>
      <c r="GRB159" s="131"/>
      <c r="GRC159" s="131"/>
      <c r="GRD159" s="131"/>
      <c r="GRE159" s="131"/>
      <c r="GRF159" s="131"/>
      <c r="GRG159" s="131"/>
      <c r="GRH159" s="131"/>
      <c r="GRI159" s="131"/>
      <c r="GRJ159" s="131"/>
      <c r="GRK159" s="131"/>
      <c r="GRL159" s="131"/>
      <c r="GRM159" s="131"/>
      <c r="GRN159" s="131"/>
      <c r="GRO159" s="131"/>
      <c r="GRP159" s="131"/>
      <c r="GRQ159" s="131"/>
      <c r="GRR159" s="131"/>
      <c r="GRS159" s="131"/>
      <c r="GRT159" s="131"/>
      <c r="GRU159" s="131"/>
      <c r="GRV159" s="131"/>
      <c r="GRW159" s="131"/>
      <c r="GRX159" s="131"/>
      <c r="GRY159" s="131"/>
      <c r="GRZ159" s="131"/>
      <c r="GSA159" s="131"/>
      <c r="GSB159" s="131"/>
      <c r="GSC159" s="131"/>
      <c r="GSD159" s="131"/>
      <c r="GSE159" s="131"/>
      <c r="GSF159" s="131"/>
      <c r="GSG159" s="131"/>
      <c r="GSH159" s="131"/>
      <c r="GSI159" s="131"/>
      <c r="GSJ159" s="131"/>
      <c r="GSK159" s="131"/>
      <c r="GSL159" s="131"/>
      <c r="GSM159" s="131"/>
      <c r="GSN159" s="131"/>
      <c r="GSO159" s="131"/>
      <c r="GSP159" s="131"/>
      <c r="GSQ159" s="131"/>
      <c r="GSR159" s="131"/>
      <c r="GSS159" s="131"/>
      <c r="GST159" s="131"/>
      <c r="GSU159" s="131"/>
      <c r="GSV159" s="131"/>
      <c r="GSW159" s="131"/>
      <c r="GSX159" s="131"/>
      <c r="GSY159" s="131"/>
      <c r="GSZ159" s="131"/>
      <c r="GTA159" s="131"/>
      <c r="GTB159" s="131"/>
      <c r="GTC159" s="131"/>
      <c r="GTD159" s="131"/>
      <c r="GTE159" s="131"/>
      <c r="GTF159" s="131"/>
      <c r="GTG159" s="131"/>
      <c r="GTH159" s="131"/>
      <c r="GTI159" s="131"/>
      <c r="GTJ159" s="131"/>
      <c r="GTK159" s="131"/>
      <c r="GTL159" s="131"/>
      <c r="GTM159" s="131"/>
      <c r="GTN159" s="131"/>
      <c r="GTO159" s="131"/>
      <c r="GTP159" s="131"/>
      <c r="GTQ159" s="131"/>
      <c r="GTR159" s="131"/>
      <c r="GTS159" s="131"/>
      <c r="GTT159" s="131"/>
      <c r="GTU159" s="131"/>
      <c r="GTV159" s="131"/>
      <c r="GTW159" s="131"/>
      <c r="GTX159" s="131"/>
      <c r="GTY159" s="131"/>
      <c r="GTZ159" s="131"/>
      <c r="GUA159" s="131"/>
      <c r="GUB159" s="131"/>
      <c r="GUC159" s="131"/>
      <c r="GUD159" s="131"/>
      <c r="GUE159" s="131"/>
      <c r="GUF159" s="131"/>
      <c r="GUG159" s="131"/>
      <c r="GUH159" s="131"/>
      <c r="GUI159" s="131"/>
      <c r="GUJ159" s="131"/>
      <c r="GUK159" s="131"/>
      <c r="GUL159" s="131"/>
      <c r="GUM159" s="131"/>
      <c r="GUN159" s="131"/>
      <c r="GUO159" s="131"/>
      <c r="GUP159" s="131"/>
      <c r="GUQ159" s="131"/>
      <c r="GUR159" s="131"/>
      <c r="GUS159" s="131"/>
      <c r="GUT159" s="131"/>
      <c r="GUU159" s="131"/>
      <c r="GUV159" s="131"/>
      <c r="GUW159" s="131"/>
      <c r="GUX159" s="131"/>
      <c r="GUY159" s="131"/>
      <c r="GUZ159" s="131"/>
      <c r="GVA159" s="131"/>
      <c r="GVB159" s="131"/>
      <c r="GVC159" s="131"/>
      <c r="GVD159" s="131"/>
      <c r="GVE159" s="131"/>
      <c r="GVF159" s="131"/>
      <c r="GVG159" s="131"/>
      <c r="GVH159" s="131"/>
      <c r="GVI159" s="131"/>
      <c r="GVJ159" s="131"/>
      <c r="GVK159" s="131"/>
      <c r="GVL159" s="131"/>
      <c r="GVM159" s="131"/>
      <c r="GVN159" s="131"/>
      <c r="GVO159" s="131"/>
      <c r="GVP159" s="131"/>
      <c r="GVQ159" s="131"/>
      <c r="GVR159" s="131"/>
      <c r="GVS159" s="131"/>
      <c r="GVT159" s="131"/>
      <c r="GVU159" s="131"/>
      <c r="GVV159" s="131"/>
      <c r="GVW159" s="131"/>
      <c r="GVX159" s="131"/>
      <c r="GVY159" s="131"/>
      <c r="GVZ159" s="131"/>
      <c r="GWA159" s="131"/>
      <c r="GWB159" s="131"/>
      <c r="GWC159" s="131"/>
      <c r="GWD159" s="131"/>
      <c r="GWE159" s="131"/>
      <c r="GWF159" s="131"/>
      <c r="GWG159" s="131"/>
      <c r="GWH159" s="131"/>
      <c r="GWI159" s="131"/>
      <c r="GWJ159" s="131"/>
      <c r="GWK159" s="131"/>
      <c r="GWL159" s="131"/>
      <c r="GWM159" s="131"/>
      <c r="GWN159" s="131"/>
      <c r="GWO159" s="131"/>
      <c r="GWP159" s="131"/>
      <c r="GWQ159" s="131"/>
      <c r="GWR159" s="131"/>
      <c r="GWS159" s="131"/>
      <c r="GWT159" s="131"/>
      <c r="GWU159" s="131"/>
      <c r="GWV159" s="131"/>
      <c r="GWW159" s="131"/>
      <c r="GWX159" s="131"/>
      <c r="GWY159" s="131"/>
      <c r="GWZ159" s="131"/>
      <c r="GXA159" s="131"/>
      <c r="GXB159" s="131"/>
      <c r="GXC159" s="131"/>
      <c r="GXD159" s="131"/>
      <c r="GXE159" s="131"/>
      <c r="GXF159" s="131"/>
      <c r="GXG159" s="131"/>
      <c r="GXH159" s="131"/>
      <c r="GXI159" s="131"/>
      <c r="GXJ159" s="131"/>
      <c r="GXK159" s="131"/>
      <c r="GXL159" s="131"/>
      <c r="GXM159" s="131"/>
      <c r="GXN159" s="131"/>
      <c r="GXO159" s="131"/>
      <c r="GXP159" s="131"/>
      <c r="GXQ159" s="131"/>
      <c r="GXR159" s="131"/>
      <c r="GXS159" s="131"/>
      <c r="GXT159" s="131"/>
      <c r="GXU159" s="131"/>
      <c r="GXV159" s="131"/>
      <c r="GXW159" s="131"/>
      <c r="GXX159" s="131"/>
      <c r="GXY159" s="131"/>
      <c r="GXZ159" s="131"/>
      <c r="GYA159" s="131"/>
      <c r="GYB159" s="131"/>
      <c r="GYC159" s="131"/>
      <c r="GYD159" s="131"/>
      <c r="GYE159" s="131"/>
      <c r="GYF159" s="131"/>
      <c r="GYG159" s="131"/>
      <c r="GYH159" s="131"/>
      <c r="GYI159" s="131"/>
      <c r="GYJ159" s="131"/>
      <c r="GYK159" s="131"/>
      <c r="GYL159" s="131"/>
      <c r="GYM159" s="131"/>
      <c r="GYN159" s="131"/>
      <c r="GYO159" s="131"/>
      <c r="GYP159" s="131"/>
      <c r="GYQ159" s="131"/>
      <c r="GYR159" s="131"/>
      <c r="GYS159" s="131"/>
      <c r="GYT159" s="131"/>
      <c r="GYU159" s="131"/>
      <c r="GYV159" s="131"/>
      <c r="GYW159" s="131"/>
      <c r="GYX159" s="131"/>
      <c r="GYY159" s="131"/>
      <c r="GYZ159" s="131"/>
      <c r="GZA159" s="131"/>
      <c r="GZB159" s="131"/>
      <c r="GZC159" s="131"/>
      <c r="GZD159" s="131"/>
      <c r="GZE159" s="131"/>
      <c r="GZF159" s="131"/>
      <c r="GZG159" s="131"/>
      <c r="GZH159" s="131"/>
      <c r="GZI159" s="131"/>
      <c r="GZJ159" s="131"/>
      <c r="GZK159" s="131"/>
      <c r="GZL159" s="131"/>
      <c r="GZM159" s="131"/>
      <c r="GZN159" s="131"/>
      <c r="GZO159" s="131"/>
      <c r="GZP159" s="131"/>
      <c r="GZQ159" s="131"/>
      <c r="GZR159" s="131"/>
      <c r="GZS159" s="131"/>
      <c r="GZT159" s="131"/>
      <c r="GZU159" s="131"/>
      <c r="GZV159" s="131"/>
      <c r="GZW159" s="131"/>
      <c r="GZX159" s="131"/>
      <c r="GZY159" s="131"/>
      <c r="GZZ159" s="131"/>
      <c r="HAA159" s="131"/>
      <c r="HAB159" s="131"/>
      <c r="HAC159" s="131"/>
      <c r="HAD159" s="131"/>
      <c r="HAE159" s="131"/>
      <c r="HAF159" s="131"/>
      <c r="HAG159" s="131"/>
      <c r="HAH159" s="131"/>
      <c r="HAI159" s="131"/>
      <c r="HAJ159" s="131"/>
      <c r="HAK159" s="131"/>
      <c r="HAL159" s="131"/>
      <c r="HAM159" s="131"/>
      <c r="HAN159" s="131"/>
      <c r="HAO159" s="131"/>
      <c r="HAP159" s="131"/>
      <c r="HAQ159" s="131"/>
      <c r="HAR159" s="131"/>
      <c r="HAS159" s="131"/>
      <c r="HAT159" s="131"/>
      <c r="HAU159" s="131"/>
      <c r="HAV159" s="131"/>
      <c r="HAW159" s="131"/>
      <c r="HAX159" s="131"/>
      <c r="HAY159" s="131"/>
      <c r="HAZ159" s="131"/>
      <c r="HBA159" s="131"/>
      <c r="HBB159" s="131"/>
      <c r="HBC159" s="131"/>
      <c r="HBD159" s="131"/>
      <c r="HBE159" s="131"/>
      <c r="HBF159" s="131"/>
      <c r="HBG159" s="131"/>
      <c r="HBH159" s="131"/>
      <c r="HBI159" s="131"/>
      <c r="HBJ159" s="131"/>
      <c r="HBK159" s="131"/>
      <c r="HBL159" s="131"/>
      <c r="HBM159" s="131"/>
      <c r="HBN159" s="131"/>
      <c r="HBO159" s="131"/>
      <c r="HBP159" s="131"/>
      <c r="HBQ159" s="131"/>
      <c r="HBR159" s="131"/>
      <c r="HBS159" s="131"/>
      <c r="HBT159" s="131"/>
      <c r="HBU159" s="131"/>
      <c r="HBV159" s="131"/>
      <c r="HBW159" s="131"/>
      <c r="HBX159" s="131"/>
      <c r="HBY159" s="131"/>
      <c r="HBZ159" s="131"/>
      <c r="HCA159" s="131"/>
      <c r="HCB159" s="131"/>
      <c r="HCC159" s="131"/>
      <c r="HCD159" s="131"/>
      <c r="HCE159" s="131"/>
      <c r="HCF159" s="131"/>
      <c r="HCG159" s="131"/>
      <c r="HCH159" s="131"/>
      <c r="HCI159" s="131"/>
      <c r="HCJ159" s="131"/>
      <c r="HCK159" s="131"/>
      <c r="HCL159" s="131"/>
      <c r="HCM159" s="131"/>
      <c r="HCN159" s="131"/>
      <c r="HCO159" s="131"/>
      <c r="HCP159" s="131"/>
      <c r="HCQ159" s="131"/>
      <c r="HCR159" s="131"/>
      <c r="HCS159" s="131"/>
      <c r="HCT159" s="131"/>
      <c r="HCU159" s="131"/>
      <c r="HCV159" s="131"/>
      <c r="HCW159" s="131"/>
      <c r="HCX159" s="131"/>
      <c r="HCY159" s="131"/>
      <c r="HCZ159" s="131"/>
      <c r="HDA159" s="131"/>
      <c r="HDB159" s="131"/>
      <c r="HDC159" s="131"/>
      <c r="HDD159" s="131"/>
      <c r="HDE159" s="131"/>
      <c r="HDF159" s="131"/>
      <c r="HDG159" s="131"/>
      <c r="HDH159" s="131"/>
      <c r="HDI159" s="131"/>
      <c r="HDJ159" s="131"/>
      <c r="HDK159" s="131"/>
      <c r="HDL159" s="131"/>
      <c r="HDM159" s="131"/>
      <c r="HDN159" s="131"/>
      <c r="HDO159" s="131"/>
      <c r="HDP159" s="131"/>
      <c r="HDQ159" s="131"/>
      <c r="HDR159" s="131"/>
      <c r="HDS159" s="131"/>
      <c r="HDT159" s="131"/>
      <c r="HDU159" s="131"/>
      <c r="HDV159" s="131"/>
      <c r="HDW159" s="131"/>
      <c r="HDX159" s="131"/>
      <c r="HDY159" s="131"/>
      <c r="HDZ159" s="131"/>
      <c r="HEA159" s="131"/>
      <c r="HEB159" s="131"/>
      <c r="HEC159" s="131"/>
      <c r="HED159" s="131"/>
      <c r="HEE159" s="131"/>
      <c r="HEF159" s="131"/>
      <c r="HEG159" s="131"/>
      <c r="HEH159" s="131"/>
      <c r="HEI159" s="131"/>
      <c r="HEJ159" s="131"/>
      <c r="HEK159" s="131"/>
      <c r="HEL159" s="131"/>
      <c r="HEM159" s="131"/>
      <c r="HEN159" s="131"/>
      <c r="HEO159" s="131"/>
      <c r="HEP159" s="131"/>
      <c r="HEQ159" s="131"/>
      <c r="HER159" s="131"/>
      <c r="HES159" s="131"/>
      <c r="HET159" s="131"/>
      <c r="HEU159" s="131"/>
      <c r="HEV159" s="131"/>
      <c r="HEW159" s="131"/>
      <c r="HEX159" s="131"/>
      <c r="HEY159" s="131"/>
      <c r="HEZ159" s="131"/>
      <c r="HFA159" s="131"/>
      <c r="HFB159" s="131"/>
      <c r="HFC159" s="131"/>
      <c r="HFD159" s="131"/>
      <c r="HFE159" s="131"/>
      <c r="HFF159" s="131"/>
      <c r="HFG159" s="131"/>
      <c r="HFH159" s="131"/>
      <c r="HFI159" s="131"/>
      <c r="HFJ159" s="131"/>
      <c r="HFK159" s="131"/>
      <c r="HFL159" s="131"/>
      <c r="HFM159" s="131"/>
      <c r="HFN159" s="131"/>
      <c r="HFO159" s="131"/>
      <c r="HFP159" s="131"/>
      <c r="HFQ159" s="131"/>
      <c r="HFR159" s="131"/>
      <c r="HFS159" s="131"/>
      <c r="HFT159" s="131"/>
      <c r="HFU159" s="131"/>
      <c r="HFV159" s="131"/>
      <c r="HFW159" s="131"/>
      <c r="HFX159" s="131"/>
      <c r="HFY159" s="131"/>
      <c r="HFZ159" s="131"/>
      <c r="HGA159" s="131"/>
      <c r="HGB159" s="131"/>
      <c r="HGC159" s="131"/>
      <c r="HGD159" s="131"/>
      <c r="HGE159" s="131"/>
      <c r="HGF159" s="131"/>
      <c r="HGG159" s="131"/>
      <c r="HGH159" s="131"/>
      <c r="HGI159" s="131"/>
      <c r="HGJ159" s="131"/>
      <c r="HGK159" s="131"/>
      <c r="HGL159" s="131"/>
      <c r="HGM159" s="131"/>
      <c r="HGN159" s="131"/>
      <c r="HGO159" s="131"/>
      <c r="HGP159" s="131"/>
      <c r="HGQ159" s="131"/>
      <c r="HGR159" s="131"/>
      <c r="HGS159" s="131"/>
      <c r="HGT159" s="131"/>
      <c r="HGU159" s="131"/>
      <c r="HGV159" s="131"/>
      <c r="HGW159" s="131"/>
      <c r="HGX159" s="131"/>
      <c r="HGY159" s="131"/>
      <c r="HGZ159" s="131"/>
      <c r="HHA159" s="131"/>
      <c r="HHB159" s="131"/>
      <c r="HHC159" s="131"/>
      <c r="HHD159" s="131"/>
      <c r="HHE159" s="131"/>
      <c r="HHF159" s="131"/>
      <c r="HHG159" s="131"/>
      <c r="HHH159" s="131"/>
      <c r="HHI159" s="131"/>
      <c r="HHJ159" s="131"/>
      <c r="HHK159" s="131"/>
      <c r="HHL159" s="131"/>
      <c r="HHM159" s="131"/>
      <c r="HHN159" s="131"/>
      <c r="HHO159" s="131"/>
      <c r="HHP159" s="131"/>
      <c r="HHQ159" s="131"/>
      <c r="HHR159" s="131"/>
      <c r="HHS159" s="131"/>
      <c r="HHT159" s="131"/>
      <c r="HHU159" s="131"/>
      <c r="HHV159" s="131"/>
      <c r="HHW159" s="131"/>
      <c r="HHX159" s="131"/>
      <c r="HHY159" s="131"/>
      <c r="HHZ159" s="131"/>
      <c r="HIA159" s="131"/>
      <c r="HIB159" s="131"/>
      <c r="HIC159" s="131"/>
      <c r="HID159" s="131"/>
      <c r="HIE159" s="131"/>
      <c r="HIF159" s="131"/>
      <c r="HIG159" s="131"/>
      <c r="HIH159" s="131"/>
      <c r="HII159" s="131"/>
      <c r="HIJ159" s="131"/>
      <c r="HIK159" s="131"/>
      <c r="HIL159" s="131"/>
      <c r="HIM159" s="131"/>
      <c r="HIN159" s="131"/>
      <c r="HIO159" s="131"/>
      <c r="HIP159" s="131"/>
      <c r="HIQ159" s="131"/>
      <c r="HIR159" s="131"/>
      <c r="HIS159" s="131"/>
      <c r="HIT159" s="131"/>
      <c r="HIU159" s="131"/>
      <c r="HIV159" s="131"/>
      <c r="HIW159" s="131"/>
      <c r="HIX159" s="131"/>
      <c r="HIY159" s="131"/>
      <c r="HIZ159" s="131"/>
      <c r="HJA159" s="131"/>
      <c r="HJB159" s="131"/>
      <c r="HJC159" s="131"/>
      <c r="HJD159" s="131"/>
      <c r="HJE159" s="131"/>
      <c r="HJF159" s="131"/>
      <c r="HJG159" s="131"/>
      <c r="HJH159" s="131"/>
      <c r="HJI159" s="131"/>
      <c r="HJJ159" s="131"/>
      <c r="HJK159" s="131"/>
      <c r="HJL159" s="131"/>
      <c r="HJM159" s="131"/>
      <c r="HJN159" s="131"/>
      <c r="HJO159" s="131"/>
      <c r="HJP159" s="131"/>
      <c r="HJQ159" s="131"/>
      <c r="HJR159" s="131"/>
      <c r="HJS159" s="131"/>
      <c r="HJT159" s="131"/>
      <c r="HJU159" s="131"/>
      <c r="HJV159" s="131"/>
      <c r="HJW159" s="131"/>
      <c r="HJX159" s="131"/>
      <c r="HJY159" s="131"/>
      <c r="HJZ159" s="131"/>
      <c r="HKA159" s="131"/>
      <c r="HKB159" s="131"/>
      <c r="HKC159" s="131"/>
      <c r="HKD159" s="131"/>
      <c r="HKE159" s="131"/>
      <c r="HKF159" s="131"/>
      <c r="HKG159" s="131"/>
      <c r="HKH159" s="131"/>
      <c r="HKI159" s="131"/>
      <c r="HKJ159" s="131"/>
      <c r="HKK159" s="131"/>
      <c r="HKL159" s="131"/>
      <c r="HKM159" s="131"/>
      <c r="HKN159" s="131"/>
      <c r="HKO159" s="131"/>
      <c r="HKP159" s="131"/>
      <c r="HKQ159" s="131"/>
      <c r="HKR159" s="131"/>
      <c r="HKS159" s="131"/>
      <c r="HKT159" s="131"/>
      <c r="HKU159" s="131"/>
      <c r="HKV159" s="131"/>
      <c r="HKW159" s="131"/>
      <c r="HKX159" s="131"/>
      <c r="HKY159" s="131"/>
      <c r="HKZ159" s="131"/>
      <c r="HLA159" s="131"/>
      <c r="HLB159" s="131"/>
      <c r="HLC159" s="131"/>
      <c r="HLD159" s="131"/>
      <c r="HLE159" s="131"/>
      <c r="HLF159" s="131"/>
      <c r="HLG159" s="131"/>
      <c r="HLH159" s="131"/>
      <c r="HLI159" s="131"/>
      <c r="HLJ159" s="131"/>
      <c r="HLK159" s="131"/>
      <c r="HLL159" s="131"/>
      <c r="HLM159" s="131"/>
      <c r="HLN159" s="131"/>
      <c r="HLO159" s="131"/>
      <c r="HLP159" s="131"/>
      <c r="HLQ159" s="131"/>
      <c r="HLR159" s="131"/>
      <c r="HLS159" s="131"/>
      <c r="HLT159" s="131"/>
      <c r="HLU159" s="131"/>
      <c r="HLV159" s="131"/>
      <c r="HLW159" s="131"/>
      <c r="HLX159" s="131"/>
      <c r="HLY159" s="131"/>
      <c r="HLZ159" s="131"/>
      <c r="HMA159" s="131"/>
      <c r="HMB159" s="131"/>
      <c r="HMC159" s="131"/>
      <c r="HMD159" s="131"/>
      <c r="HME159" s="131"/>
      <c r="HMF159" s="131"/>
      <c r="HMG159" s="131"/>
      <c r="HMH159" s="131"/>
      <c r="HMI159" s="131"/>
      <c r="HMJ159" s="131"/>
      <c r="HMK159" s="131"/>
      <c r="HML159" s="131"/>
      <c r="HMM159" s="131"/>
      <c r="HMN159" s="131"/>
      <c r="HMO159" s="131"/>
      <c r="HMP159" s="131"/>
      <c r="HMQ159" s="131"/>
      <c r="HMR159" s="131"/>
      <c r="HMS159" s="131"/>
      <c r="HMT159" s="131"/>
      <c r="HMU159" s="131"/>
      <c r="HMV159" s="131"/>
      <c r="HMW159" s="131"/>
      <c r="HMX159" s="131"/>
      <c r="HMY159" s="131"/>
      <c r="HMZ159" s="131"/>
      <c r="HNA159" s="131"/>
      <c r="HNB159" s="131"/>
      <c r="HNC159" s="131"/>
      <c r="HND159" s="131"/>
      <c r="HNE159" s="131"/>
      <c r="HNF159" s="131"/>
      <c r="HNG159" s="131"/>
      <c r="HNH159" s="131"/>
      <c r="HNI159" s="131"/>
      <c r="HNJ159" s="131"/>
      <c r="HNK159" s="131"/>
      <c r="HNL159" s="131"/>
      <c r="HNM159" s="131"/>
      <c r="HNN159" s="131"/>
      <c r="HNO159" s="131"/>
      <c r="HNP159" s="131"/>
      <c r="HNQ159" s="131"/>
      <c r="HNR159" s="131"/>
      <c r="HNS159" s="131"/>
      <c r="HNT159" s="131"/>
      <c r="HNU159" s="131"/>
      <c r="HNV159" s="131"/>
      <c r="HNW159" s="131"/>
      <c r="HNX159" s="131"/>
      <c r="HNY159" s="131"/>
      <c r="HNZ159" s="131"/>
      <c r="HOA159" s="131"/>
      <c r="HOB159" s="131"/>
      <c r="HOC159" s="131"/>
      <c r="HOD159" s="131"/>
      <c r="HOE159" s="131"/>
      <c r="HOF159" s="131"/>
      <c r="HOG159" s="131"/>
      <c r="HOH159" s="131"/>
      <c r="HOI159" s="131"/>
      <c r="HOJ159" s="131"/>
      <c r="HOK159" s="131"/>
      <c r="HOL159" s="131"/>
      <c r="HOM159" s="131"/>
      <c r="HON159" s="131"/>
      <c r="HOO159" s="131"/>
      <c r="HOP159" s="131"/>
      <c r="HOQ159" s="131"/>
      <c r="HOR159" s="131"/>
      <c r="HOS159" s="131"/>
      <c r="HOT159" s="131"/>
      <c r="HOU159" s="131"/>
      <c r="HOV159" s="131"/>
      <c r="HOW159" s="131"/>
      <c r="HOX159" s="131"/>
      <c r="HOY159" s="131"/>
      <c r="HOZ159" s="131"/>
      <c r="HPA159" s="131"/>
      <c r="HPB159" s="131"/>
      <c r="HPC159" s="131"/>
      <c r="HPD159" s="131"/>
      <c r="HPE159" s="131"/>
      <c r="HPF159" s="131"/>
      <c r="HPG159" s="131"/>
      <c r="HPH159" s="131"/>
      <c r="HPI159" s="131"/>
      <c r="HPJ159" s="131"/>
      <c r="HPK159" s="131"/>
      <c r="HPL159" s="131"/>
      <c r="HPM159" s="131"/>
      <c r="HPN159" s="131"/>
      <c r="HPO159" s="131"/>
      <c r="HPP159" s="131"/>
      <c r="HPQ159" s="131"/>
      <c r="HPR159" s="131"/>
      <c r="HPS159" s="131"/>
      <c r="HPT159" s="131"/>
      <c r="HPU159" s="131"/>
      <c r="HPV159" s="131"/>
      <c r="HPW159" s="131"/>
      <c r="HPX159" s="131"/>
      <c r="HPY159" s="131"/>
      <c r="HPZ159" s="131"/>
      <c r="HQA159" s="131"/>
      <c r="HQB159" s="131"/>
      <c r="HQC159" s="131"/>
      <c r="HQD159" s="131"/>
      <c r="HQE159" s="131"/>
      <c r="HQF159" s="131"/>
      <c r="HQG159" s="131"/>
      <c r="HQH159" s="131"/>
      <c r="HQI159" s="131"/>
      <c r="HQJ159" s="131"/>
      <c r="HQK159" s="131"/>
      <c r="HQL159" s="131"/>
      <c r="HQM159" s="131"/>
      <c r="HQN159" s="131"/>
      <c r="HQO159" s="131"/>
      <c r="HQP159" s="131"/>
      <c r="HQQ159" s="131"/>
      <c r="HQR159" s="131"/>
      <c r="HQS159" s="131"/>
      <c r="HQT159" s="131"/>
      <c r="HQU159" s="131"/>
      <c r="HQV159" s="131"/>
      <c r="HQW159" s="131"/>
      <c r="HQX159" s="131"/>
      <c r="HQY159" s="131"/>
      <c r="HQZ159" s="131"/>
      <c r="HRA159" s="131"/>
      <c r="HRB159" s="131"/>
      <c r="HRC159" s="131"/>
      <c r="HRD159" s="131"/>
      <c r="HRE159" s="131"/>
      <c r="HRF159" s="131"/>
      <c r="HRG159" s="131"/>
      <c r="HRH159" s="131"/>
      <c r="HRI159" s="131"/>
      <c r="HRJ159" s="131"/>
      <c r="HRK159" s="131"/>
      <c r="HRL159" s="131"/>
      <c r="HRM159" s="131"/>
      <c r="HRN159" s="131"/>
      <c r="HRO159" s="131"/>
      <c r="HRP159" s="131"/>
      <c r="HRQ159" s="131"/>
      <c r="HRR159" s="131"/>
      <c r="HRS159" s="131"/>
      <c r="HRT159" s="131"/>
      <c r="HRU159" s="131"/>
      <c r="HRV159" s="131"/>
      <c r="HRW159" s="131"/>
      <c r="HRX159" s="131"/>
      <c r="HRY159" s="131"/>
      <c r="HRZ159" s="131"/>
      <c r="HSA159" s="131"/>
      <c r="HSB159" s="131"/>
      <c r="HSC159" s="131"/>
      <c r="HSD159" s="131"/>
      <c r="HSE159" s="131"/>
      <c r="HSF159" s="131"/>
      <c r="HSG159" s="131"/>
      <c r="HSH159" s="131"/>
      <c r="HSI159" s="131"/>
      <c r="HSJ159" s="131"/>
      <c r="HSK159" s="131"/>
      <c r="HSL159" s="131"/>
      <c r="HSM159" s="131"/>
      <c r="HSN159" s="131"/>
      <c r="HSO159" s="131"/>
      <c r="HSP159" s="131"/>
      <c r="HSQ159" s="131"/>
      <c r="HSR159" s="131"/>
      <c r="HSS159" s="131"/>
      <c r="HST159" s="131"/>
      <c r="HSU159" s="131"/>
      <c r="HSV159" s="131"/>
      <c r="HSW159" s="131"/>
      <c r="HSX159" s="131"/>
      <c r="HSY159" s="131"/>
      <c r="HSZ159" s="131"/>
      <c r="HTA159" s="131"/>
      <c r="HTB159" s="131"/>
      <c r="HTC159" s="131"/>
      <c r="HTD159" s="131"/>
      <c r="HTE159" s="131"/>
      <c r="HTF159" s="131"/>
      <c r="HTG159" s="131"/>
      <c r="HTH159" s="131"/>
      <c r="HTI159" s="131"/>
      <c r="HTJ159" s="131"/>
      <c r="HTK159" s="131"/>
      <c r="HTL159" s="131"/>
      <c r="HTM159" s="131"/>
      <c r="HTN159" s="131"/>
      <c r="HTO159" s="131"/>
      <c r="HTP159" s="131"/>
      <c r="HTQ159" s="131"/>
      <c r="HTR159" s="131"/>
      <c r="HTS159" s="131"/>
      <c r="HTT159" s="131"/>
      <c r="HTU159" s="131"/>
      <c r="HTV159" s="131"/>
      <c r="HTW159" s="131"/>
      <c r="HTX159" s="131"/>
      <c r="HTY159" s="131"/>
      <c r="HTZ159" s="131"/>
      <c r="HUA159" s="131"/>
      <c r="HUB159" s="131"/>
      <c r="HUC159" s="131"/>
      <c r="HUD159" s="131"/>
      <c r="HUE159" s="131"/>
      <c r="HUF159" s="131"/>
      <c r="HUG159" s="131"/>
      <c r="HUH159" s="131"/>
      <c r="HUI159" s="131"/>
      <c r="HUJ159" s="131"/>
      <c r="HUK159" s="131"/>
      <c r="HUL159" s="131"/>
      <c r="HUM159" s="131"/>
      <c r="HUN159" s="131"/>
      <c r="HUO159" s="131"/>
      <c r="HUP159" s="131"/>
      <c r="HUQ159" s="131"/>
      <c r="HUR159" s="131"/>
      <c r="HUS159" s="131"/>
      <c r="HUT159" s="131"/>
      <c r="HUU159" s="131"/>
      <c r="HUV159" s="131"/>
      <c r="HUW159" s="131"/>
      <c r="HUX159" s="131"/>
      <c r="HUY159" s="131"/>
      <c r="HUZ159" s="131"/>
      <c r="HVA159" s="131"/>
      <c r="HVB159" s="131"/>
      <c r="HVC159" s="131"/>
      <c r="HVD159" s="131"/>
      <c r="HVE159" s="131"/>
      <c r="HVF159" s="131"/>
      <c r="HVG159" s="131"/>
      <c r="HVH159" s="131"/>
      <c r="HVI159" s="131"/>
      <c r="HVJ159" s="131"/>
      <c r="HVK159" s="131"/>
      <c r="HVL159" s="131"/>
      <c r="HVM159" s="131"/>
      <c r="HVN159" s="131"/>
      <c r="HVO159" s="131"/>
      <c r="HVP159" s="131"/>
      <c r="HVQ159" s="131"/>
      <c r="HVR159" s="131"/>
      <c r="HVS159" s="131"/>
      <c r="HVT159" s="131"/>
      <c r="HVU159" s="131"/>
      <c r="HVV159" s="131"/>
      <c r="HVW159" s="131"/>
      <c r="HVX159" s="131"/>
      <c r="HVY159" s="131"/>
      <c r="HVZ159" s="131"/>
      <c r="HWA159" s="131"/>
      <c r="HWB159" s="131"/>
      <c r="HWC159" s="131"/>
      <c r="HWD159" s="131"/>
      <c r="HWE159" s="131"/>
      <c r="HWF159" s="131"/>
      <c r="HWG159" s="131"/>
      <c r="HWH159" s="131"/>
      <c r="HWI159" s="131"/>
      <c r="HWJ159" s="131"/>
      <c r="HWK159" s="131"/>
      <c r="HWL159" s="131"/>
      <c r="HWM159" s="131"/>
      <c r="HWN159" s="131"/>
      <c r="HWO159" s="131"/>
      <c r="HWP159" s="131"/>
      <c r="HWQ159" s="131"/>
      <c r="HWR159" s="131"/>
      <c r="HWS159" s="131"/>
      <c r="HWT159" s="131"/>
      <c r="HWU159" s="131"/>
      <c r="HWV159" s="131"/>
      <c r="HWW159" s="131"/>
      <c r="HWX159" s="131"/>
      <c r="HWY159" s="131"/>
      <c r="HWZ159" s="131"/>
      <c r="HXA159" s="131"/>
      <c r="HXB159" s="131"/>
      <c r="HXC159" s="131"/>
      <c r="HXD159" s="131"/>
      <c r="HXE159" s="131"/>
      <c r="HXF159" s="131"/>
      <c r="HXG159" s="131"/>
      <c r="HXH159" s="131"/>
      <c r="HXI159" s="131"/>
      <c r="HXJ159" s="131"/>
      <c r="HXK159" s="131"/>
      <c r="HXL159" s="131"/>
      <c r="HXM159" s="131"/>
      <c r="HXN159" s="131"/>
      <c r="HXO159" s="131"/>
      <c r="HXP159" s="131"/>
      <c r="HXQ159" s="131"/>
      <c r="HXR159" s="131"/>
      <c r="HXS159" s="131"/>
      <c r="HXT159" s="131"/>
      <c r="HXU159" s="131"/>
      <c r="HXV159" s="131"/>
      <c r="HXW159" s="131"/>
      <c r="HXX159" s="131"/>
      <c r="HXY159" s="131"/>
      <c r="HXZ159" s="131"/>
      <c r="HYA159" s="131"/>
      <c r="HYB159" s="131"/>
      <c r="HYC159" s="131"/>
      <c r="HYD159" s="131"/>
      <c r="HYE159" s="131"/>
      <c r="HYF159" s="131"/>
      <c r="HYG159" s="131"/>
      <c r="HYH159" s="131"/>
      <c r="HYI159" s="131"/>
      <c r="HYJ159" s="131"/>
      <c r="HYK159" s="131"/>
      <c r="HYL159" s="131"/>
      <c r="HYM159" s="131"/>
      <c r="HYN159" s="131"/>
      <c r="HYO159" s="131"/>
      <c r="HYP159" s="131"/>
      <c r="HYQ159" s="131"/>
      <c r="HYR159" s="131"/>
      <c r="HYS159" s="131"/>
      <c r="HYT159" s="131"/>
      <c r="HYU159" s="131"/>
      <c r="HYV159" s="131"/>
      <c r="HYW159" s="131"/>
      <c r="HYX159" s="131"/>
      <c r="HYY159" s="131"/>
      <c r="HYZ159" s="131"/>
      <c r="HZA159" s="131"/>
      <c r="HZB159" s="131"/>
      <c r="HZC159" s="131"/>
      <c r="HZD159" s="131"/>
      <c r="HZE159" s="131"/>
      <c r="HZF159" s="131"/>
      <c r="HZG159" s="131"/>
      <c r="HZH159" s="131"/>
      <c r="HZI159" s="131"/>
      <c r="HZJ159" s="131"/>
      <c r="HZK159" s="131"/>
      <c r="HZL159" s="131"/>
      <c r="HZM159" s="131"/>
      <c r="HZN159" s="131"/>
      <c r="HZO159" s="131"/>
      <c r="HZP159" s="131"/>
      <c r="HZQ159" s="131"/>
      <c r="HZR159" s="131"/>
      <c r="HZS159" s="131"/>
      <c r="HZT159" s="131"/>
      <c r="HZU159" s="131"/>
      <c r="HZV159" s="131"/>
      <c r="HZW159" s="131"/>
      <c r="HZX159" s="131"/>
      <c r="HZY159" s="131"/>
      <c r="HZZ159" s="131"/>
      <c r="IAA159" s="131"/>
      <c r="IAB159" s="131"/>
      <c r="IAC159" s="131"/>
      <c r="IAD159" s="131"/>
      <c r="IAE159" s="131"/>
      <c r="IAF159" s="131"/>
      <c r="IAG159" s="131"/>
      <c r="IAH159" s="131"/>
      <c r="IAI159" s="131"/>
      <c r="IAJ159" s="131"/>
      <c r="IAK159" s="131"/>
      <c r="IAL159" s="131"/>
      <c r="IAM159" s="131"/>
      <c r="IAN159" s="131"/>
      <c r="IAO159" s="131"/>
      <c r="IAP159" s="131"/>
      <c r="IAQ159" s="131"/>
      <c r="IAR159" s="131"/>
      <c r="IAS159" s="131"/>
      <c r="IAT159" s="131"/>
      <c r="IAU159" s="131"/>
      <c r="IAV159" s="131"/>
      <c r="IAW159" s="131"/>
      <c r="IAX159" s="131"/>
      <c r="IAY159" s="131"/>
      <c r="IAZ159" s="131"/>
      <c r="IBA159" s="131"/>
      <c r="IBB159" s="131"/>
      <c r="IBC159" s="131"/>
      <c r="IBD159" s="131"/>
      <c r="IBE159" s="131"/>
      <c r="IBF159" s="131"/>
      <c r="IBG159" s="131"/>
      <c r="IBH159" s="131"/>
      <c r="IBI159" s="131"/>
      <c r="IBJ159" s="131"/>
      <c r="IBK159" s="131"/>
      <c r="IBL159" s="131"/>
      <c r="IBM159" s="131"/>
      <c r="IBN159" s="131"/>
      <c r="IBO159" s="131"/>
      <c r="IBP159" s="131"/>
      <c r="IBQ159" s="131"/>
      <c r="IBR159" s="131"/>
      <c r="IBS159" s="131"/>
      <c r="IBT159" s="131"/>
      <c r="IBU159" s="131"/>
      <c r="IBV159" s="131"/>
      <c r="IBW159" s="131"/>
      <c r="IBX159" s="131"/>
      <c r="IBY159" s="131"/>
      <c r="IBZ159" s="131"/>
      <c r="ICA159" s="131"/>
      <c r="ICB159" s="131"/>
      <c r="ICC159" s="131"/>
      <c r="ICD159" s="131"/>
      <c r="ICE159" s="131"/>
      <c r="ICF159" s="131"/>
      <c r="ICG159" s="131"/>
      <c r="ICH159" s="131"/>
      <c r="ICI159" s="131"/>
      <c r="ICJ159" s="131"/>
      <c r="ICK159" s="131"/>
      <c r="ICL159" s="131"/>
      <c r="ICM159" s="131"/>
      <c r="ICN159" s="131"/>
      <c r="ICO159" s="131"/>
      <c r="ICP159" s="131"/>
      <c r="ICQ159" s="131"/>
      <c r="ICR159" s="131"/>
      <c r="ICS159" s="131"/>
      <c r="ICT159" s="131"/>
      <c r="ICU159" s="131"/>
      <c r="ICV159" s="131"/>
      <c r="ICW159" s="131"/>
      <c r="ICX159" s="131"/>
      <c r="ICY159" s="131"/>
      <c r="ICZ159" s="131"/>
      <c r="IDA159" s="131"/>
      <c r="IDB159" s="131"/>
      <c r="IDC159" s="131"/>
      <c r="IDD159" s="131"/>
      <c r="IDE159" s="131"/>
      <c r="IDF159" s="131"/>
      <c r="IDG159" s="131"/>
      <c r="IDH159" s="131"/>
      <c r="IDI159" s="131"/>
      <c r="IDJ159" s="131"/>
      <c r="IDK159" s="131"/>
      <c r="IDL159" s="131"/>
      <c r="IDM159" s="131"/>
      <c r="IDN159" s="131"/>
      <c r="IDO159" s="131"/>
      <c r="IDP159" s="131"/>
      <c r="IDQ159" s="131"/>
      <c r="IDR159" s="131"/>
      <c r="IDS159" s="131"/>
      <c r="IDT159" s="131"/>
      <c r="IDU159" s="131"/>
      <c r="IDV159" s="131"/>
      <c r="IDW159" s="131"/>
      <c r="IDX159" s="131"/>
      <c r="IDY159" s="131"/>
      <c r="IDZ159" s="131"/>
      <c r="IEA159" s="131"/>
      <c r="IEB159" s="131"/>
      <c r="IEC159" s="131"/>
      <c r="IED159" s="131"/>
      <c r="IEE159" s="131"/>
      <c r="IEF159" s="131"/>
      <c r="IEG159" s="131"/>
      <c r="IEH159" s="131"/>
      <c r="IEI159" s="131"/>
      <c r="IEJ159" s="131"/>
      <c r="IEK159" s="131"/>
      <c r="IEL159" s="131"/>
      <c r="IEM159" s="131"/>
      <c r="IEN159" s="131"/>
      <c r="IEO159" s="131"/>
      <c r="IEP159" s="131"/>
      <c r="IEQ159" s="131"/>
      <c r="IER159" s="131"/>
      <c r="IES159" s="131"/>
      <c r="IET159" s="131"/>
      <c r="IEU159" s="131"/>
      <c r="IEV159" s="131"/>
      <c r="IEW159" s="131"/>
      <c r="IEX159" s="131"/>
      <c r="IEY159" s="131"/>
      <c r="IEZ159" s="131"/>
      <c r="IFA159" s="131"/>
      <c r="IFB159" s="131"/>
      <c r="IFC159" s="131"/>
      <c r="IFD159" s="131"/>
      <c r="IFE159" s="131"/>
      <c r="IFF159" s="131"/>
      <c r="IFG159" s="131"/>
      <c r="IFH159" s="131"/>
      <c r="IFI159" s="131"/>
      <c r="IFJ159" s="131"/>
      <c r="IFK159" s="131"/>
      <c r="IFL159" s="131"/>
      <c r="IFM159" s="131"/>
      <c r="IFN159" s="131"/>
      <c r="IFO159" s="131"/>
      <c r="IFP159" s="131"/>
      <c r="IFQ159" s="131"/>
      <c r="IFR159" s="131"/>
      <c r="IFS159" s="131"/>
      <c r="IFT159" s="131"/>
      <c r="IFU159" s="131"/>
      <c r="IFV159" s="131"/>
      <c r="IFW159" s="131"/>
      <c r="IFX159" s="131"/>
      <c r="IFY159" s="131"/>
      <c r="IFZ159" s="131"/>
      <c r="IGA159" s="131"/>
      <c r="IGB159" s="131"/>
      <c r="IGC159" s="131"/>
      <c r="IGD159" s="131"/>
      <c r="IGE159" s="131"/>
      <c r="IGF159" s="131"/>
      <c r="IGG159" s="131"/>
      <c r="IGH159" s="131"/>
      <c r="IGI159" s="131"/>
      <c r="IGJ159" s="131"/>
      <c r="IGK159" s="131"/>
      <c r="IGL159" s="131"/>
      <c r="IGM159" s="131"/>
      <c r="IGN159" s="131"/>
      <c r="IGO159" s="131"/>
      <c r="IGP159" s="131"/>
      <c r="IGQ159" s="131"/>
      <c r="IGR159" s="131"/>
      <c r="IGS159" s="131"/>
      <c r="IGT159" s="131"/>
      <c r="IGU159" s="131"/>
      <c r="IGV159" s="131"/>
      <c r="IGW159" s="131"/>
      <c r="IGX159" s="131"/>
      <c r="IGY159" s="131"/>
      <c r="IGZ159" s="131"/>
      <c r="IHA159" s="131"/>
      <c r="IHB159" s="131"/>
      <c r="IHC159" s="131"/>
      <c r="IHD159" s="131"/>
      <c r="IHE159" s="131"/>
      <c r="IHF159" s="131"/>
      <c r="IHG159" s="131"/>
      <c r="IHH159" s="131"/>
      <c r="IHI159" s="131"/>
      <c r="IHJ159" s="131"/>
      <c r="IHK159" s="131"/>
      <c r="IHL159" s="131"/>
      <c r="IHM159" s="131"/>
      <c r="IHN159" s="131"/>
      <c r="IHO159" s="131"/>
      <c r="IHP159" s="131"/>
      <c r="IHQ159" s="131"/>
      <c r="IHR159" s="131"/>
      <c r="IHS159" s="131"/>
      <c r="IHT159" s="131"/>
      <c r="IHU159" s="131"/>
      <c r="IHV159" s="131"/>
      <c r="IHW159" s="131"/>
      <c r="IHX159" s="131"/>
      <c r="IHY159" s="131"/>
      <c r="IHZ159" s="131"/>
      <c r="IIA159" s="131"/>
      <c r="IIB159" s="131"/>
      <c r="IIC159" s="131"/>
      <c r="IID159" s="131"/>
      <c r="IIE159" s="131"/>
      <c r="IIF159" s="131"/>
      <c r="IIG159" s="131"/>
      <c r="IIH159" s="131"/>
      <c r="III159" s="131"/>
      <c r="IIJ159" s="131"/>
      <c r="IIK159" s="131"/>
      <c r="IIL159" s="131"/>
      <c r="IIM159" s="131"/>
      <c r="IIN159" s="131"/>
      <c r="IIO159" s="131"/>
      <c r="IIP159" s="131"/>
      <c r="IIQ159" s="131"/>
      <c r="IIR159" s="131"/>
      <c r="IIS159" s="131"/>
      <c r="IIT159" s="131"/>
      <c r="IIU159" s="131"/>
      <c r="IIV159" s="131"/>
      <c r="IIW159" s="131"/>
      <c r="IIX159" s="131"/>
      <c r="IIY159" s="131"/>
      <c r="IIZ159" s="131"/>
      <c r="IJA159" s="131"/>
      <c r="IJB159" s="131"/>
      <c r="IJC159" s="131"/>
      <c r="IJD159" s="131"/>
      <c r="IJE159" s="131"/>
      <c r="IJF159" s="131"/>
      <c r="IJG159" s="131"/>
      <c r="IJH159" s="131"/>
      <c r="IJI159" s="131"/>
      <c r="IJJ159" s="131"/>
      <c r="IJK159" s="131"/>
      <c r="IJL159" s="131"/>
      <c r="IJM159" s="131"/>
      <c r="IJN159" s="131"/>
      <c r="IJO159" s="131"/>
      <c r="IJP159" s="131"/>
      <c r="IJQ159" s="131"/>
      <c r="IJR159" s="131"/>
      <c r="IJS159" s="131"/>
      <c r="IJT159" s="131"/>
      <c r="IJU159" s="131"/>
      <c r="IJV159" s="131"/>
      <c r="IJW159" s="131"/>
      <c r="IJX159" s="131"/>
      <c r="IJY159" s="131"/>
      <c r="IJZ159" s="131"/>
      <c r="IKA159" s="131"/>
      <c r="IKB159" s="131"/>
      <c r="IKC159" s="131"/>
      <c r="IKD159" s="131"/>
      <c r="IKE159" s="131"/>
      <c r="IKF159" s="131"/>
      <c r="IKG159" s="131"/>
      <c r="IKH159" s="131"/>
      <c r="IKI159" s="131"/>
      <c r="IKJ159" s="131"/>
      <c r="IKK159" s="131"/>
      <c r="IKL159" s="131"/>
      <c r="IKM159" s="131"/>
      <c r="IKN159" s="131"/>
      <c r="IKO159" s="131"/>
      <c r="IKP159" s="131"/>
      <c r="IKQ159" s="131"/>
      <c r="IKR159" s="131"/>
      <c r="IKS159" s="131"/>
      <c r="IKT159" s="131"/>
      <c r="IKU159" s="131"/>
      <c r="IKV159" s="131"/>
      <c r="IKW159" s="131"/>
      <c r="IKX159" s="131"/>
      <c r="IKY159" s="131"/>
      <c r="IKZ159" s="131"/>
      <c r="ILA159" s="131"/>
      <c r="ILB159" s="131"/>
      <c r="ILC159" s="131"/>
      <c r="ILD159" s="131"/>
      <c r="ILE159" s="131"/>
      <c r="ILF159" s="131"/>
      <c r="ILG159" s="131"/>
      <c r="ILH159" s="131"/>
      <c r="ILI159" s="131"/>
      <c r="ILJ159" s="131"/>
      <c r="ILK159" s="131"/>
      <c r="ILL159" s="131"/>
      <c r="ILM159" s="131"/>
      <c r="ILN159" s="131"/>
      <c r="ILO159" s="131"/>
      <c r="ILP159" s="131"/>
      <c r="ILQ159" s="131"/>
      <c r="ILR159" s="131"/>
      <c r="ILS159" s="131"/>
      <c r="ILT159" s="131"/>
      <c r="ILU159" s="131"/>
      <c r="ILV159" s="131"/>
      <c r="ILW159" s="131"/>
      <c r="ILX159" s="131"/>
      <c r="ILY159" s="131"/>
      <c r="ILZ159" s="131"/>
      <c r="IMA159" s="131"/>
      <c r="IMB159" s="131"/>
      <c r="IMC159" s="131"/>
      <c r="IMD159" s="131"/>
      <c r="IME159" s="131"/>
      <c r="IMF159" s="131"/>
      <c r="IMG159" s="131"/>
      <c r="IMH159" s="131"/>
      <c r="IMI159" s="131"/>
      <c r="IMJ159" s="131"/>
      <c r="IMK159" s="131"/>
      <c r="IML159" s="131"/>
      <c r="IMM159" s="131"/>
      <c r="IMN159" s="131"/>
      <c r="IMO159" s="131"/>
      <c r="IMP159" s="131"/>
      <c r="IMQ159" s="131"/>
      <c r="IMR159" s="131"/>
      <c r="IMS159" s="131"/>
      <c r="IMT159" s="131"/>
      <c r="IMU159" s="131"/>
      <c r="IMV159" s="131"/>
      <c r="IMW159" s="131"/>
      <c r="IMX159" s="131"/>
      <c r="IMY159" s="131"/>
      <c r="IMZ159" s="131"/>
      <c r="INA159" s="131"/>
      <c r="INB159" s="131"/>
      <c r="INC159" s="131"/>
      <c r="IND159" s="131"/>
      <c r="INE159" s="131"/>
      <c r="INF159" s="131"/>
      <c r="ING159" s="131"/>
      <c r="INH159" s="131"/>
      <c r="INI159" s="131"/>
      <c r="INJ159" s="131"/>
      <c r="INK159" s="131"/>
      <c r="INL159" s="131"/>
      <c r="INM159" s="131"/>
      <c r="INN159" s="131"/>
      <c r="INO159" s="131"/>
      <c r="INP159" s="131"/>
      <c r="INQ159" s="131"/>
      <c r="INR159" s="131"/>
      <c r="INS159" s="131"/>
      <c r="INT159" s="131"/>
      <c r="INU159" s="131"/>
      <c r="INV159" s="131"/>
      <c r="INW159" s="131"/>
      <c r="INX159" s="131"/>
      <c r="INY159" s="131"/>
      <c r="INZ159" s="131"/>
      <c r="IOA159" s="131"/>
      <c r="IOB159" s="131"/>
      <c r="IOC159" s="131"/>
      <c r="IOD159" s="131"/>
      <c r="IOE159" s="131"/>
      <c r="IOF159" s="131"/>
      <c r="IOG159" s="131"/>
      <c r="IOH159" s="131"/>
      <c r="IOI159" s="131"/>
      <c r="IOJ159" s="131"/>
      <c r="IOK159" s="131"/>
      <c r="IOL159" s="131"/>
      <c r="IOM159" s="131"/>
      <c r="ION159" s="131"/>
      <c r="IOO159" s="131"/>
      <c r="IOP159" s="131"/>
      <c r="IOQ159" s="131"/>
      <c r="IOR159" s="131"/>
      <c r="IOS159" s="131"/>
      <c r="IOT159" s="131"/>
      <c r="IOU159" s="131"/>
      <c r="IOV159" s="131"/>
      <c r="IOW159" s="131"/>
      <c r="IOX159" s="131"/>
      <c r="IOY159" s="131"/>
      <c r="IOZ159" s="131"/>
      <c r="IPA159" s="131"/>
      <c r="IPB159" s="131"/>
      <c r="IPC159" s="131"/>
      <c r="IPD159" s="131"/>
      <c r="IPE159" s="131"/>
      <c r="IPF159" s="131"/>
      <c r="IPG159" s="131"/>
      <c r="IPH159" s="131"/>
      <c r="IPI159" s="131"/>
      <c r="IPJ159" s="131"/>
      <c r="IPK159" s="131"/>
      <c r="IPL159" s="131"/>
      <c r="IPM159" s="131"/>
      <c r="IPN159" s="131"/>
      <c r="IPO159" s="131"/>
      <c r="IPP159" s="131"/>
      <c r="IPQ159" s="131"/>
      <c r="IPR159" s="131"/>
      <c r="IPS159" s="131"/>
      <c r="IPT159" s="131"/>
      <c r="IPU159" s="131"/>
      <c r="IPV159" s="131"/>
      <c r="IPW159" s="131"/>
      <c r="IPX159" s="131"/>
      <c r="IPY159" s="131"/>
      <c r="IPZ159" s="131"/>
      <c r="IQA159" s="131"/>
      <c r="IQB159" s="131"/>
      <c r="IQC159" s="131"/>
      <c r="IQD159" s="131"/>
      <c r="IQE159" s="131"/>
      <c r="IQF159" s="131"/>
      <c r="IQG159" s="131"/>
      <c r="IQH159" s="131"/>
      <c r="IQI159" s="131"/>
      <c r="IQJ159" s="131"/>
      <c r="IQK159" s="131"/>
      <c r="IQL159" s="131"/>
      <c r="IQM159" s="131"/>
      <c r="IQN159" s="131"/>
      <c r="IQO159" s="131"/>
      <c r="IQP159" s="131"/>
      <c r="IQQ159" s="131"/>
      <c r="IQR159" s="131"/>
      <c r="IQS159" s="131"/>
      <c r="IQT159" s="131"/>
      <c r="IQU159" s="131"/>
      <c r="IQV159" s="131"/>
      <c r="IQW159" s="131"/>
      <c r="IQX159" s="131"/>
      <c r="IQY159" s="131"/>
      <c r="IQZ159" s="131"/>
      <c r="IRA159" s="131"/>
      <c r="IRB159" s="131"/>
      <c r="IRC159" s="131"/>
      <c r="IRD159" s="131"/>
      <c r="IRE159" s="131"/>
      <c r="IRF159" s="131"/>
      <c r="IRG159" s="131"/>
      <c r="IRH159" s="131"/>
      <c r="IRI159" s="131"/>
      <c r="IRJ159" s="131"/>
      <c r="IRK159" s="131"/>
      <c r="IRL159" s="131"/>
      <c r="IRM159" s="131"/>
      <c r="IRN159" s="131"/>
      <c r="IRO159" s="131"/>
      <c r="IRP159" s="131"/>
      <c r="IRQ159" s="131"/>
      <c r="IRR159" s="131"/>
      <c r="IRS159" s="131"/>
      <c r="IRT159" s="131"/>
      <c r="IRU159" s="131"/>
      <c r="IRV159" s="131"/>
      <c r="IRW159" s="131"/>
      <c r="IRX159" s="131"/>
      <c r="IRY159" s="131"/>
      <c r="IRZ159" s="131"/>
      <c r="ISA159" s="131"/>
      <c r="ISB159" s="131"/>
      <c r="ISC159" s="131"/>
      <c r="ISD159" s="131"/>
      <c r="ISE159" s="131"/>
      <c r="ISF159" s="131"/>
      <c r="ISG159" s="131"/>
      <c r="ISH159" s="131"/>
      <c r="ISI159" s="131"/>
      <c r="ISJ159" s="131"/>
      <c r="ISK159" s="131"/>
      <c r="ISL159" s="131"/>
      <c r="ISM159" s="131"/>
      <c r="ISN159" s="131"/>
      <c r="ISO159" s="131"/>
      <c r="ISP159" s="131"/>
      <c r="ISQ159" s="131"/>
      <c r="ISR159" s="131"/>
      <c r="ISS159" s="131"/>
      <c r="IST159" s="131"/>
      <c r="ISU159" s="131"/>
      <c r="ISV159" s="131"/>
      <c r="ISW159" s="131"/>
      <c r="ISX159" s="131"/>
      <c r="ISY159" s="131"/>
      <c r="ISZ159" s="131"/>
      <c r="ITA159" s="131"/>
      <c r="ITB159" s="131"/>
      <c r="ITC159" s="131"/>
      <c r="ITD159" s="131"/>
      <c r="ITE159" s="131"/>
      <c r="ITF159" s="131"/>
      <c r="ITG159" s="131"/>
      <c r="ITH159" s="131"/>
      <c r="ITI159" s="131"/>
      <c r="ITJ159" s="131"/>
      <c r="ITK159" s="131"/>
      <c r="ITL159" s="131"/>
      <c r="ITM159" s="131"/>
      <c r="ITN159" s="131"/>
      <c r="ITO159" s="131"/>
      <c r="ITP159" s="131"/>
      <c r="ITQ159" s="131"/>
      <c r="ITR159" s="131"/>
      <c r="ITS159" s="131"/>
      <c r="ITT159" s="131"/>
      <c r="ITU159" s="131"/>
      <c r="ITV159" s="131"/>
      <c r="ITW159" s="131"/>
      <c r="ITX159" s="131"/>
      <c r="ITY159" s="131"/>
      <c r="ITZ159" s="131"/>
      <c r="IUA159" s="131"/>
      <c r="IUB159" s="131"/>
      <c r="IUC159" s="131"/>
      <c r="IUD159" s="131"/>
      <c r="IUE159" s="131"/>
      <c r="IUF159" s="131"/>
      <c r="IUG159" s="131"/>
      <c r="IUH159" s="131"/>
      <c r="IUI159" s="131"/>
      <c r="IUJ159" s="131"/>
      <c r="IUK159" s="131"/>
      <c r="IUL159" s="131"/>
      <c r="IUM159" s="131"/>
      <c r="IUN159" s="131"/>
      <c r="IUO159" s="131"/>
      <c r="IUP159" s="131"/>
      <c r="IUQ159" s="131"/>
      <c r="IUR159" s="131"/>
      <c r="IUS159" s="131"/>
      <c r="IUT159" s="131"/>
      <c r="IUU159" s="131"/>
      <c r="IUV159" s="131"/>
      <c r="IUW159" s="131"/>
      <c r="IUX159" s="131"/>
      <c r="IUY159" s="131"/>
      <c r="IUZ159" s="131"/>
      <c r="IVA159" s="131"/>
      <c r="IVB159" s="131"/>
      <c r="IVC159" s="131"/>
      <c r="IVD159" s="131"/>
      <c r="IVE159" s="131"/>
      <c r="IVF159" s="131"/>
      <c r="IVG159" s="131"/>
      <c r="IVH159" s="131"/>
      <c r="IVI159" s="131"/>
      <c r="IVJ159" s="131"/>
      <c r="IVK159" s="131"/>
      <c r="IVL159" s="131"/>
      <c r="IVM159" s="131"/>
      <c r="IVN159" s="131"/>
      <c r="IVO159" s="131"/>
      <c r="IVP159" s="131"/>
      <c r="IVQ159" s="131"/>
      <c r="IVR159" s="131"/>
      <c r="IVS159" s="131"/>
      <c r="IVT159" s="131"/>
      <c r="IVU159" s="131"/>
      <c r="IVV159" s="131"/>
      <c r="IVW159" s="131"/>
      <c r="IVX159" s="131"/>
      <c r="IVY159" s="131"/>
      <c r="IVZ159" s="131"/>
      <c r="IWA159" s="131"/>
      <c r="IWB159" s="131"/>
      <c r="IWC159" s="131"/>
      <c r="IWD159" s="131"/>
      <c r="IWE159" s="131"/>
      <c r="IWF159" s="131"/>
      <c r="IWG159" s="131"/>
      <c r="IWH159" s="131"/>
      <c r="IWI159" s="131"/>
      <c r="IWJ159" s="131"/>
      <c r="IWK159" s="131"/>
      <c r="IWL159" s="131"/>
      <c r="IWM159" s="131"/>
      <c r="IWN159" s="131"/>
      <c r="IWO159" s="131"/>
      <c r="IWP159" s="131"/>
      <c r="IWQ159" s="131"/>
      <c r="IWR159" s="131"/>
      <c r="IWS159" s="131"/>
      <c r="IWT159" s="131"/>
      <c r="IWU159" s="131"/>
      <c r="IWV159" s="131"/>
      <c r="IWW159" s="131"/>
      <c r="IWX159" s="131"/>
      <c r="IWY159" s="131"/>
      <c r="IWZ159" s="131"/>
      <c r="IXA159" s="131"/>
      <c r="IXB159" s="131"/>
      <c r="IXC159" s="131"/>
      <c r="IXD159" s="131"/>
      <c r="IXE159" s="131"/>
      <c r="IXF159" s="131"/>
      <c r="IXG159" s="131"/>
      <c r="IXH159" s="131"/>
      <c r="IXI159" s="131"/>
      <c r="IXJ159" s="131"/>
      <c r="IXK159" s="131"/>
      <c r="IXL159" s="131"/>
      <c r="IXM159" s="131"/>
      <c r="IXN159" s="131"/>
      <c r="IXO159" s="131"/>
      <c r="IXP159" s="131"/>
      <c r="IXQ159" s="131"/>
      <c r="IXR159" s="131"/>
      <c r="IXS159" s="131"/>
      <c r="IXT159" s="131"/>
      <c r="IXU159" s="131"/>
      <c r="IXV159" s="131"/>
      <c r="IXW159" s="131"/>
      <c r="IXX159" s="131"/>
      <c r="IXY159" s="131"/>
      <c r="IXZ159" s="131"/>
      <c r="IYA159" s="131"/>
      <c r="IYB159" s="131"/>
      <c r="IYC159" s="131"/>
      <c r="IYD159" s="131"/>
      <c r="IYE159" s="131"/>
      <c r="IYF159" s="131"/>
      <c r="IYG159" s="131"/>
      <c r="IYH159" s="131"/>
      <c r="IYI159" s="131"/>
      <c r="IYJ159" s="131"/>
      <c r="IYK159" s="131"/>
      <c r="IYL159" s="131"/>
      <c r="IYM159" s="131"/>
      <c r="IYN159" s="131"/>
      <c r="IYO159" s="131"/>
      <c r="IYP159" s="131"/>
      <c r="IYQ159" s="131"/>
      <c r="IYR159" s="131"/>
      <c r="IYS159" s="131"/>
      <c r="IYT159" s="131"/>
      <c r="IYU159" s="131"/>
      <c r="IYV159" s="131"/>
      <c r="IYW159" s="131"/>
      <c r="IYX159" s="131"/>
      <c r="IYY159" s="131"/>
      <c r="IYZ159" s="131"/>
      <c r="IZA159" s="131"/>
      <c r="IZB159" s="131"/>
      <c r="IZC159" s="131"/>
      <c r="IZD159" s="131"/>
      <c r="IZE159" s="131"/>
      <c r="IZF159" s="131"/>
      <c r="IZG159" s="131"/>
      <c r="IZH159" s="131"/>
      <c r="IZI159" s="131"/>
      <c r="IZJ159" s="131"/>
      <c r="IZK159" s="131"/>
      <c r="IZL159" s="131"/>
      <c r="IZM159" s="131"/>
      <c r="IZN159" s="131"/>
      <c r="IZO159" s="131"/>
      <c r="IZP159" s="131"/>
      <c r="IZQ159" s="131"/>
      <c r="IZR159" s="131"/>
      <c r="IZS159" s="131"/>
      <c r="IZT159" s="131"/>
      <c r="IZU159" s="131"/>
      <c r="IZV159" s="131"/>
      <c r="IZW159" s="131"/>
      <c r="IZX159" s="131"/>
      <c r="IZY159" s="131"/>
      <c r="IZZ159" s="131"/>
      <c r="JAA159" s="131"/>
      <c r="JAB159" s="131"/>
      <c r="JAC159" s="131"/>
      <c r="JAD159" s="131"/>
      <c r="JAE159" s="131"/>
      <c r="JAF159" s="131"/>
      <c r="JAG159" s="131"/>
      <c r="JAH159" s="131"/>
      <c r="JAI159" s="131"/>
      <c r="JAJ159" s="131"/>
      <c r="JAK159" s="131"/>
      <c r="JAL159" s="131"/>
      <c r="JAM159" s="131"/>
      <c r="JAN159" s="131"/>
      <c r="JAO159" s="131"/>
      <c r="JAP159" s="131"/>
      <c r="JAQ159" s="131"/>
      <c r="JAR159" s="131"/>
      <c r="JAS159" s="131"/>
      <c r="JAT159" s="131"/>
      <c r="JAU159" s="131"/>
      <c r="JAV159" s="131"/>
      <c r="JAW159" s="131"/>
      <c r="JAX159" s="131"/>
      <c r="JAY159" s="131"/>
      <c r="JAZ159" s="131"/>
      <c r="JBA159" s="131"/>
      <c r="JBB159" s="131"/>
      <c r="JBC159" s="131"/>
      <c r="JBD159" s="131"/>
      <c r="JBE159" s="131"/>
      <c r="JBF159" s="131"/>
      <c r="JBG159" s="131"/>
      <c r="JBH159" s="131"/>
      <c r="JBI159" s="131"/>
      <c r="JBJ159" s="131"/>
      <c r="JBK159" s="131"/>
      <c r="JBL159" s="131"/>
      <c r="JBM159" s="131"/>
      <c r="JBN159" s="131"/>
      <c r="JBO159" s="131"/>
      <c r="JBP159" s="131"/>
      <c r="JBQ159" s="131"/>
      <c r="JBR159" s="131"/>
      <c r="JBS159" s="131"/>
      <c r="JBT159" s="131"/>
      <c r="JBU159" s="131"/>
      <c r="JBV159" s="131"/>
      <c r="JBW159" s="131"/>
      <c r="JBX159" s="131"/>
      <c r="JBY159" s="131"/>
      <c r="JBZ159" s="131"/>
      <c r="JCA159" s="131"/>
      <c r="JCB159" s="131"/>
      <c r="JCC159" s="131"/>
      <c r="JCD159" s="131"/>
      <c r="JCE159" s="131"/>
      <c r="JCF159" s="131"/>
      <c r="JCG159" s="131"/>
      <c r="JCH159" s="131"/>
      <c r="JCI159" s="131"/>
      <c r="JCJ159" s="131"/>
      <c r="JCK159" s="131"/>
      <c r="JCL159" s="131"/>
      <c r="JCM159" s="131"/>
      <c r="JCN159" s="131"/>
      <c r="JCO159" s="131"/>
      <c r="JCP159" s="131"/>
      <c r="JCQ159" s="131"/>
      <c r="JCR159" s="131"/>
      <c r="JCS159" s="131"/>
      <c r="JCT159" s="131"/>
      <c r="JCU159" s="131"/>
      <c r="JCV159" s="131"/>
      <c r="JCW159" s="131"/>
      <c r="JCX159" s="131"/>
      <c r="JCY159" s="131"/>
      <c r="JCZ159" s="131"/>
      <c r="JDA159" s="131"/>
      <c r="JDB159" s="131"/>
      <c r="JDC159" s="131"/>
      <c r="JDD159" s="131"/>
      <c r="JDE159" s="131"/>
      <c r="JDF159" s="131"/>
      <c r="JDG159" s="131"/>
      <c r="JDH159" s="131"/>
      <c r="JDI159" s="131"/>
      <c r="JDJ159" s="131"/>
      <c r="JDK159" s="131"/>
      <c r="JDL159" s="131"/>
      <c r="JDM159" s="131"/>
      <c r="JDN159" s="131"/>
      <c r="JDO159" s="131"/>
      <c r="JDP159" s="131"/>
      <c r="JDQ159" s="131"/>
      <c r="JDR159" s="131"/>
      <c r="JDS159" s="131"/>
      <c r="JDT159" s="131"/>
      <c r="JDU159" s="131"/>
      <c r="JDV159" s="131"/>
      <c r="JDW159" s="131"/>
      <c r="JDX159" s="131"/>
      <c r="JDY159" s="131"/>
      <c r="JDZ159" s="131"/>
      <c r="JEA159" s="131"/>
      <c r="JEB159" s="131"/>
      <c r="JEC159" s="131"/>
      <c r="JED159" s="131"/>
      <c r="JEE159" s="131"/>
      <c r="JEF159" s="131"/>
      <c r="JEG159" s="131"/>
      <c r="JEH159" s="131"/>
      <c r="JEI159" s="131"/>
      <c r="JEJ159" s="131"/>
      <c r="JEK159" s="131"/>
      <c r="JEL159" s="131"/>
      <c r="JEM159" s="131"/>
      <c r="JEN159" s="131"/>
      <c r="JEO159" s="131"/>
      <c r="JEP159" s="131"/>
      <c r="JEQ159" s="131"/>
      <c r="JER159" s="131"/>
      <c r="JES159" s="131"/>
      <c r="JET159" s="131"/>
      <c r="JEU159" s="131"/>
      <c r="JEV159" s="131"/>
      <c r="JEW159" s="131"/>
      <c r="JEX159" s="131"/>
      <c r="JEY159" s="131"/>
      <c r="JEZ159" s="131"/>
      <c r="JFA159" s="131"/>
      <c r="JFB159" s="131"/>
      <c r="JFC159" s="131"/>
      <c r="JFD159" s="131"/>
      <c r="JFE159" s="131"/>
      <c r="JFF159" s="131"/>
      <c r="JFG159" s="131"/>
      <c r="JFH159" s="131"/>
      <c r="JFI159" s="131"/>
      <c r="JFJ159" s="131"/>
      <c r="JFK159" s="131"/>
      <c r="JFL159" s="131"/>
      <c r="JFM159" s="131"/>
      <c r="JFN159" s="131"/>
      <c r="JFO159" s="131"/>
      <c r="JFP159" s="131"/>
      <c r="JFQ159" s="131"/>
      <c r="JFR159" s="131"/>
      <c r="JFS159" s="131"/>
      <c r="JFT159" s="131"/>
      <c r="JFU159" s="131"/>
      <c r="JFV159" s="131"/>
      <c r="JFW159" s="131"/>
      <c r="JFX159" s="131"/>
      <c r="JFY159" s="131"/>
      <c r="JFZ159" s="131"/>
      <c r="JGA159" s="131"/>
      <c r="JGB159" s="131"/>
      <c r="JGC159" s="131"/>
      <c r="JGD159" s="131"/>
      <c r="JGE159" s="131"/>
      <c r="JGF159" s="131"/>
      <c r="JGG159" s="131"/>
      <c r="JGH159" s="131"/>
      <c r="JGI159" s="131"/>
      <c r="JGJ159" s="131"/>
      <c r="JGK159" s="131"/>
      <c r="JGL159" s="131"/>
      <c r="JGM159" s="131"/>
      <c r="JGN159" s="131"/>
      <c r="JGO159" s="131"/>
      <c r="JGP159" s="131"/>
      <c r="JGQ159" s="131"/>
      <c r="JGR159" s="131"/>
      <c r="JGS159" s="131"/>
      <c r="JGT159" s="131"/>
      <c r="JGU159" s="131"/>
      <c r="JGV159" s="131"/>
      <c r="JGW159" s="131"/>
      <c r="JGX159" s="131"/>
      <c r="JGY159" s="131"/>
      <c r="JGZ159" s="131"/>
      <c r="JHA159" s="131"/>
      <c r="JHB159" s="131"/>
      <c r="JHC159" s="131"/>
      <c r="JHD159" s="131"/>
      <c r="JHE159" s="131"/>
      <c r="JHF159" s="131"/>
      <c r="JHG159" s="131"/>
      <c r="JHH159" s="131"/>
      <c r="JHI159" s="131"/>
      <c r="JHJ159" s="131"/>
      <c r="JHK159" s="131"/>
      <c r="JHL159" s="131"/>
      <c r="JHM159" s="131"/>
      <c r="JHN159" s="131"/>
      <c r="JHO159" s="131"/>
      <c r="JHP159" s="131"/>
      <c r="JHQ159" s="131"/>
      <c r="JHR159" s="131"/>
      <c r="JHS159" s="131"/>
      <c r="JHT159" s="131"/>
      <c r="JHU159" s="131"/>
      <c r="JHV159" s="131"/>
      <c r="JHW159" s="131"/>
      <c r="JHX159" s="131"/>
      <c r="JHY159" s="131"/>
      <c r="JHZ159" s="131"/>
      <c r="JIA159" s="131"/>
      <c r="JIB159" s="131"/>
      <c r="JIC159" s="131"/>
      <c r="JID159" s="131"/>
      <c r="JIE159" s="131"/>
      <c r="JIF159" s="131"/>
      <c r="JIG159" s="131"/>
      <c r="JIH159" s="131"/>
      <c r="JII159" s="131"/>
      <c r="JIJ159" s="131"/>
      <c r="JIK159" s="131"/>
      <c r="JIL159" s="131"/>
      <c r="JIM159" s="131"/>
      <c r="JIN159" s="131"/>
      <c r="JIO159" s="131"/>
      <c r="JIP159" s="131"/>
      <c r="JIQ159" s="131"/>
      <c r="JIR159" s="131"/>
      <c r="JIS159" s="131"/>
      <c r="JIT159" s="131"/>
      <c r="JIU159" s="131"/>
      <c r="JIV159" s="131"/>
      <c r="JIW159" s="131"/>
      <c r="JIX159" s="131"/>
      <c r="JIY159" s="131"/>
      <c r="JIZ159" s="131"/>
      <c r="JJA159" s="131"/>
      <c r="JJB159" s="131"/>
      <c r="JJC159" s="131"/>
      <c r="JJD159" s="131"/>
      <c r="JJE159" s="131"/>
      <c r="JJF159" s="131"/>
      <c r="JJG159" s="131"/>
      <c r="JJH159" s="131"/>
      <c r="JJI159" s="131"/>
      <c r="JJJ159" s="131"/>
      <c r="JJK159" s="131"/>
      <c r="JJL159" s="131"/>
      <c r="JJM159" s="131"/>
      <c r="JJN159" s="131"/>
      <c r="JJO159" s="131"/>
      <c r="JJP159" s="131"/>
      <c r="JJQ159" s="131"/>
      <c r="JJR159" s="131"/>
      <c r="JJS159" s="131"/>
      <c r="JJT159" s="131"/>
      <c r="JJU159" s="131"/>
      <c r="JJV159" s="131"/>
      <c r="JJW159" s="131"/>
      <c r="JJX159" s="131"/>
      <c r="JJY159" s="131"/>
      <c r="JJZ159" s="131"/>
      <c r="JKA159" s="131"/>
      <c r="JKB159" s="131"/>
      <c r="JKC159" s="131"/>
      <c r="JKD159" s="131"/>
      <c r="JKE159" s="131"/>
      <c r="JKF159" s="131"/>
      <c r="JKG159" s="131"/>
      <c r="JKH159" s="131"/>
      <c r="JKI159" s="131"/>
      <c r="JKJ159" s="131"/>
      <c r="JKK159" s="131"/>
      <c r="JKL159" s="131"/>
      <c r="JKM159" s="131"/>
      <c r="JKN159" s="131"/>
      <c r="JKO159" s="131"/>
      <c r="JKP159" s="131"/>
      <c r="JKQ159" s="131"/>
      <c r="JKR159" s="131"/>
      <c r="JKS159" s="131"/>
      <c r="JKT159" s="131"/>
      <c r="JKU159" s="131"/>
      <c r="JKV159" s="131"/>
      <c r="JKW159" s="131"/>
      <c r="JKX159" s="131"/>
      <c r="JKY159" s="131"/>
      <c r="JKZ159" s="131"/>
      <c r="JLA159" s="131"/>
      <c r="JLB159" s="131"/>
      <c r="JLC159" s="131"/>
      <c r="JLD159" s="131"/>
      <c r="JLE159" s="131"/>
      <c r="JLF159" s="131"/>
      <c r="JLG159" s="131"/>
      <c r="JLH159" s="131"/>
      <c r="JLI159" s="131"/>
      <c r="JLJ159" s="131"/>
      <c r="JLK159" s="131"/>
      <c r="JLL159" s="131"/>
      <c r="JLM159" s="131"/>
      <c r="JLN159" s="131"/>
      <c r="JLO159" s="131"/>
      <c r="JLP159" s="131"/>
      <c r="JLQ159" s="131"/>
      <c r="JLR159" s="131"/>
      <c r="JLS159" s="131"/>
      <c r="JLT159" s="131"/>
      <c r="JLU159" s="131"/>
      <c r="JLV159" s="131"/>
      <c r="JLW159" s="131"/>
      <c r="JLX159" s="131"/>
      <c r="JLY159" s="131"/>
      <c r="JLZ159" s="131"/>
      <c r="JMA159" s="131"/>
      <c r="JMB159" s="131"/>
      <c r="JMC159" s="131"/>
      <c r="JMD159" s="131"/>
      <c r="JME159" s="131"/>
      <c r="JMF159" s="131"/>
      <c r="JMG159" s="131"/>
      <c r="JMH159" s="131"/>
      <c r="JMI159" s="131"/>
      <c r="JMJ159" s="131"/>
      <c r="JMK159" s="131"/>
      <c r="JML159" s="131"/>
      <c r="JMM159" s="131"/>
      <c r="JMN159" s="131"/>
      <c r="JMO159" s="131"/>
      <c r="JMP159" s="131"/>
      <c r="JMQ159" s="131"/>
      <c r="JMR159" s="131"/>
      <c r="JMS159" s="131"/>
      <c r="JMT159" s="131"/>
      <c r="JMU159" s="131"/>
      <c r="JMV159" s="131"/>
      <c r="JMW159" s="131"/>
      <c r="JMX159" s="131"/>
      <c r="JMY159" s="131"/>
      <c r="JMZ159" s="131"/>
      <c r="JNA159" s="131"/>
      <c r="JNB159" s="131"/>
      <c r="JNC159" s="131"/>
      <c r="JND159" s="131"/>
      <c r="JNE159" s="131"/>
      <c r="JNF159" s="131"/>
      <c r="JNG159" s="131"/>
      <c r="JNH159" s="131"/>
      <c r="JNI159" s="131"/>
      <c r="JNJ159" s="131"/>
      <c r="JNK159" s="131"/>
      <c r="JNL159" s="131"/>
      <c r="JNM159" s="131"/>
      <c r="JNN159" s="131"/>
      <c r="JNO159" s="131"/>
      <c r="JNP159" s="131"/>
      <c r="JNQ159" s="131"/>
      <c r="JNR159" s="131"/>
      <c r="JNS159" s="131"/>
      <c r="JNT159" s="131"/>
      <c r="JNU159" s="131"/>
      <c r="JNV159" s="131"/>
      <c r="JNW159" s="131"/>
      <c r="JNX159" s="131"/>
      <c r="JNY159" s="131"/>
      <c r="JNZ159" s="131"/>
      <c r="JOA159" s="131"/>
      <c r="JOB159" s="131"/>
      <c r="JOC159" s="131"/>
      <c r="JOD159" s="131"/>
      <c r="JOE159" s="131"/>
      <c r="JOF159" s="131"/>
      <c r="JOG159" s="131"/>
      <c r="JOH159" s="131"/>
      <c r="JOI159" s="131"/>
      <c r="JOJ159" s="131"/>
      <c r="JOK159" s="131"/>
      <c r="JOL159" s="131"/>
      <c r="JOM159" s="131"/>
      <c r="JON159" s="131"/>
      <c r="JOO159" s="131"/>
      <c r="JOP159" s="131"/>
      <c r="JOQ159" s="131"/>
      <c r="JOR159" s="131"/>
      <c r="JOS159" s="131"/>
      <c r="JOT159" s="131"/>
      <c r="JOU159" s="131"/>
      <c r="JOV159" s="131"/>
      <c r="JOW159" s="131"/>
      <c r="JOX159" s="131"/>
      <c r="JOY159" s="131"/>
      <c r="JOZ159" s="131"/>
      <c r="JPA159" s="131"/>
      <c r="JPB159" s="131"/>
      <c r="JPC159" s="131"/>
      <c r="JPD159" s="131"/>
      <c r="JPE159" s="131"/>
      <c r="JPF159" s="131"/>
      <c r="JPG159" s="131"/>
      <c r="JPH159" s="131"/>
      <c r="JPI159" s="131"/>
      <c r="JPJ159" s="131"/>
      <c r="JPK159" s="131"/>
      <c r="JPL159" s="131"/>
      <c r="JPM159" s="131"/>
      <c r="JPN159" s="131"/>
      <c r="JPO159" s="131"/>
      <c r="JPP159" s="131"/>
      <c r="JPQ159" s="131"/>
      <c r="JPR159" s="131"/>
      <c r="JPS159" s="131"/>
      <c r="JPT159" s="131"/>
      <c r="JPU159" s="131"/>
      <c r="JPV159" s="131"/>
      <c r="JPW159" s="131"/>
      <c r="JPX159" s="131"/>
      <c r="JPY159" s="131"/>
      <c r="JPZ159" s="131"/>
      <c r="JQA159" s="131"/>
      <c r="JQB159" s="131"/>
      <c r="JQC159" s="131"/>
      <c r="JQD159" s="131"/>
      <c r="JQE159" s="131"/>
      <c r="JQF159" s="131"/>
      <c r="JQG159" s="131"/>
      <c r="JQH159" s="131"/>
      <c r="JQI159" s="131"/>
      <c r="JQJ159" s="131"/>
      <c r="JQK159" s="131"/>
      <c r="JQL159" s="131"/>
      <c r="JQM159" s="131"/>
      <c r="JQN159" s="131"/>
      <c r="JQO159" s="131"/>
      <c r="JQP159" s="131"/>
      <c r="JQQ159" s="131"/>
      <c r="JQR159" s="131"/>
      <c r="JQS159" s="131"/>
      <c r="JQT159" s="131"/>
      <c r="JQU159" s="131"/>
      <c r="JQV159" s="131"/>
      <c r="JQW159" s="131"/>
      <c r="JQX159" s="131"/>
      <c r="JQY159" s="131"/>
      <c r="JQZ159" s="131"/>
      <c r="JRA159" s="131"/>
      <c r="JRB159" s="131"/>
      <c r="JRC159" s="131"/>
      <c r="JRD159" s="131"/>
      <c r="JRE159" s="131"/>
      <c r="JRF159" s="131"/>
      <c r="JRG159" s="131"/>
      <c r="JRH159" s="131"/>
      <c r="JRI159" s="131"/>
      <c r="JRJ159" s="131"/>
      <c r="JRK159" s="131"/>
      <c r="JRL159" s="131"/>
      <c r="JRM159" s="131"/>
      <c r="JRN159" s="131"/>
      <c r="JRO159" s="131"/>
      <c r="JRP159" s="131"/>
      <c r="JRQ159" s="131"/>
      <c r="JRR159" s="131"/>
      <c r="JRS159" s="131"/>
      <c r="JRT159" s="131"/>
      <c r="JRU159" s="131"/>
      <c r="JRV159" s="131"/>
      <c r="JRW159" s="131"/>
      <c r="JRX159" s="131"/>
      <c r="JRY159" s="131"/>
      <c r="JRZ159" s="131"/>
      <c r="JSA159" s="131"/>
      <c r="JSB159" s="131"/>
      <c r="JSC159" s="131"/>
      <c r="JSD159" s="131"/>
      <c r="JSE159" s="131"/>
      <c r="JSF159" s="131"/>
      <c r="JSG159" s="131"/>
      <c r="JSH159" s="131"/>
      <c r="JSI159" s="131"/>
      <c r="JSJ159" s="131"/>
      <c r="JSK159" s="131"/>
      <c r="JSL159" s="131"/>
      <c r="JSM159" s="131"/>
      <c r="JSN159" s="131"/>
      <c r="JSO159" s="131"/>
      <c r="JSP159" s="131"/>
      <c r="JSQ159" s="131"/>
      <c r="JSR159" s="131"/>
      <c r="JSS159" s="131"/>
      <c r="JST159" s="131"/>
      <c r="JSU159" s="131"/>
      <c r="JSV159" s="131"/>
      <c r="JSW159" s="131"/>
      <c r="JSX159" s="131"/>
      <c r="JSY159" s="131"/>
      <c r="JSZ159" s="131"/>
      <c r="JTA159" s="131"/>
      <c r="JTB159" s="131"/>
      <c r="JTC159" s="131"/>
      <c r="JTD159" s="131"/>
      <c r="JTE159" s="131"/>
      <c r="JTF159" s="131"/>
      <c r="JTG159" s="131"/>
      <c r="JTH159" s="131"/>
      <c r="JTI159" s="131"/>
      <c r="JTJ159" s="131"/>
      <c r="JTK159" s="131"/>
      <c r="JTL159" s="131"/>
      <c r="JTM159" s="131"/>
      <c r="JTN159" s="131"/>
      <c r="JTO159" s="131"/>
      <c r="JTP159" s="131"/>
      <c r="JTQ159" s="131"/>
      <c r="JTR159" s="131"/>
      <c r="JTS159" s="131"/>
      <c r="JTT159" s="131"/>
      <c r="JTU159" s="131"/>
      <c r="JTV159" s="131"/>
      <c r="JTW159" s="131"/>
      <c r="JTX159" s="131"/>
      <c r="JTY159" s="131"/>
      <c r="JTZ159" s="131"/>
      <c r="JUA159" s="131"/>
      <c r="JUB159" s="131"/>
      <c r="JUC159" s="131"/>
      <c r="JUD159" s="131"/>
      <c r="JUE159" s="131"/>
      <c r="JUF159" s="131"/>
      <c r="JUG159" s="131"/>
      <c r="JUH159" s="131"/>
      <c r="JUI159" s="131"/>
      <c r="JUJ159" s="131"/>
      <c r="JUK159" s="131"/>
      <c r="JUL159" s="131"/>
      <c r="JUM159" s="131"/>
      <c r="JUN159" s="131"/>
      <c r="JUO159" s="131"/>
      <c r="JUP159" s="131"/>
      <c r="JUQ159" s="131"/>
      <c r="JUR159" s="131"/>
      <c r="JUS159" s="131"/>
      <c r="JUT159" s="131"/>
      <c r="JUU159" s="131"/>
      <c r="JUV159" s="131"/>
      <c r="JUW159" s="131"/>
      <c r="JUX159" s="131"/>
      <c r="JUY159" s="131"/>
      <c r="JUZ159" s="131"/>
      <c r="JVA159" s="131"/>
      <c r="JVB159" s="131"/>
      <c r="JVC159" s="131"/>
      <c r="JVD159" s="131"/>
      <c r="JVE159" s="131"/>
      <c r="JVF159" s="131"/>
      <c r="JVG159" s="131"/>
      <c r="JVH159" s="131"/>
      <c r="JVI159" s="131"/>
      <c r="JVJ159" s="131"/>
      <c r="JVK159" s="131"/>
      <c r="JVL159" s="131"/>
      <c r="JVM159" s="131"/>
      <c r="JVN159" s="131"/>
      <c r="JVO159" s="131"/>
      <c r="JVP159" s="131"/>
      <c r="JVQ159" s="131"/>
      <c r="JVR159" s="131"/>
      <c r="JVS159" s="131"/>
      <c r="JVT159" s="131"/>
      <c r="JVU159" s="131"/>
      <c r="JVV159" s="131"/>
      <c r="JVW159" s="131"/>
      <c r="JVX159" s="131"/>
      <c r="JVY159" s="131"/>
      <c r="JVZ159" s="131"/>
      <c r="JWA159" s="131"/>
      <c r="JWB159" s="131"/>
      <c r="JWC159" s="131"/>
      <c r="JWD159" s="131"/>
      <c r="JWE159" s="131"/>
      <c r="JWF159" s="131"/>
      <c r="JWG159" s="131"/>
      <c r="JWH159" s="131"/>
      <c r="JWI159" s="131"/>
      <c r="JWJ159" s="131"/>
      <c r="JWK159" s="131"/>
      <c r="JWL159" s="131"/>
      <c r="JWM159" s="131"/>
      <c r="JWN159" s="131"/>
      <c r="JWO159" s="131"/>
      <c r="JWP159" s="131"/>
      <c r="JWQ159" s="131"/>
      <c r="JWR159" s="131"/>
      <c r="JWS159" s="131"/>
      <c r="JWT159" s="131"/>
      <c r="JWU159" s="131"/>
      <c r="JWV159" s="131"/>
      <c r="JWW159" s="131"/>
      <c r="JWX159" s="131"/>
      <c r="JWY159" s="131"/>
      <c r="JWZ159" s="131"/>
      <c r="JXA159" s="131"/>
      <c r="JXB159" s="131"/>
      <c r="JXC159" s="131"/>
      <c r="JXD159" s="131"/>
      <c r="JXE159" s="131"/>
      <c r="JXF159" s="131"/>
      <c r="JXG159" s="131"/>
      <c r="JXH159" s="131"/>
      <c r="JXI159" s="131"/>
      <c r="JXJ159" s="131"/>
      <c r="JXK159" s="131"/>
      <c r="JXL159" s="131"/>
      <c r="JXM159" s="131"/>
      <c r="JXN159" s="131"/>
      <c r="JXO159" s="131"/>
      <c r="JXP159" s="131"/>
      <c r="JXQ159" s="131"/>
      <c r="JXR159" s="131"/>
      <c r="JXS159" s="131"/>
      <c r="JXT159" s="131"/>
      <c r="JXU159" s="131"/>
      <c r="JXV159" s="131"/>
      <c r="JXW159" s="131"/>
      <c r="JXX159" s="131"/>
      <c r="JXY159" s="131"/>
      <c r="JXZ159" s="131"/>
      <c r="JYA159" s="131"/>
      <c r="JYB159" s="131"/>
      <c r="JYC159" s="131"/>
      <c r="JYD159" s="131"/>
      <c r="JYE159" s="131"/>
      <c r="JYF159" s="131"/>
      <c r="JYG159" s="131"/>
      <c r="JYH159" s="131"/>
      <c r="JYI159" s="131"/>
      <c r="JYJ159" s="131"/>
      <c r="JYK159" s="131"/>
      <c r="JYL159" s="131"/>
      <c r="JYM159" s="131"/>
      <c r="JYN159" s="131"/>
      <c r="JYO159" s="131"/>
      <c r="JYP159" s="131"/>
      <c r="JYQ159" s="131"/>
      <c r="JYR159" s="131"/>
      <c r="JYS159" s="131"/>
      <c r="JYT159" s="131"/>
      <c r="JYU159" s="131"/>
      <c r="JYV159" s="131"/>
      <c r="JYW159" s="131"/>
      <c r="JYX159" s="131"/>
      <c r="JYY159" s="131"/>
      <c r="JYZ159" s="131"/>
      <c r="JZA159" s="131"/>
      <c r="JZB159" s="131"/>
      <c r="JZC159" s="131"/>
      <c r="JZD159" s="131"/>
      <c r="JZE159" s="131"/>
      <c r="JZF159" s="131"/>
      <c r="JZG159" s="131"/>
      <c r="JZH159" s="131"/>
      <c r="JZI159" s="131"/>
      <c r="JZJ159" s="131"/>
      <c r="JZK159" s="131"/>
      <c r="JZL159" s="131"/>
      <c r="JZM159" s="131"/>
      <c r="JZN159" s="131"/>
      <c r="JZO159" s="131"/>
      <c r="JZP159" s="131"/>
      <c r="JZQ159" s="131"/>
      <c r="JZR159" s="131"/>
      <c r="JZS159" s="131"/>
      <c r="JZT159" s="131"/>
      <c r="JZU159" s="131"/>
      <c r="JZV159" s="131"/>
      <c r="JZW159" s="131"/>
      <c r="JZX159" s="131"/>
      <c r="JZY159" s="131"/>
      <c r="JZZ159" s="131"/>
      <c r="KAA159" s="131"/>
      <c r="KAB159" s="131"/>
      <c r="KAC159" s="131"/>
      <c r="KAD159" s="131"/>
      <c r="KAE159" s="131"/>
      <c r="KAF159" s="131"/>
      <c r="KAG159" s="131"/>
      <c r="KAH159" s="131"/>
      <c r="KAI159" s="131"/>
      <c r="KAJ159" s="131"/>
      <c r="KAK159" s="131"/>
      <c r="KAL159" s="131"/>
      <c r="KAM159" s="131"/>
      <c r="KAN159" s="131"/>
      <c r="KAO159" s="131"/>
      <c r="KAP159" s="131"/>
      <c r="KAQ159" s="131"/>
      <c r="KAR159" s="131"/>
      <c r="KAS159" s="131"/>
      <c r="KAT159" s="131"/>
      <c r="KAU159" s="131"/>
      <c r="KAV159" s="131"/>
      <c r="KAW159" s="131"/>
      <c r="KAX159" s="131"/>
      <c r="KAY159" s="131"/>
      <c r="KAZ159" s="131"/>
      <c r="KBA159" s="131"/>
      <c r="KBB159" s="131"/>
      <c r="KBC159" s="131"/>
      <c r="KBD159" s="131"/>
      <c r="KBE159" s="131"/>
      <c r="KBF159" s="131"/>
      <c r="KBG159" s="131"/>
      <c r="KBH159" s="131"/>
      <c r="KBI159" s="131"/>
      <c r="KBJ159" s="131"/>
      <c r="KBK159" s="131"/>
      <c r="KBL159" s="131"/>
      <c r="KBM159" s="131"/>
      <c r="KBN159" s="131"/>
      <c r="KBO159" s="131"/>
      <c r="KBP159" s="131"/>
      <c r="KBQ159" s="131"/>
      <c r="KBR159" s="131"/>
      <c r="KBS159" s="131"/>
      <c r="KBT159" s="131"/>
      <c r="KBU159" s="131"/>
      <c r="KBV159" s="131"/>
      <c r="KBW159" s="131"/>
      <c r="KBX159" s="131"/>
      <c r="KBY159" s="131"/>
      <c r="KBZ159" s="131"/>
      <c r="KCA159" s="131"/>
      <c r="KCB159" s="131"/>
      <c r="KCC159" s="131"/>
      <c r="KCD159" s="131"/>
      <c r="KCE159" s="131"/>
      <c r="KCF159" s="131"/>
      <c r="KCG159" s="131"/>
      <c r="KCH159" s="131"/>
      <c r="KCI159" s="131"/>
      <c r="KCJ159" s="131"/>
      <c r="KCK159" s="131"/>
      <c r="KCL159" s="131"/>
      <c r="KCM159" s="131"/>
      <c r="KCN159" s="131"/>
      <c r="KCO159" s="131"/>
      <c r="KCP159" s="131"/>
      <c r="KCQ159" s="131"/>
      <c r="KCR159" s="131"/>
      <c r="KCS159" s="131"/>
      <c r="KCT159" s="131"/>
      <c r="KCU159" s="131"/>
      <c r="KCV159" s="131"/>
      <c r="KCW159" s="131"/>
      <c r="KCX159" s="131"/>
      <c r="KCY159" s="131"/>
      <c r="KCZ159" s="131"/>
      <c r="KDA159" s="131"/>
      <c r="KDB159" s="131"/>
      <c r="KDC159" s="131"/>
      <c r="KDD159" s="131"/>
      <c r="KDE159" s="131"/>
      <c r="KDF159" s="131"/>
      <c r="KDG159" s="131"/>
      <c r="KDH159" s="131"/>
      <c r="KDI159" s="131"/>
      <c r="KDJ159" s="131"/>
      <c r="KDK159" s="131"/>
      <c r="KDL159" s="131"/>
      <c r="KDM159" s="131"/>
      <c r="KDN159" s="131"/>
      <c r="KDO159" s="131"/>
      <c r="KDP159" s="131"/>
      <c r="KDQ159" s="131"/>
      <c r="KDR159" s="131"/>
      <c r="KDS159" s="131"/>
      <c r="KDT159" s="131"/>
      <c r="KDU159" s="131"/>
      <c r="KDV159" s="131"/>
      <c r="KDW159" s="131"/>
      <c r="KDX159" s="131"/>
      <c r="KDY159" s="131"/>
      <c r="KDZ159" s="131"/>
      <c r="KEA159" s="131"/>
      <c r="KEB159" s="131"/>
      <c r="KEC159" s="131"/>
      <c r="KED159" s="131"/>
      <c r="KEE159" s="131"/>
      <c r="KEF159" s="131"/>
      <c r="KEG159" s="131"/>
      <c r="KEH159" s="131"/>
      <c r="KEI159" s="131"/>
      <c r="KEJ159" s="131"/>
      <c r="KEK159" s="131"/>
      <c r="KEL159" s="131"/>
      <c r="KEM159" s="131"/>
      <c r="KEN159" s="131"/>
      <c r="KEO159" s="131"/>
      <c r="KEP159" s="131"/>
      <c r="KEQ159" s="131"/>
      <c r="KER159" s="131"/>
      <c r="KES159" s="131"/>
      <c r="KET159" s="131"/>
      <c r="KEU159" s="131"/>
      <c r="KEV159" s="131"/>
      <c r="KEW159" s="131"/>
      <c r="KEX159" s="131"/>
      <c r="KEY159" s="131"/>
      <c r="KEZ159" s="131"/>
      <c r="KFA159" s="131"/>
      <c r="KFB159" s="131"/>
      <c r="KFC159" s="131"/>
      <c r="KFD159" s="131"/>
      <c r="KFE159" s="131"/>
      <c r="KFF159" s="131"/>
      <c r="KFG159" s="131"/>
      <c r="KFH159" s="131"/>
      <c r="KFI159" s="131"/>
      <c r="KFJ159" s="131"/>
      <c r="KFK159" s="131"/>
      <c r="KFL159" s="131"/>
      <c r="KFM159" s="131"/>
      <c r="KFN159" s="131"/>
      <c r="KFO159" s="131"/>
      <c r="KFP159" s="131"/>
      <c r="KFQ159" s="131"/>
      <c r="KFR159" s="131"/>
      <c r="KFS159" s="131"/>
      <c r="KFT159" s="131"/>
      <c r="KFU159" s="131"/>
      <c r="KFV159" s="131"/>
      <c r="KFW159" s="131"/>
      <c r="KFX159" s="131"/>
      <c r="KFY159" s="131"/>
      <c r="KFZ159" s="131"/>
      <c r="KGA159" s="131"/>
      <c r="KGB159" s="131"/>
      <c r="KGC159" s="131"/>
      <c r="KGD159" s="131"/>
      <c r="KGE159" s="131"/>
      <c r="KGF159" s="131"/>
      <c r="KGG159" s="131"/>
      <c r="KGH159" s="131"/>
      <c r="KGI159" s="131"/>
      <c r="KGJ159" s="131"/>
      <c r="KGK159" s="131"/>
      <c r="KGL159" s="131"/>
      <c r="KGM159" s="131"/>
      <c r="KGN159" s="131"/>
      <c r="KGO159" s="131"/>
      <c r="KGP159" s="131"/>
      <c r="KGQ159" s="131"/>
      <c r="KGR159" s="131"/>
      <c r="KGS159" s="131"/>
      <c r="KGT159" s="131"/>
      <c r="KGU159" s="131"/>
      <c r="KGV159" s="131"/>
      <c r="KGW159" s="131"/>
      <c r="KGX159" s="131"/>
      <c r="KGY159" s="131"/>
      <c r="KGZ159" s="131"/>
      <c r="KHA159" s="131"/>
      <c r="KHB159" s="131"/>
      <c r="KHC159" s="131"/>
      <c r="KHD159" s="131"/>
      <c r="KHE159" s="131"/>
      <c r="KHF159" s="131"/>
      <c r="KHG159" s="131"/>
      <c r="KHH159" s="131"/>
      <c r="KHI159" s="131"/>
      <c r="KHJ159" s="131"/>
      <c r="KHK159" s="131"/>
      <c r="KHL159" s="131"/>
      <c r="KHM159" s="131"/>
      <c r="KHN159" s="131"/>
      <c r="KHO159" s="131"/>
      <c r="KHP159" s="131"/>
      <c r="KHQ159" s="131"/>
      <c r="KHR159" s="131"/>
      <c r="KHS159" s="131"/>
      <c r="KHT159" s="131"/>
      <c r="KHU159" s="131"/>
      <c r="KHV159" s="131"/>
      <c r="KHW159" s="131"/>
      <c r="KHX159" s="131"/>
      <c r="KHY159" s="131"/>
      <c r="KHZ159" s="131"/>
      <c r="KIA159" s="131"/>
      <c r="KIB159" s="131"/>
      <c r="KIC159" s="131"/>
      <c r="KID159" s="131"/>
      <c r="KIE159" s="131"/>
      <c r="KIF159" s="131"/>
      <c r="KIG159" s="131"/>
      <c r="KIH159" s="131"/>
      <c r="KII159" s="131"/>
      <c r="KIJ159" s="131"/>
      <c r="KIK159" s="131"/>
      <c r="KIL159" s="131"/>
      <c r="KIM159" s="131"/>
      <c r="KIN159" s="131"/>
      <c r="KIO159" s="131"/>
      <c r="KIP159" s="131"/>
      <c r="KIQ159" s="131"/>
      <c r="KIR159" s="131"/>
      <c r="KIS159" s="131"/>
      <c r="KIT159" s="131"/>
      <c r="KIU159" s="131"/>
      <c r="KIV159" s="131"/>
      <c r="KIW159" s="131"/>
      <c r="KIX159" s="131"/>
      <c r="KIY159" s="131"/>
      <c r="KIZ159" s="131"/>
      <c r="KJA159" s="131"/>
      <c r="KJB159" s="131"/>
      <c r="KJC159" s="131"/>
      <c r="KJD159" s="131"/>
      <c r="KJE159" s="131"/>
      <c r="KJF159" s="131"/>
      <c r="KJG159" s="131"/>
      <c r="KJH159" s="131"/>
      <c r="KJI159" s="131"/>
      <c r="KJJ159" s="131"/>
      <c r="KJK159" s="131"/>
      <c r="KJL159" s="131"/>
      <c r="KJM159" s="131"/>
      <c r="KJN159" s="131"/>
      <c r="KJO159" s="131"/>
      <c r="KJP159" s="131"/>
      <c r="KJQ159" s="131"/>
      <c r="KJR159" s="131"/>
      <c r="KJS159" s="131"/>
      <c r="KJT159" s="131"/>
      <c r="KJU159" s="131"/>
      <c r="KJV159" s="131"/>
      <c r="KJW159" s="131"/>
      <c r="KJX159" s="131"/>
      <c r="KJY159" s="131"/>
      <c r="KJZ159" s="131"/>
      <c r="KKA159" s="131"/>
      <c r="KKB159" s="131"/>
      <c r="KKC159" s="131"/>
      <c r="KKD159" s="131"/>
      <c r="KKE159" s="131"/>
      <c r="KKF159" s="131"/>
      <c r="KKG159" s="131"/>
      <c r="KKH159" s="131"/>
      <c r="KKI159" s="131"/>
      <c r="KKJ159" s="131"/>
      <c r="KKK159" s="131"/>
      <c r="KKL159" s="131"/>
      <c r="KKM159" s="131"/>
      <c r="KKN159" s="131"/>
      <c r="KKO159" s="131"/>
      <c r="KKP159" s="131"/>
      <c r="KKQ159" s="131"/>
      <c r="KKR159" s="131"/>
      <c r="KKS159" s="131"/>
      <c r="KKT159" s="131"/>
      <c r="KKU159" s="131"/>
      <c r="KKV159" s="131"/>
      <c r="KKW159" s="131"/>
      <c r="KKX159" s="131"/>
      <c r="KKY159" s="131"/>
      <c r="KKZ159" s="131"/>
      <c r="KLA159" s="131"/>
      <c r="KLB159" s="131"/>
      <c r="KLC159" s="131"/>
      <c r="KLD159" s="131"/>
      <c r="KLE159" s="131"/>
      <c r="KLF159" s="131"/>
      <c r="KLG159" s="131"/>
      <c r="KLH159" s="131"/>
      <c r="KLI159" s="131"/>
      <c r="KLJ159" s="131"/>
      <c r="KLK159" s="131"/>
      <c r="KLL159" s="131"/>
      <c r="KLM159" s="131"/>
      <c r="KLN159" s="131"/>
      <c r="KLO159" s="131"/>
      <c r="KLP159" s="131"/>
      <c r="KLQ159" s="131"/>
      <c r="KLR159" s="131"/>
      <c r="KLS159" s="131"/>
      <c r="KLT159" s="131"/>
      <c r="KLU159" s="131"/>
      <c r="KLV159" s="131"/>
      <c r="KLW159" s="131"/>
      <c r="KLX159" s="131"/>
      <c r="KLY159" s="131"/>
      <c r="KLZ159" s="131"/>
      <c r="KMA159" s="131"/>
      <c r="KMB159" s="131"/>
      <c r="KMC159" s="131"/>
      <c r="KMD159" s="131"/>
      <c r="KME159" s="131"/>
      <c r="KMF159" s="131"/>
      <c r="KMG159" s="131"/>
      <c r="KMH159" s="131"/>
      <c r="KMI159" s="131"/>
      <c r="KMJ159" s="131"/>
      <c r="KMK159" s="131"/>
      <c r="KML159" s="131"/>
      <c r="KMM159" s="131"/>
      <c r="KMN159" s="131"/>
      <c r="KMO159" s="131"/>
      <c r="KMP159" s="131"/>
      <c r="KMQ159" s="131"/>
      <c r="KMR159" s="131"/>
      <c r="KMS159" s="131"/>
      <c r="KMT159" s="131"/>
      <c r="KMU159" s="131"/>
      <c r="KMV159" s="131"/>
      <c r="KMW159" s="131"/>
      <c r="KMX159" s="131"/>
      <c r="KMY159" s="131"/>
      <c r="KMZ159" s="131"/>
      <c r="KNA159" s="131"/>
      <c r="KNB159" s="131"/>
      <c r="KNC159" s="131"/>
      <c r="KND159" s="131"/>
      <c r="KNE159" s="131"/>
      <c r="KNF159" s="131"/>
      <c r="KNG159" s="131"/>
      <c r="KNH159" s="131"/>
      <c r="KNI159" s="131"/>
      <c r="KNJ159" s="131"/>
      <c r="KNK159" s="131"/>
      <c r="KNL159" s="131"/>
      <c r="KNM159" s="131"/>
      <c r="KNN159" s="131"/>
      <c r="KNO159" s="131"/>
      <c r="KNP159" s="131"/>
      <c r="KNQ159" s="131"/>
      <c r="KNR159" s="131"/>
      <c r="KNS159" s="131"/>
      <c r="KNT159" s="131"/>
      <c r="KNU159" s="131"/>
      <c r="KNV159" s="131"/>
      <c r="KNW159" s="131"/>
      <c r="KNX159" s="131"/>
      <c r="KNY159" s="131"/>
      <c r="KNZ159" s="131"/>
      <c r="KOA159" s="131"/>
      <c r="KOB159" s="131"/>
      <c r="KOC159" s="131"/>
      <c r="KOD159" s="131"/>
      <c r="KOE159" s="131"/>
      <c r="KOF159" s="131"/>
      <c r="KOG159" s="131"/>
      <c r="KOH159" s="131"/>
      <c r="KOI159" s="131"/>
      <c r="KOJ159" s="131"/>
      <c r="KOK159" s="131"/>
      <c r="KOL159" s="131"/>
      <c r="KOM159" s="131"/>
      <c r="KON159" s="131"/>
      <c r="KOO159" s="131"/>
      <c r="KOP159" s="131"/>
      <c r="KOQ159" s="131"/>
      <c r="KOR159" s="131"/>
      <c r="KOS159" s="131"/>
      <c r="KOT159" s="131"/>
      <c r="KOU159" s="131"/>
      <c r="KOV159" s="131"/>
      <c r="KOW159" s="131"/>
      <c r="KOX159" s="131"/>
      <c r="KOY159" s="131"/>
      <c r="KOZ159" s="131"/>
      <c r="KPA159" s="131"/>
      <c r="KPB159" s="131"/>
      <c r="KPC159" s="131"/>
      <c r="KPD159" s="131"/>
      <c r="KPE159" s="131"/>
      <c r="KPF159" s="131"/>
      <c r="KPG159" s="131"/>
      <c r="KPH159" s="131"/>
      <c r="KPI159" s="131"/>
      <c r="KPJ159" s="131"/>
      <c r="KPK159" s="131"/>
      <c r="KPL159" s="131"/>
      <c r="KPM159" s="131"/>
      <c r="KPN159" s="131"/>
      <c r="KPO159" s="131"/>
      <c r="KPP159" s="131"/>
      <c r="KPQ159" s="131"/>
      <c r="KPR159" s="131"/>
      <c r="KPS159" s="131"/>
      <c r="KPT159" s="131"/>
      <c r="KPU159" s="131"/>
      <c r="KPV159" s="131"/>
      <c r="KPW159" s="131"/>
      <c r="KPX159" s="131"/>
      <c r="KPY159" s="131"/>
      <c r="KPZ159" s="131"/>
      <c r="KQA159" s="131"/>
      <c r="KQB159" s="131"/>
      <c r="KQC159" s="131"/>
      <c r="KQD159" s="131"/>
      <c r="KQE159" s="131"/>
      <c r="KQF159" s="131"/>
      <c r="KQG159" s="131"/>
      <c r="KQH159" s="131"/>
      <c r="KQI159" s="131"/>
      <c r="KQJ159" s="131"/>
      <c r="KQK159" s="131"/>
      <c r="KQL159" s="131"/>
      <c r="KQM159" s="131"/>
      <c r="KQN159" s="131"/>
      <c r="KQO159" s="131"/>
      <c r="KQP159" s="131"/>
      <c r="KQQ159" s="131"/>
      <c r="KQR159" s="131"/>
      <c r="KQS159" s="131"/>
      <c r="KQT159" s="131"/>
      <c r="KQU159" s="131"/>
      <c r="KQV159" s="131"/>
      <c r="KQW159" s="131"/>
      <c r="KQX159" s="131"/>
      <c r="KQY159" s="131"/>
      <c r="KQZ159" s="131"/>
      <c r="KRA159" s="131"/>
      <c r="KRB159" s="131"/>
      <c r="KRC159" s="131"/>
      <c r="KRD159" s="131"/>
      <c r="KRE159" s="131"/>
      <c r="KRF159" s="131"/>
      <c r="KRG159" s="131"/>
      <c r="KRH159" s="131"/>
      <c r="KRI159" s="131"/>
      <c r="KRJ159" s="131"/>
      <c r="KRK159" s="131"/>
      <c r="KRL159" s="131"/>
      <c r="KRM159" s="131"/>
      <c r="KRN159" s="131"/>
      <c r="KRO159" s="131"/>
      <c r="KRP159" s="131"/>
      <c r="KRQ159" s="131"/>
      <c r="KRR159" s="131"/>
      <c r="KRS159" s="131"/>
      <c r="KRT159" s="131"/>
      <c r="KRU159" s="131"/>
      <c r="KRV159" s="131"/>
      <c r="KRW159" s="131"/>
      <c r="KRX159" s="131"/>
      <c r="KRY159" s="131"/>
      <c r="KRZ159" s="131"/>
      <c r="KSA159" s="131"/>
      <c r="KSB159" s="131"/>
      <c r="KSC159" s="131"/>
      <c r="KSD159" s="131"/>
      <c r="KSE159" s="131"/>
      <c r="KSF159" s="131"/>
      <c r="KSG159" s="131"/>
      <c r="KSH159" s="131"/>
      <c r="KSI159" s="131"/>
      <c r="KSJ159" s="131"/>
      <c r="KSK159" s="131"/>
      <c r="KSL159" s="131"/>
      <c r="KSM159" s="131"/>
      <c r="KSN159" s="131"/>
      <c r="KSO159" s="131"/>
      <c r="KSP159" s="131"/>
      <c r="KSQ159" s="131"/>
      <c r="KSR159" s="131"/>
      <c r="KSS159" s="131"/>
      <c r="KST159" s="131"/>
      <c r="KSU159" s="131"/>
      <c r="KSV159" s="131"/>
      <c r="KSW159" s="131"/>
      <c r="KSX159" s="131"/>
      <c r="KSY159" s="131"/>
      <c r="KSZ159" s="131"/>
      <c r="KTA159" s="131"/>
      <c r="KTB159" s="131"/>
      <c r="KTC159" s="131"/>
      <c r="KTD159" s="131"/>
      <c r="KTE159" s="131"/>
      <c r="KTF159" s="131"/>
      <c r="KTG159" s="131"/>
      <c r="KTH159" s="131"/>
      <c r="KTI159" s="131"/>
      <c r="KTJ159" s="131"/>
      <c r="KTK159" s="131"/>
      <c r="KTL159" s="131"/>
      <c r="KTM159" s="131"/>
      <c r="KTN159" s="131"/>
      <c r="KTO159" s="131"/>
      <c r="KTP159" s="131"/>
      <c r="KTQ159" s="131"/>
      <c r="KTR159" s="131"/>
      <c r="KTS159" s="131"/>
      <c r="KTT159" s="131"/>
      <c r="KTU159" s="131"/>
      <c r="KTV159" s="131"/>
      <c r="KTW159" s="131"/>
      <c r="KTX159" s="131"/>
      <c r="KTY159" s="131"/>
      <c r="KTZ159" s="131"/>
      <c r="KUA159" s="131"/>
      <c r="KUB159" s="131"/>
      <c r="KUC159" s="131"/>
      <c r="KUD159" s="131"/>
      <c r="KUE159" s="131"/>
      <c r="KUF159" s="131"/>
      <c r="KUG159" s="131"/>
      <c r="KUH159" s="131"/>
      <c r="KUI159" s="131"/>
      <c r="KUJ159" s="131"/>
      <c r="KUK159" s="131"/>
      <c r="KUL159" s="131"/>
      <c r="KUM159" s="131"/>
      <c r="KUN159" s="131"/>
      <c r="KUO159" s="131"/>
      <c r="KUP159" s="131"/>
      <c r="KUQ159" s="131"/>
      <c r="KUR159" s="131"/>
      <c r="KUS159" s="131"/>
      <c r="KUT159" s="131"/>
      <c r="KUU159" s="131"/>
      <c r="KUV159" s="131"/>
      <c r="KUW159" s="131"/>
      <c r="KUX159" s="131"/>
      <c r="KUY159" s="131"/>
      <c r="KUZ159" s="131"/>
      <c r="KVA159" s="131"/>
      <c r="KVB159" s="131"/>
      <c r="KVC159" s="131"/>
      <c r="KVD159" s="131"/>
      <c r="KVE159" s="131"/>
      <c r="KVF159" s="131"/>
      <c r="KVG159" s="131"/>
      <c r="KVH159" s="131"/>
      <c r="KVI159" s="131"/>
      <c r="KVJ159" s="131"/>
      <c r="KVK159" s="131"/>
      <c r="KVL159" s="131"/>
      <c r="KVM159" s="131"/>
      <c r="KVN159" s="131"/>
      <c r="KVO159" s="131"/>
      <c r="KVP159" s="131"/>
      <c r="KVQ159" s="131"/>
      <c r="KVR159" s="131"/>
      <c r="KVS159" s="131"/>
      <c r="KVT159" s="131"/>
      <c r="KVU159" s="131"/>
      <c r="KVV159" s="131"/>
      <c r="KVW159" s="131"/>
      <c r="KVX159" s="131"/>
      <c r="KVY159" s="131"/>
      <c r="KVZ159" s="131"/>
      <c r="KWA159" s="131"/>
      <c r="KWB159" s="131"/>
      <c r="KWC159" s="131"/>
      <c r="KWD159" s="131"/>
      <c r="KWE159" s="131"/>
      <c r="KWF159" s="131"/>
      <c r="KWG159" s="131"/>
      <c r="KWH159" s="131"/>
      <c r="KWI159" s="131"/>
      <c r="KWJ159" s="131"/>
      <c r="KWK159" s="131"/>
      <c r="KWL159" s="131"/>
      <c r="KWM159" s="131"/>
      <c r="KWN159" s="131"/>
      <c r="KWO159" s="131"/>
      <c r="KWP159" s="131"/>
      <c r="KWQ159" s="131"/>
      <c r="KWR159" s="131"/>
      <c r="KWS159" s="131"/>
      <c r="KWT159" s="131"/>
      <c r="KWU159" s="131"/>
      <c r="KWV159" s="131"/>
      <c r="KWW159" s="131"/>
      <c r="KWX159" s="131"/>
      <c r="KWY159" s="131"/>
      <c r="KWZ159" s="131"/>
      <c r="KXA159" s="131"/>
      <c r="KXB159" s="131"/>
      <c r="KXC159" s="131"/>
      <c r="KXD159" s="131"/>
      <c r="KXE159" s="131"/>
      <c r="KXF159" s="131"/>
      <c r="KXG159" s="131"/>
      <c r="KXH159" s="131"/>
      <c r="KXI159" s="131"/>
      <c r="KXJ159" s="131"/>
      <c r="KXK159" s="131"/>
      <c r="KXL159" s="131"/>
      <c r="KXM159" s="131"/>
      <c r="KXN159" s="131"/>
      <c r="KXO159" s="131"/>
      <c r="KXP159" s="131"/>
      <c r="KXQ159" s="131"/>
      <c r="KXR159" s="131"/>
      <c r="KXS159" s="131"/>
      <c r="KXT159" s="131"/>
      <c r="KXU159" s="131"/>
      <c r="KXV159" s="131"/>
      <c r="KXW159" s="131"/>
      <c r="KXX159" s="131"/>
      <c r="KXY159" s="131"/>
      <c r="KXZ159" s="131"/>
      <c r="KYA159" s="131"/>
      <c r="KYB159" s="131"/>
      <c r="KYC159" s="131"/>
      <c r="KYD159" s="131"/>
      <c r="KYE159" s="131"/>
      <c r="KYF159" s="131"/>
      <c r="KYG159" s="131"/>
      <c r="KYH159" s="131"/>
      <c r="KYI159" s="131"/>
      <c r="KYJ159" s="131"/>
      <c r="KYK159" s="131"/>
      <c r="KYL159" s="131"/>
      <c r="KYM159" s="131"/>
      <c r="KYN159" s="131"/>
      <c r="KYO159" s="131"/>
      <c r="KYP159" s="131"/>
      <c r="KYQ159" s="131"/>
      <c r="KYR159" s="131"/>
      <c r="KYS159" s="131"/>
      <c r="KYT159" s="131"/>
      <c r="KYU159" s="131"/>
      <c r="KYV159" s="131"/>
      <c r="KYW159" s="131"/>
      <c r="KYX159" s="131"/>
      <c r="KYY159" s="131"/>
      <c r="KYZ159" s="131"/>
      <c r="KZA159" s="131"/>
      <c r="KZB159" s="131"/>
      <c r="KZC159" s="131"/>
      <c r="KZD159" s="131"/>
      <c r="KZE159" s="131"/>
      <c r="KZF159" s="131"/>
      <c r="KZG159" s="131"/>
      <c r="KZH159" s="131"/>
      <c r="KZI159" s="131"/>
      <c r="KZJ159" s="131"/>
      <c r="KZK159" s="131"/>
      <c r="KZL159" s="131"/>
      <c r="KZM159" s="131"/>
      <c r="KZN159" s="131"/>
      <c r="KZO159" s="131"/>
      <c r="KZP159" s="131"/>
      <c r="KZQ159" s="131"/>
      <c r="KZR159" s="131"/>
      <c r="KZS159" s="131"/>
      <c r="KZT159" s="131"/>
      <c r="KZU159" s="131"/>
      <c r="KZV159" s="131"/>
      <c r="KZW159" s="131"/>
      <c r="KZX159" s="131"/>
      <c r="KZY159" s="131"/>
      <c r="KZZ159" s="131"/>
      <c r="LAA159" s="131"/>
      <c r="LAB159" s="131"/>
      <c r="LAC159" s="131"/>
      <c r="LAD159" s="131"/>
      <c r="LAE159" s="131"/>
      <c r="LAF159" s="131"/>
      <c r="LAG159" s="131"/>
      <c r="LAH159" s="131"/>
      <c r="LAI159" s="131"/>
      <c r="LAJ159" s="131"/>
      <c r="LAK159" s="131"/>
      <c r="LAL159" s="131"/>
      <c r="LAM159" s="131"/>
      <c r="LAN159" s="131"/>
      <c r="LAO159" s="131"/>
      <c r="LAP159" s="131"/>
      <c r="LAQ159" s="131"/>
      <c r="LAR159" s="131"/>
      <c r="LAS159" s="131"/>
      <c r="LAT159" s="131"/>
      <c r="LAU159" s="131"/>
      <c r="LAV159" s="131"/>
      <c r="LAW159" s="131"/>
      <c r="LAX159" s="131"/>
      <c r="LAY159" s="131"/>
      <c r="LAZ159" s="131"/>
      <c r="LBA159" s="131"/>
      <c r="LBB159" s="131"/>
      <c r="LBC159" s="131"/>
      <c r="LBD159" s="131"/>
      <c r="LBE159" s="131"/>
      <c r="LBF159" s="131"/>
      <c r="LBG159" s="131"/>
      <c r="LBH159" s="131"/>
      <c r="LBI159" s="131"/>
      <c r="LBJ159" s="131"/>
      <c r="LBK159" s="131"/>
      <c r="LBL159" s="131"/>
      <c r="LBM159" s="131"/>
      <c r="LBN159" s="131"/>
      <c r="LBO159" s="131"/>
      <c r="LBP159" s="131"/>
      <c r="LBQ159" s="131"/>
      <c r="LBR159" s="131"/>
      <c r="LBS159" s="131"/>
      <c r="LBT159" s="131"/>
      <c r="LBU159" s="131"/>
      <c r="LBV159" s="131"/>
      <c r="LBW159" s="131"/>
      <c r="LBX159" s="131"/>
      <c r="LBY159" s="131"/>
      <c r="LBZ159" s="131"/>
      <c r="LCA159" s="131"/>
      <c r="LCB159" s="131"/>
      <c r="LCC159" s="131"/>
      <c r="LCD159" s="131"/>
      <c r="LCE159" s="131"/>
      <c r="LCF159" s="131"/>
      <c r="LCG159" s="131"/>
      <c r="LCH159" s="131"/>
      <c r="LCI159" s="131"/>
      <c r="LCJ159" s="131"/>
      <c r="LCK159" s="131"/>
      <c r="LCL159" s="131"/>
      <c r="LCM159" s="131"/>
      <c r="LCN159" s="131"/>
      <c r="LCO159" s="131"/>
      <c r="LCP159" s="131"/>
      <c r="LCQ159" s="131"/>
      <c r="LCR159" s="131"/>
      <c r="LCS159" s="131"/>
      <c r="LCT159" s="131"/>
      <c r="LCU159" s="131"/>
      <c r="LCV159" s="131"/>
      <c r="LCW159" s="131"/>
      <c r="LCX159" s="131"/>
      <c r="LCY159" s="131"/>
      <c r="LCZ159" s="131"/>
      <c r="LDA159" s="131"/>
      <c r="LDB159" s="131"/>
      <c r="LDC159" s="131"/>
      <c r="LDD159" s="131"/>
      <c r="LDE159" s="131"/>
      <c r="LDF159" s="131"/>
      <c r="LDG159" s="131"/>
      <c r="LDH159" s="131"/>
      <c r="LDI159" s="131"/>
      <c r="LDJ159" s="131"/>
      <c r="LDK159" s="131"/>
      <c r="LDL159" s="131"/>
      <c r="LDM159" s="131"/>
      <c r="LDN159" s="131"/>
      <c r="LDO159" s="131"/>
      <c r="LDP159" s="131"/>
      <c r="LDQ159" s="131"/>
      <c r="LDR159" s="131"/>
      <c r="LDS159" s="131"/>
      <c r="LDT159" s="131"/>
      <c r="LDU159" s="131"/>
      <c r="LDV159" s="131"/>
      <c r="LDW159" s="131"/>
      <c r="LDX159" s="131"/>
      <c r="LDY159" s="131"/>
      <c r="LDZ159" s="131"/>
      <c r="LEA159" s="131"/>
      <c r="LEB159" s="131"/>
      <c r="LEC159" s="131"/>
      <c r="LED159" s="131"/>
      <c r="LEE159" s="131"/>
      <c r="LEF159" s="131"/>
      <c r="LEG159" s="131"/>
      <c r="LEH159" s="131"/>
      <c r="LEI159" s="131"/>
      <c r="LEJ159" s="131"/>
      <c r="LEK159" s="131"/>
      <c r="LEL159" s="131"/>
      <c r="LEM159" s="131"/>
      <c r="LEN159" s="131"/>
      <c r="LEO159" s="131"/>
      <c r="LEP159" s="131"/>
      <c r="LEQ159" s="131"/>
      <c r="LER159" s="131"/>
      <c r="LES159" s="131"/>
      <c r="LET159" s="131"/>
      <c r="LEU159" s="131"/>
      <c r="LEV159" s="131"/>
      <c r="LEW159" s="131"/>
      <c r="LEX159" s="131"/>
      <c r="LEY159" s="131"/>
      <c r="LEZ159" s="131"/>
      <c r="LFA159" s="131"/>
      <c r="LFB159" s="131"/>
      <c r="LFC159" s="131"/>
      <c r="LFD159" s="131"/>
      <c r="LFE159" s="131"/>
      <c r="LFF159" s="131"/>
      <c r="LFG159" s="131"/>
      <c r="LFH159" s="131"/>
      <c r="LFI159" s="131"/>
      <c r="LFJ159" s="131"/>
      <c r="LFK159" s="131"/>
      <c r="LFL159" s="131"/>
      <c r="LFM159" s="131"/>
      <c r="LFN159" s="131"/>
      <c r="LFO159" s="131"/>
      <c r="LFP159" s="131"/>
      <c r="LFQ159" s="131"/>
      <c r="LFR159" s="131"/>
      <c r="LFS159" s="131"/>
      <c r="LFT159" s="131"/>
      <c r="LFU159" s="131"/>
      <c r="LFV159" s="131"/>
      <c r="LFW159" s="131"/>
      <c r="LFX159" s="131"/>
      <c r="LFY159" s="131"/>
      <c r="LFZ159" s="131"/>
      <c r="LGA159" s="131"/>
      <c r="LGB159" s="131"/>
      <c r="LGC159" s="131"/>
      <c r="LGD159" s="131"/>
      <c r="LGE159" s="131"/>
      <c r="LGF159" s="131"/>
      <c r="LGG159" s="131"/>
      <c r="LGH159" s="131"/>
      <c r="LGI159" s="131"/>
      <c r="LGJ159" s="131"/>
      <c r="LGK159" s="131"/>
      <c r="LGL159" s="131"/>
      <c r="LGM159" s="131"/>
      <c r="LGN159" s="131"/>
      <c r="LGO159" s="131"/>
      <c r="LGP159" s="131"/>
      <c r="LGQ159" s="131"/>
      <c r="LGR159" s="131"/>
      <c r="LGS159" s="131"/>
      <c r="LGT159" s="131"/>
      <c r="LGU159" s="131"/>
      <c r="LGV159" s="131"/>
      <c r="LGW159" s="131"/>
      <c r="LGX159" s="131"/>
      <c r="LGY159" s="131"/>
      <c r="LGZ159" s="131"/>
      <c r="LHA159" s="131"/>
      <c r="LHB159" s="131"/>
      <c r="LHC159" s="131"/>
      <c r="LHD159" s="131"/>
      <c r="LHE159" s="131"/>
      <c r="LHF159" s="131"/>
      <c r="LHG159" s="131"/>
      <c r="LHH159" s="131"/>
      <c r="LHI159" s="131"/>
      <c r="LHJ159" s="131"/>
      <c r="LHK159" s="131"/>
      <c r="LHL159" s="131"/>
      <c r="LHM159" s="131"/>
      <c r="LHN159" s="131"/>
      <c r="LHO159" s="131"/>
      <c r="LHP159" s="131"/>
      <c r="LHQ159" s="131"/>
      <c r="LHR159" s="131"/>
      <c r="LHS159" s="131"/>
      <c r="LHT159" s="131"/>
      <c r="LHU159" s="131"/>
      <c r="LHV159" s="131"/>
      <c r="LHW159" s="131"/>
      <c r="LHX159" s="131"/>
      <c r="LHY159" s="131"/>
      <c r="LHZ159" s="131"/>
      <c r="LIA159" s="131"/>
      <c r="LIB159" s="131"/>
      <c r="LIC159" s="131"/>
      <c r="LID159" s="131"/>
      <c r="LIE159" s="131"/>
      <c r="LIF159" s="131"/>
      <c r="LIG159" s="131"/>
      <c r="LIH159" s="131"/>
      <c r="LII159" s="131"/>
      <c r="LIJ159" s="131"/>
      <c r="LIK159" s="131"/>
      <c r="LIL159" s="131"/>
      <c r="LIM159" s="131"/>
      <c r="LIN159" s="131"/>
      <c r="LIO159" s="131"/>
      <c r="LIP159" s="131"/>
      <c r="LIQ159" s="131"/>
      <c r="LIR159" s="131"/>
      <c r="LIS159" s="131"/>
      <c r="LIT159" s="131"/>
      <c r="LIU159" s="131"/>
      <c r="LIV159" s="131"/>
      <c r="LIW159" s="131"/>
      <c r="LIX159" s="131"/>
      <c r="LIY159" s="131"/>
      <c r="LIZ159" s="131"/>
      <c r="LJA159" s="131"/>
      <c r="LJB159" s="131"/>
      <c r="LJC159" s="131"/>
      <c r="LJD159" s="131"/>
      <c r="LJE159" s="131"/>
      <c r="LJF159" s="131"/>
      <c r="LJG159" s="131"/>
      <c r="LJH159" s="131"/>
      <c r="LJI159" s="131"/>
      <c r="LJJ159" s="131"/>
      <c r="LJK159" s="131"/>
      <c r="LJL159" s="131"/>
      <c r="LJM159" s="131"/>
      <c r="LJN159" s="131"/>
      <c r="LJO159" s="131"/>
      <c r="LJP159" s="131"/>
      <c r="LJQ159" s="131"/>
      <c r="LJR159" s="131"/>
      <c r="LJS159" s="131"/>
      <c r="LJT159" s="131"/>
      <c r="LJU159" s="131"/>
      <c r="LJV159" s="131"/>
      <c r="LJW159" s="131"/>
      <c r="LJX159" s="131"/>
      <c r="LJY159" s="131"/>
      <c r="LJZ159" s="131"/>
      <c r="LKA159" s="131"/>
      <c r="LKB159" s="131"/>
      <c r="LKC159" s="131"/>
      <c r="LKD159" s="131"/>
      <c r="LKE159" s="131"/>
      <c r="LKF159" s="131"/>
      <c r="LKG159" s="131"/>
      <c r="LKH159" s="131"/>
      <c r="LKI159" s="131"/>
      <c r="LKJ159" s="131"/>
      <c r="LKK159" s="131"/>
      <c r="LKL159" s="131"/>
      <c r="LKM159" s="131"/>
      <c r="LKN159" s="131"/>
      <c r="LKO159" s="131"/>
      <c r="LKP159" s="131"/>
      <c r="LKQ159" s="131"/>
      <c r="LKR159" s="131"/>
      <c r="LKS159" s="131"/>
      <c r="LKT159" s="131"/>
      <c r="LKU159" s="131"/>
      <c r="LKV159" s="131"/>
      <c r="LKW159" s="131"/>
      <c r="LKX159" s="131"/>
      <c r="LKY159" s="131"/>
      <c r="LKZ159" s="131"/>
      <c r="LLA159" s="131"/>
      <c r="LLB159" s="131"/>
      <c r="LLC159" s="131"/>
      <c r="LLD159" s="131"/>
      <c r="LLE159" s="131"/>
      <c r="LLF159" s="131"/>
      <c r="LLG159" s="131"/>
      <c r="LLH159" s="131"/>
      <c r="LLI159" s="131"/>
      <c r="LLJ159" s="131"/>
      <c r="LLK159" s="131"/>
      <c r="LLL159" s="131"/>
      <c r="LLM159" s="131"/>
      <c r="LLN159" s="131"/>
      <c r="LLO159" s="131"/>
      <c r="LLP159" s="131"/>
      <c r="LLQ159" s="131"/>
      <c r="LLR159" s="131"/>
      <c r="LLS159" s="131"/>
      <c r="LLT159" s="131"/>
      <c r="LLU159" s="131"/>
      <c r="LLV159" s="131"/>
      <c r="LLW159" s="131"/>
      <c r="LLX159" s="131"/>
      <c r="LLY159" s="131"/>
      <c r="LLZ159" s="131"/>
      <c r="LMA159" s="131"/>
      <c r="LMB159" s="131"/>
      <c r="LMC159" s="131"/>
      <c r="LMD159" s="131"/>
      <c r="LME159" s="131"/>
      <c r="LMF159" s="131"/>
      <c r="LMG159" s="131"/>
      <c r="LMH159" s="131"/>
      <c r="LMI159" s="131"/>
      <c r="LMJ159" s="131"/>
      <c r="LMK159" s="131"/>
      <c r="LML159" s="131"/>
      <c r="LMM159" s="131"/>
      <c r="LMN159" s="131"/>
      <c r="LMO159" s="131"/>
      <c r="LMP159" s="131"/>
      <c r="LMQ159" s="131"/>
      <c r="LMR159" s="131"/>
      <c r="LMS159" s="131"/>
      <c r="LMT159" s="131"/>
      <c r="LMU159" s="131"/>
      <c r="LMV159" s="131"/>
      <c r="LMW159" s="131"/>
      <c r="LMX159" s="131"/>
      <c r="LMY159" s="131"/>
      <c r="LMZ159" s="131"/>
      <c r="LNA159" s="131"/>
      <c r="LNB159" s="131"/>
      <c r="LNC159" s="131"/>
      <c r="LND159" s="131"/>
      <c r="LNE159" s="131"/>
      <c r="LNF159" s="131"/>
      <c r="LNG159" s="131"/>
      <c r="LNH159" s="131"/>
      <c r="LNI159" s="131"/>
      <c r="LNJ159" s="131"/>
      <c r="LNK159" s="131"/>
      <c r="LNL159" s="131"/>
      <c r="LNM159" s="131"/>
      <c r="LNN159" s="131"/>
      <c r="LNO159" s="131"/>
      <c r="LNP159" s="131"/>
      <c r="LNQ159" s="131"/>
      <c r="LNR159" s="131"/>
      <c r="LNS159" s="131"/>
      <c r="LNT159" s="131"/>
      <c r="LNU159" s="131"/>
      <c r="LNV159" s="131"/>
      <c r="LNW159" s="131"/>
      <c r="LNX159" s="131"/>
      <c r="LNY159" s="131"/>
      <c r="LNZ159" s="131"/>
      <c r="LOA159" s="131"/>
      <c r="LOB159" s="131"/>
      <c r="LOC159" s="131"/>
      <c r="LOD159" s="131"/>
      <c r="LOE159" s="131"/>
      <c r="LOF159" s="131"/>
      <c r="LOG159" s="131"/>
      <c r="LOH159" s="131"/>
      <c r="LOI159" s="131"/>
      <c r="LOJ159" s="131"/>
      <c r="LOK159" s="131"/>
      <c r="LOL159" s="131"/>
      <c r="LOM159" s="131"/>
      <c r="LON159" s="131"/>
      <c r="LOO159" s="131"/>
      <c r="LOP159" s="131"/>
      <c r="LOQ159" s="131"/>
      <c r="LOR159" s="131"/>
      <c r="LOS159" s="131"/>
      <c r="LOT159" s="131"/>
      <c r="LOU159" s="131"/>
      <c r="LOV159" s="131"/>
      <c r="LOW159" s="131"/>
      <c r="LOX159" s="131"/>
      <c r="LOY159" s="131"/>
      <c r="LOZ159" s="131"/>
      <c r="LPA159" s="131"/>
      <c r="LPB159" s="131"/>
      <c r="LPC159" s="131"/>
      <c r="LPD159" s="131"/>
      <c r="LPE159" s="131"/>
      <c r="LPF159" s="131"/>
      <c r="LPG159" s="131"/>
      <c r="LPH159" s="131"/>
      <c r="LPI159" s="131"/>
      <c r="LPJ159" s="131"/>
      <c r="LPK159" s="131"/>
      <c r="LPL159" s="131"/>
      <c r="LPM159" s="131"/>
      <c r="LPN159" s="131"/>
      <c r="LPO159" s="131"/>
      <c r="LPP159" s="131"/>
      <c r="LPQ159" s="131"/>
      <c r="LPR159" s="131"/>
      <c r="LPS159" s="131"/>
      <c r="LPT159" s="131"/>
      <c r="LPU159" s="131"/>
      <c r="LPV159" s="131"/>
      <c r="LPW159" s="131"/>
      <c r="LPX159" s="131"/>
      <c r="LPY159" s="131"/>
      <c r="LPZ159" s="131"/>
      <c r="LQA159" s="131"/>
      <c r="LQB159" s="131"/>
      <c r="LQC159" s="131"/>
      <c r="LQD159" s="131"/>
      <c r="LQE159" s="131"/>
      <c r="LQF159" s="131"/>
      <c r="LQG159" s="131"/>
      <c r="LQH159" s="131"/>
      <c r="LQI159" s="131"/>
      <c r="LQJ159" s="131"/>
      <c r="LQK159" s="131"/>
      <c r="LQL159" s="131"/>
      <c r="LQM159" s="131"/>
      <c r="LQN159" s="131"/>
      <c r="LQO159" s="131"/>
      <c r="LQP159" s="131"/>
      <c r="LQQ159" s="131"/>
      <c r="LQR159" s="131"/>
      <c r="LQS159" s="131"/>
      <c r="LQT159" s="131"/>
      <c r="LQU159" s="131"/>
      <c r="LQV159" s="131"/>
      <c r="LQW159" s="131"/>
      <c r="LQX159" s="131"/>
      <c r="LQY159" s="131"/>
      <c r="LQZ159" s="131"/>
      <c r="LRA159" s="131"/>
      <c r="LRB159" s="131"/>
      <c r="LRC159" s="131"/>
      <c r="LRD159" s="131"/>
      <c r="LRE159" s="131"/>
      <c r="LRF159" s="131"/>
      <c r="LRG159" s="131"/>
      <c r="LRH159" s="131"/>
      <c r="LRI159" s="131"/>
      <c r="LRJ159" s="131"/>
      <c r="LRK159" s="131"/>
      <c r="LRL159" s="131"/>
      <c r="LRM159" s="131"/>
      <c r="LRN159" s="131"/>
      <c r="LRO159" s="131"/>
      <c r="LRP159" s="131"/>
      <c r="LRQ159" s="131"/>
      <c r="LRR159" s="131"/>
      <c r="LRS159" s="131"/>
      <c r="LRT159" s="131"/>
      <c r="LRU159" s="131"/>
      <c r="LRV159" s="131"/>
      <c r="LRW159" s="131"/>
      <c r="LRX159" s="131"/>
      <c r="LRY159" s="131"/>
      <c r="LRZ159" s="131"/>
      <c r="LSA159" s="131"/>
      <c r="LSB159" s="131"/>
      <c r="LSC159" s="131"/>
      <c r="LSD159" s="131"/>
      <c r="LSE159" s="131"/>
      <c r="LSF159" s="131"/>
      <c r="LSG159" s="131"/>
      <c r="LSH159" s="131"/>
      <c r="LSI159" s="131"/>
      <c r="LSJ159" s="131"/>
      <c r="LSK159" s="131"/>
      <c r="LSL159" s="131"/>
      <c r="LSM159" s="131"/>
      <c r="LSN159" s="131"/>
      <c r="LSO159" s="131"/>
      <c r="LSP159" s="131"/>
      <c r="LSQ159" s="131"/>
      <c r="LSR159" s="131"/>
      <c r="LSS159" s="131"/>
      <c r="LST159" s="131"/>
      <c r="LSU159" s="131"/>
      <c r="LSV159" s="131"/>
      <c r="LSW159" s="131"/>
      <c r="LSX159" s="131"/>
      <c r="LSY159" s="131"/>
      <c r="LSZ159" s="131"/>
      <c r="LTA159" s="131"/>
      <c r="LTB159" s="131"/>
      <c r="LTC159" s="131"/>
      <c r="LTD159" s="131"/>
      <c r="LTE159" s="131"/>
      <c r="LTF159" s="131"/>
      <c r="LTG159" s="131"/>
      <c r="LTH159" s="131"/>
      <c r="LTI159" s="131"/>
      <c r="LTJ159" s="131"/>
      <c r="LTK159" s="131"/>
      <c r="LTL159" s="131"/>
      <c r="LTM159" s="131"/>
      <c r="LTN159" s="131"/>
      <c r="LTO159" s="131"/>
      <c r="LTP159" s="131"/>
      <c r="LTQ159" s="131"/>
      <c r="LTR159" s="131"/>
      <c r="LTS159" s="131"/>
      <c r="LTT159" s="131"/>
      <c r="LTU159" s="131"/>
      <c r="LTV159" s="131"/>
      <c r="LTW159" s="131"/>
      <c r="LTX159" s="131"/>
      <c r="LTY159" s="131"/>
      <c r="LTZ159" s="131"/>
      <c r="LUA159" s="131"/>
      <c r="LUB159" s="131"/>
      <c r="LUC159" s="131"/>
      <c r="LUD159" s="131"/>
      <c r="LUE159" s="131"/>
      <c r="LUF159" s="131"/>
      <c r="LUG159" s="131"/>
      <c r="LUH159" s="131"/>
      <c r="LUI159" s="131"/>
      <c r="LUJ159" s="131"/>
      <c r="LUK159" s="131"/>
      <c r="LUL159" s="131"/>
      <c r="LUM159" s="131"/>
      <c r="LUN159" s="131"/>
      <c r="LUO159" s="131"/>
      <c r="LUP159" s="131"/>
      <c r="LUQ159" s="131"/>
      <c r="LUR159" s="131"/>
      <c r="LUS159" s="131"/>
      <c r="LUT159" s="131"/>
      <c r="LUU159" s="131"/>
      <c r="LUV159" s="131"/>
      <c r="LUW159" s="131"/>
      <c r="LUX159" s="131"/>
      <c r="LUY159" s="131"/>
      <c r="LUZ159" s="131"/>
      <c r="LVA159" s="131"/>
      <c r="LVB159" s="131"/>
      <c r="LVC159" s="131"/>
      <c r="LVD159" s="131"/>
      <c r="LVE159" s="131"/>
      <c r="LVF159" s="131"/>
      <c r="LVG159" s="131"/>
      <c r="LVH159" s="131"/>
      <c r="LVI159" s="131"/>
      <c r="LVJ159" s="131"/>
      <c r="LVK159" s="131"/>
      <c r="LVL159" s="131"/>
      <c r="LVM159" s="131"/>
      <c r="LVN159" s="131"/>
      <c r="LVO159" s="131"/>
      <c r="LVP159" s="131"/>
      <c r="LVQ159" s="131"/>
      <c r="LVR159" s="131"/>
      <c r="LVS159" s="131"/>
      <c r="LVT159" s="131"/>
      <c r="LVU159" s="131"/>
      <c r="LVV159" s="131"/>
      <c r="LVW159" s="131"/>
      <c r="LVX159" s="131"/>
      <c r="LVY159" s="131"/>
      <c r="LVZ159" s="131"/>
      <c r="LWA159" s="131"/>
      <c r="LWB159" s="131"/>
      <c r="LWC159" s="131"/>
      <c r="LWD159" s="131"/>
      <c r="LWE159" s="131"/>
      <c r="LWF159" s="131"/>
      <c r="LWG159" s="131"/>
      <c r="LWH159" s="131"/>
      <c r="LWI159" s="131"/>
      <c r="LWJ159" s="131"/>
      <c r="LWK159" s="131"/>
      <c r="LWL159" s="131"/>
      <c r="LWM159" s="131"/>
      <c r="LWN159" s="131"/>
      <c r="LWO159" s="131"/>
      <c r="LWP159" s="131"/>
      <c r="LWQ159" s="131"/>
      <c r="LWR159" s="131"/>
      <c r="LWS159" s="131"/>
      <c r="LWT159" s="131"/>
      <c r="LWU159" s="131"/>
      <c r="LWV159" s="131"/>
      <c r="LWW159" s="131"/>
      <c r="LWX159" s="131"/>
      <c r="LWY159" s="131"/>
      <c r="LWZ159" s="131"/>
      <c r="LXA159" s="131"/>
      <c r="LXB159" s="131"/>
      <c r="LXC159" s="131"/>
      <c r="LXD159" s="131"/>
      <c r="LXE159" s="131"/>
      <c r="LXF159" s="131"/>
      <c r="LXG159" s="131"/>
      <c r="LXH159" s="131"/>
      <c r="LXI159" s="131"/>
      <c r="LXJ159" s="131"/>
      <c r="LXK159" s="131"/>
      <c r="LXL159" s="131"/>
      <c r="LXM159" s="131"/>
      <c r="LXN159" s="131"/>
      <c r="LXO159" s="131"/>
      <c r="LXP159" s="131"/>
      <c r="LXQ159" s="131"/>
      <c r="LXR159" s="131"/>
      <c r="LXS159" s="131"/>
      <c r="LXT159" s="131"/>
      <c r="LXU159" s="131"/>
      <c r="LXV159" s="131"/>
      <c r="LXW159" s="131"/>
      <c r="LXX159" s="131"/>
      <c r="LXY159" s="131"/>
      <c r="LXZ159" s="131"/>
      <c r="LYA159" s="131"/>
      <c r="LYB159" s="131"/>
      <c r="LYC159" s="131"/>
      <c r="LYD159" s="131"/>
      <c r="LYE159" s="131"/>
      <c r="LYF159" s="131"/>
      <c r="LYG159" s="131"/>
      <c r="LYH159" s="131"/>
      <c r="LYI159" s="131"/>
      <c r="LYJ159" s="131"/>
      <c r="LYK159" s="131"/>
      <c r="LYL159" s="131"/>
      <c r="LYM159" s="131"/>
      <c r="LYN159" s="131"/>
      <c r="LYO159" s="131"/>
      <c r="LYP159" s="131"/>
      <c r="LYQ159" s="131"/>
      <c r="LYR159" s="131"/>
      <c r="LYS159" s="131"/>
      <c r="LYT159" s="131"/>
      <c r="LYU159" s="131"/>
      <c r="LYV159" s="131"/>
      <c r="LYW159" s="131"/>
      <c r="LYX159" s="131"/>
      <c r="LYY159" s="131"/>
      <c r="LYZ159" s="131"/>
      <c r="LZA159" s="131"/>
      <c r="LZB159" s="131"/>
      <c r="LZC159" s="131"/>
      <c r="LZD159" s="131"/>
      <c r="LZE159" s="131"/>
      <c r="LZF159" s="131"/>
      <c r="LZG159" s="131"/>
      <c r="LZH159" s="131"/>
      <c r="LZI159" s="131"/>
      <c r="LZJ159" s="131"/>
      <c r="LZK159" s="131"/>
      <c r="LZL159" s="131"/>
      <c r="LZM159" s="131"/>
      <c r="LZN159" s="131"/>
      <c r="LZO159" s="131"/>
      <c r="LZP159" s="131"/>
      <c r="LZQ159" s="131"/>
      <c r="LZR159" s="131"/>
      <c r="LZS159" s="131"/>
      <c r="LZT159" s="131"/>
      <c r="LZU159" s="131"/>
      <c r="LZV159" s="131"/>
      <c r="LZW159" s="131"/>
      <c r="LZX159" s="131"/>
      <c r="LZY159" s="131"/>
      <c r="LZZ159" s="131"/>
      <c r="MAA159" s="131"/>
      <c r="MAB159" s="131"/>
      <c r="MAC159" s="131"/>
      <c r="MAD159" s="131"/>
      <c r="MAE159" s="131"/>
      <c r="MAF159" s="131"/>
      <c r="MAG159" s="131"/>
      <c r="MAH159" s="131"/>
      <c r="MAI159" s="131"/>
      <c r="MAJ159" s="131"/>
      <c r="MAK159" s="131"/>
      <c r="MAL159" s="131"/>
      <c r="MAM159" s="131"/>
      <c r="MAN159" s="131"/>
      <c r="MAO159" s="131"/>
      <c r="MAP159" s="131"/>
      <c r="MAQ159" s="131"/>
      <c r="MAR159" s="131"/>
      <c r="MAS159" s="131"/>
      <c r="MAT159" s="131"/>
      <c r="MAU159" s="131"/>
      <c r="MAV159" s="131"/>
      <c r="MAW159" s="131"/>
      <c r="MAX159" s="131"/>
      <c r="MAY159" s="131"/>
      <c r="MAZ159" s="131"/>
      <c r="MBA159" s="131"/>
      <c r="MBB159" s="131"/>
      <c r="MBC159" s="131"/>
      <c r="MBD159" s="131"/>
      <c r="MBE159" s="131"/>
      <c r="MBF159" s="131"/>
      <c r="MBG159" s="131"/>
      <c r="MBH159" s="131"/>
      <c r="MBI159" s="131"/>
      <c r="MBJ159" s="131"/>
      <c r="MBK159" s="131"/>
      <c r="MBL159" s="131"/>
      <c r="MBM159" s="131"/>
      <c r="MBN159" s="131"/>
      <c r="MBO159" s="131"/>
      <c r="MBP159" s="131"/>
      <c r="MBQ159" s="131"/>
      <c r="MBR159" s="131"/>
      <c r="MBS159" s="131"/>
      <c r="MBT159" s="131"/>
      <c r="MBU159" s="131"/>
      <c r="MBV159" s="131"/>
      <c r="MBW159" s="131"/>
      <c r="MBX159" s="131"/>
      <c r="MBY159" s="131"/>
      <c r="MBZ159" s="131"/>
      <c r="MCA159" s="131"/>
      <c r="MCB159" s="131"/>
      <c r="MCC159" s="131"/>
      <c r="MCD159" s="131"/>
      <c r="MCE159" s="131"/>
      <c r="MCF159" s="131"/>
      <c r="MCG159" s="131"/>
      <c r="MCH159" s="131"/>
      <c r="MCI159" s="131"/>
      <c r="MCJ159" s="131"/>
      <c r="MCK159" s="131"/>
      <c r="MCL159" s="131"/>
      <c r="MCM159" s="131"/>
      <c r="MCN159" s="131"/>
      <c r="MCO159" s="131"/>
      <c r="MCP159" s="131"/>
      <c r="MCQ159" s="131"/>
      <c r="MCR159" s="131"/>
      <c r="MCS159" s="131"/>
      <c r="MCT159" s="131"/>
      <c r="MCU159" s="131"/>
      <c r="MCV159" s="131"/>
      <c r="MCW159" s="131"/>
      <c r="MCX159" s="131"/>
      <c r="MCY159" s="131"/>
      <c r="MCZ159" s="131"/>
      <c r="MDA159" s="131"/>
      <c r="MDB159" s="131"/>
      <c r="MDC159" s="131"/>
      <c r="MDD159" s="131"/>
      <c r="MDE159" s="131"/>
      <c r="MDF159" s="131"/>
      <c r="MDG159" s="131"/>
      <c r="MDH159" s="131"/>
      <c r="MDI159" s="131"/>
      <c r="MDJ159" s="131"/>
      <c r="MDK159" s="131"/>
      <c r="MDL159" s="131"/>
      <c r="MDM159" s="131"/>
      <c r="MDN159" s="131"/>
      <c r="MDO159" s="131"/>
      <c r="MDP159" s="131"/>
      <c r="MDQ159" s="131"/>
      <c r="MDR159" s="131"/>
      <c r="MDS159" s="131"/>
      <c r="MDT159" s="131"/>
      <c r="MDU159" s="131"/>
      <c r="MDV159" s="131"/>
      <c r="MDW159" s="131"/>
      <c r="MDX159" s="131"/>
      <c r="MDY159" s="131"/>
      <c r="MDZ159" s="131"/>
      <c r="MEA159" s="131"/>
      <c r="MEB159" s="131"/>
      <c r="MEC159" s="131"/>
      <c r="MED159" s="131"/>
      <c r="MEE159" s="131"/>
      <c r="MEF159" s="131"/>
      <c r="MEG159" s="131"/>
      <c r="MEH159" s="131"/>
      <c r="MEI159" s="131"/>
      <c r="MEJ159" s="131"/>
      <c r="MEK159" s="131"/>
      <c r="MEL159" s="131"/>
      <c r="MEM159" s="131"/>
      <c r="MEN159" s="131"/>
      <c r="MEO159" s="131"/>
      <c r="MEP159" s="131"/>
      <c r="MEQ159" s="131"/>
      <c r="MER159" s="131"/>
      <c r="MES159" s="131"/>
      <c r="MET159" s="131"/>
      <c r="MEU159" s="131"/>
      <c r="MEV159" s="131"/>
      <c r="MEW159" s="131"/>
      <c r="MEX159" s="131"/>
      <c r="MEY159" s="131"/>
      <c r="MEZ159" s="131"/>
      <c r="MFA159" s="131"/>
      <c r="MFB159" s="131"/>
      <c r="MFC159" s="131"/>
      <c r="MFD159" s="131"/>
      <c r="MFE159" s="131"/>
      <c r="MFF159" s="131"/>
      <c r="MFG159" s="131"/>
      <c r="MFH159" s="131"/>
      <c r="MFI159" s="131"/>
      <c r="MFJ159" s="131"/>
      <c r="MFK159" s="131"/>
      <c r="MFL159" s="131"/>
      <c r="MFM159" s="131"/>
      <c r="MFN159" s="131"/>
      <c r="MFO159" s="131"/>
      <c r="MFP159" s="131"/>
      <c r="MFQ159" s="131"/>
      <c r="MFR159" s="131"/>
      <c r="MFS159" s="131"/>
      <c r="MFT159" s="131"/>
      <c r="MFU159" s="131"/>
      <c r="MFV159" s="131"/>
      <c r="MFW159" s="131"/>
      <c r="MFX159" s="131"/>
      <c r="MFY159" s="131"/>
      <c r="MFZ159" s="131"/>
      <c r="MGA159" s="131"/>
      <c r="MGB159" s="131"/>
      <c r="MGC159" s="131"/>
      <c r="MGD159" s="131"/>
      <c r="MGE159" s="131"/>
      <c r="MGF159" s="131"/>
      <c r="MGG159" s="131"/>
      <c r="MGH159" s="131"/>
      <c r="MGI159" s="131"/>
      <c r="MGJ159" s="131"/>
      <c r="MGK159" s="131"/>
      <c r="MGL159" s="131"/>
      <c r="MGM159" s="131"/>
      <c r="MGN159" s="131"/>
      <c r="MGO159" s="131"/>
      <c r="MGP159" s="131"/>
      <c r="MGQ159" s="131"/>
      <c r="MGR159" s="131"/>
      <c r="MGS159" s="131"/>
      <c r="MGT159" s="131"/>
      <c r="MGU159" s="131"/>
      <c r="MGV159" s="131"/>
      <c r="MGW159" s="131"/>
      <c r="MGX159" s="131"/>
      <c r="MGY159" s="131"/>
      <c r="MGZ159" s="131"/>
      <c r="MHA159" s="131"/>
      <c r="MHB159" s="131"/>
      <c r="MHC159" s="131"/>
      <c r="MHD159" s="131"/>
      <c r="MHE159" s="131"/>
      <c r="MHF159" s="131"/>
      <c r="MHG159" s="131"/>
      <c r="MHH159" s="131"/>
      <c r="MHI159" s="131"/>
      <c r="MHJ159" s="131"/>
      <c r="MHK159" s="131"/>
      <c r="MHL159" s="131"/>
      <c r="MHM159" s="131"/>
      <c r="MHN159" s="131"/>
      <c r="MHO159" s="131"/>
      <c r="MHP159" s="131"/>
      <c r="MHQ159" s="131"/>
      <c r="MHR159" s="131"/>
      <c r="MHS159" s="131"/>
      <c r="MHT159" s="131"/>
      <c r="MHU159" s="131"/>
      <c r="MHV159" s="131"/>
      <c r="MHW159" s="131"/>
      <c r="MHX159" s="131"/>
      <c r="MHY159" s="131"/>
      <c r="MHZ159" s="131"/>
      <c r="MIA159" s="131"/>
      <c r="MIB159" s="131"/>
      <c r="MIC159" s="131"/>
      <c r="MID159" s="131"/>
      <c r="MIE159" s="131"/>
      <c r="MIF159" s="131"/>
      <c r="MIG159" s="131"/>
      <c r="MIH159" s="131"/>
      <c r="MII159" s="131"/>
      <c r="MIJ159" s="131"/>
      <c r="MIK159" s="131"/>
      <c r="MIL159" s="131"/>
      <c r="MIM159" s="131"/>
      <c r="MIN159" s="131"/>
      <c r="MIO159" s="131"/>
      <c r="MIP159" s="131"/>
      <c r="MIQ159" s="131"/>
      <c r="MIR159" s="131"/>
      <c r="MIS159" s="131"/>
      <c r="MIT159" s="131"/>
      <c r="MIU159" s="131"/>
      <c r="MIV159" s="131"/>
      <c r="MIW159" s="131"/>
      <c r="MIX159" s="131"/>
      <c r="MIY159" s="131"/>
      <c r="MIZ159" s="131"/>
      <c r="MJA159" s="131"/>
      <c r="MJB159" s="131"/>
      <c r="MJC159" s="131"/>
      <c r="MJD159" s="131"/>
      <c r="MJE159" s="131"/>
      <c r="MJF159" s="131"/>
      <c r="MJG159" s="131"/>
      <c r="MJH159" s="131"/>
      <c r="MJI159" s="131"/>
      <c r="MJJ159" s="131"/>
      <c r="MJK159" s="131"/>
      <c r="MJL159" s="131"/>
      <c r="MJM159" s="131"/>
      <c r="MJN159" s="131"/>
      <c r="MJO159" s="131"/>
      <c r="MJP159" s="131"/>
      <c r="MJQ159" s="131"/>
      <c r="MJR159" s="131"/>
      <c r="MJS159" s="131"/>
      <c r="MJT159" s="131"/>
      <c r="MJU159" s="131"/>
      <c r="MJV159" s="131"/>
      <c r="MJW159" s="131"/>
      <c r="MJX159" s="131"/>
      <c r="MJY159" s="131"/>
      <c r="MJZ159" s="131"/>
      <c r="MKA159" s="131"/>
      <c r="MKB159" s="131"/>
      <c r="MKC159" s="131"/>
      <c r="MKD159" s="131"/>
      <c r="MKE159" s="131"/>
      <c r="MKF159" s="131"/>
      <c r="MKG159" s="131"/>
      <c r="MKH159" s="131"/>
      <c r="MKI159" s="131"/>
      <c r="MKJ159" s="131"/>
      <c r="MKK159" s="131"/>
      <c r="MKL159" s="131"/>
      <c r="MKM159" s="131"/>
      <c r="MKN159" s="131"/>
      <c r="MKO159" s="131"/>
      <c r="MKP159" s="131"/>
      <c r="MKQ159" s="131"/>
      <c r="MKR159" s="131"/>
      <c r="MKS159" s="131"/>
      <c r="MKT159" s="131"/>
      <c r="MKU159" s="131"/>
      <c r="MKV159" s="131"/>
      <c r="MKW159" s="131"/>
      <c r="MKX159" s="131"/>
      <c r="MKY159" s="131"/>
      <c r="MKZ159" s="131"/>
      <c r="MLA159" s="131"/>
      <c r="MLB159" s="131"/>
      <c r="MLC159" s="131"/>
      <c r="MLD159" s="131"/>
      <c r="MLE159" s="131"/>
      <c r="MLF159" s="131"/>
      <c r="MLG159" s="131"/>
      <c r="MLH159" s="131"/>
      <c r="MLI159" s="131"/>
      <c r="MLJ159" s="131"/>
      <c r="MLK159" s="131"/>
      <c r="MLL159" s="131"/>
      <c r="MLM159" s="131"/>
      <c r="MLN159" s="131"/>
      <c r="MLO159" s="131"/>
      <c r="MLP159" s="131"/>
      <c r="MLQ159" s="131"/>
      <c r="MLR159" s="131"/>
      <c r="MLS159" s="131"/>
      <c r="MLT159" s="131"/>
      <c r="MLU159" s="131"/>
      <c r="MLV159" s="131"/>
      <c r="MLW159" s="131"/>
      <c r="MLX159" s="131"/>
      <c r="MLY159" s="131"/>
      <c r="MLZ159" s="131"/>
      <c r="MMA159" s="131"/>
      <c r="MMB159" s="131"/>
      <c r="MMC159" s="131"/>
      <c r="MMD159" s="131"/>
      <c r="MME159" s="131"/>
      <c r="MMF159" s="131"/>
      <c r="MMG159" s="131"/>
      <c r="MMH159" s="131"/>
      <c r="MMI159" s="131"/>
      <c r="MMJ159" s="131"/>
      <c r="MMK159" s="131"/>
      <c r="MML159" s="131"/>
      <c r="MMM159" s="131"/>
      <c r="MMN159" s="131"/>
      <c r="MMO159" s="131"/>
      <c r="MMP159" s="131"/>
      <c r="MMQ159" s="131"/>
      <c r="MMR159" s="131"/>
      <c r="MMS159" s="131"/>
      <c r="MMT159" s="131"/>
      <c r="MMU159" s="131"/>
      <c r="MMV159" s="131"/>
      <c r="MMW159" s="131"/>
      <c r="MMX159" s="131"/>
      <c r="MMY159" s="131"/>
      <c r="MMZ159" s="131"/>
      <c r="MNA159" s="131"/>
      <c r="MNB159" s="131"/>
      <c r="MNC159" s="131"/>
      <c r="MND159" s="131"/>
      <c r="MNE159" s="131"/>
      <c r="MNF159" s="131"/>
      <c r="MNG159" s="131"/>
      <c r="MNH159" s="131"/>
      <c r="MNI159" s="131"/>
      <c r="MNJ159" s="131"/>
      <c r="MNK159" s="131"/>
      <c r="MNL159" s="131"/>
      <c r="MNM159" s="131"/>
      <c r="MNN159" s="131"/>
      <c r="MNO159" s="131"/>
      <c r="MNP159" s="131"/>
      <c r="MNQ159" s="131"/>
      <c r="MNR159" s="131"/>
      <c r="MNS159" s="131"/>
      <c r="MNT159" s="131"/>
      <c r="MNU159" s="131"/>
      <c r="MNV159" s="131"/>
      <c r="MNW159" s="131"/>
      <c r="MNX159" s="131"/>
      <c r="MNY159" s="131"/>
      <c r="MNZ159" s="131"/>
      <c r="MOA159" s="131"/>
      <c r="MOB159" s="131"/>
      <c r="MOC159" s="131"/>
      <c r="MOD159" s="131"/>
      <c r="MOE159" s="131"/>
      <c r="MOF159" s="131"/>
      <c r="MOG159" s="131"/>
      <c r="MOH159" s="131"/>
      <c r="MOI159" s="131"/>
      <c r="MOJ159" s="131"/>
      <c r="MOK159" s="131"/>
      <c r="MOL159" s="131"/>
      <c r="MOM159" s="131"/>
      <c r="MON159" s="131"/>
      <c r="MOO159" s="131"/>
      <c r="MOP159" s="131"/>
      <c r="MOQ159" s="131"/>
      <c r="MOR159" s="131"/>
      <c r="MOS159" s="131"/>
      <c r="MOT159" s="131"/>
      <c r="MOU159" s="131"/>
      <c r="MOV159" s="131"/>
      <c r="MOW159" s="131"/>
      <c r="MOX159" s="131"/>
      <c r="MOY159" s="131"/>
      <c r="MOZ159" s="131"/>
      <c r="MPA159" s="131"/>
      <c r="MPB159" s="131"/>
      <c r="MPC159" s="131"/>
      <c r="MPD159" s="131"/>
      <c r="MPE159" s="131"/>
      <c r="MPF159" s="131"/>
      <c r="MPG159" s="131"/>
      <c r="MPH159" s="131"/>
      <c r="MPI159" s="131"/>
      <c r="MPJ159" s="131"/>
      <c r="MPK159" s="131"/>
      <c r="MPL159" s="131"/>
      <c r="MPM159" s="131"/>
      <c r="MPN159" s="131"/>
      <c r="MPO159" s="131"/>
      <c r="MPP159" s="131"/>
      <c r="MPQ159" s="131"/>
      <c r="MPR159" s="131"/>
      <c r="MPS159" s="131"/>
      <c r="MPT159" s="131"/>
      <c r="MPU159" s="131"/>
      <c r="MPV159" s="131"/>
      <c r="MPW159" s="131"/>
      <c r="MPX159" s="131"/>
      <c r="MPY159" s="131"/>
      <c r="MPZ159" s="131"/>
      <c r="MQA159" s="131"/>
      <c r="MQB159" s="131"/>
      <c r="MQC159" s="131"/>
      <c r="MQD159" s="131"/>
      <c r="MQE159" s="131"/>
      <c r="MQF159" s="131"/>
      <c r="MQG159" s="131"/>
      <c r="MQH159" s="131"/>
      <c r="MQI159" s="131"/>
      <c r="MQJ159" s="131"/>
      <c r="MQK159" s="131"/>
      <c r="MQL159" s="131"/>
      <c r="MQM159" s="131"/>
      <c r="MQN159" s="131"/>
      <c r="MQO159" s="131"/>
      <c r="MQP159" s="131"/>
      <c r="MQQ159" s="131"/>
      <c r="MQR159" s="131"/>
      <c r="MQS159" s="131"/>
      <c r="MQT159" s="131"/>
      <c r="MQU159" s="131"/>
      <c r="MQV159" s="131"/>
      <c r="MQW159" s="131"/>
      <c r="MQX159" s="131"/>
      <c r="MQY159" s="131"/>
      <c r="MQZ159" s="131"/>
      <c r="MRA159" s="131"/>
      <c r="MRB159" s="131"/>
      <c r="MRC159" s="131"/>
      <c r="MRD159" s="131"/>
      <c r="MRE159" s="131"/>
      <c r="MRF159" s="131"/>
      <c r="MRG159" s="131"/>
      <c r="MRH159" s="131"/>
      <c r="MRI159" s="131"/>
      <c r="MRJ159" s="131"/>
      <c r="MRK159" s="131"/>
      <c r="MRL159" s="131"/>
      <c r="MRM159" s="131"/>
      <c r="MRN159" s="131"/>
      <c r="MRO159" s="131"/>
      <c r="MRP159" s="131"/>
      <c r="MRQ159" s="131"/>
      <c r="MRR159" s="131"/>
      <c r="MRS159" s="131"/>
      <c r="MRT159" s="131"/>
      <c r="MRU159" s="131"/>
      <c r="MRV159" s="131"/>
      <c r="MRW159" s="131"/>
      <c r="MRX159" s="131"/>
      <c r="MRY159" s="131"/>
      <c r="MRZ159" s="131"/>
      <c r="MSA159" s="131"/>
      <c r="MSB159" s="131"/>
      <c r="MSC159" s="131"/>
      <c r="MSD159" s="131"/>
      <c r="MSE159" s="131"/>
      <c r="MSF159" s="131"/>
      <c r="MSG159" s="131"/>
      <c r="MSH159" s="131"/>
      <c r="MSI159" s="131"/>
      <c r="MSJ159" s="131"/>
      <c r="MSK159" s="131"/>
      <c r="MSL159" s="131"/>
      <c r="MSM159" s="131"/>
      <c r="MSN159" s="131"/>
      <c r="MSO159" s="131"/>
      <c r="MSP159" s="131"/>
      <c r="MSQ159" s="131"/>
      <c r="MSR159" s="131"/>
      <c r="MSS159" s="131"/>
      <c r="MST159" s="131"/>
      <c r="MSU159" s="131"/>
      <c r="MSV159" s="131"/>
      <c r="MSW159" s="131"/>
      <c r="MSX159" s="131"/>
      <c r="MSY159" s="131"/>
      <c r="MSZ159" s="131"/>
      <c r="MTA159" s="131"/>
      <c r="MTB159" s="131"/>
      <c r="MTC159" s="131"/>
      <c r="MTD159" s="131"/>
      <c r="MTE159" s="131"/>
      <c r="MTF159" s="131"/>
      <c r="MTG159" s="131"/>
      <c r="MTH159" s="131"/>
      <c r="MTI159" s="131"/>
      <c r="MTJ159" s="131"/>
      <c r="MTK159" s="131"/>
      <c r="MTL159" s="131"/>
      <c r="MTM159" s="131"/>
      <c r="MTN159" s="131"/>
      <c r="MTO159" s="131"/>
      <c r="MTP159" s="131"/>
      <c r="MTQ159" s="131"/>
      <c r="MTR159" s="131"/>
      <c r="MTS159" s="131"/>
      <c r="MTT159" s="131"/>
      <c r="MTU159" s="131"/>
      <c r="MTV159" s="131"/>
      <c r="MTW159" s="131"/>
      <c r="MTX159" s="131"/>
      <c r="MTY159" s="131"/>
      <c r="MTZ159" s="131"/>
      <c r="MUA159" s="131"/>
      <c r="MUB159" s="131"/>
      <c r="MUC159" s="131"/>
      <c r="MUD159" s="131"/>
      <c r="MUE159" s="131"/>
      <c r="MUF159" s="131"/>
      <c r="MUG159" s="131"/>
      <c r="MUH159" s="131"/>
      <c r="MUI159" s="131"/>
      <c r="MUJ159" s="131"/>
      <c r="MUK159" s="131"/>
      <c r="MUL159" s="131"/>
      <c r="MUM159" s="131"/>
      <c r="MUN159" s="131"/>
      <c r="MUO159" s="131"/>
      <c r="MUP159" s="131"/>
      <c r="MUQ159" s="131"/>
      <c r="MUR159" s="131"/>
      <c r="MUS159" s="131"/>
      <c r="MUT159" s="131"/>
      <c r="MUU159" s="131"/>
      <c r="MUV159" s="131"/>
      <c r="MUW159" s="131"/>
      <c r="MUX159" s="131"/>
      <c r="MUY159" s="131"/>
      <c r="MUZ159" s="131"/>
      <c r="MVA159" s="131"/>
      <c r="MVB159" s="131"/>
      <c r="MVC159" s="131"/>
      <c r="MVD159" s="131"/>
      <c r="MVE159" s="131"/>
      <c r="MVF159" s="131"/>
      <c r="MVG159" s="131"/>
      <c r="MVH159" s="131"/>
      <c r="MVI159" s="131"/>
      <c r="MVJ159" s="131"/>
      <c r="MVK159" s="131"/>
      <c r="MVL159" s="131"/>
      <c r="MVM159" s="131"/>
      <c r="MVN159" s="131"/>
      <c r="MVO159" s="131"/>
      <c r="MVP159" s="131"/>
      <c r="MVQ159" s="131"/>
      <c r="MVR159" s="131"/>
      <c r="MVS159" s="131"/>
      <c r="MVT159" s="131"/>
      <c r="MVU159" s="131"/>
      <c r="MVV159" s="131"/>
      <c r="MVW159" s="131"/>
      <c r="MVX159" s="131"/>
      <c r="MVY159" s="131"/>
      <c r="MVZ159" s="131"/>
      <c r="MWA159" s="131"/>
      <c r="MWB159" s="131"/>
      <c r="MWC159" s="131"/>
      <c r="MWD159" s="131"/>
      <c r="MWE159" s="131"/>
      <c r="MWF159" s="131"/>
      <c r="MWG159" s="131"/>
      <c r="MWH159" s="131"/>
      <c r="MWI159" s="131"/>
      <c r="MWJ159" s="131"/>
      <c r="MWK159" s="131"/>
      <c r="MWL159" s="131"/>
      <c r="MWM159" s="131"/>
      <c r="MWN159" s="131"/>
      <c r="MWO159" s="131"/>
      <c r="MWP159" s="131"/>
      <c r="MWQ159" s="131"/>
      <c r="MWR159" s="131"/>
      <c r="MWS159" s="131"/>
      <c r="MWT159" s="131"/>
      <c r="MWU159" s="131"/>
      <c r="MWV159" s="131"/>
      <c r="MWW159" s="131"/>
      <c r="MWX159" s="131"/>
      <c r="MWY159" s="131"/>
      <c r="MWZ159" s="131"/>
      <c r="MXA159" s="131"/>
      <c r="MXB159" s="131"/>
      <c r="MXC159" s="131"/>
      <c r="MXD159" s="131"/>
      <c r="MXE159" s="131"/>
      <c r="MXF159" s="131"/>
      <c r="MXG159" s="131"/>
      <c r="MXH159" s="131"/>
      <c r="MXI159" s="131"/>
      <c r="MXJ159" s="131"/>
      <c r="MXK159" s="131"/>
      <c r="MXL159" s="131"/>
      <c r="MXM159" s="131"/>
      <c r="MXN159" s="131"/>
      <c r="MXO159" s="131"/>
      <c r="MXP159" s="131"/>
      <c r="MXQ159" s="131"/>
      <c r="MXR159" s="131"/>
      <c r="MXS159" s="131"/>
      <c r="MXT159" s="131"/>
      <c r="MXU159" s="131"/>
      <c r="MXV159" s="131"/>
      <c r="MXW159" s="131"/>
      <c r="MXX159" s="131"/>
      <c r="MXY159" s="131"/>
      <c r="MXZ159" s="131"/>
      <c r="MYA159" s="131"/>
      <c r="MYB159" s="131"/>
      <c r="MYC159" s="131"/>
      <c r="MYD159" s="131"/>
      <c r="MYE159" s="131"/>
      <c r="MYF159" s="131"/>
      <c r="MYG159" s="131"/>
      <c r="MYH159" s="131"/>
      <c r="MYI159" s="131"/>
      <c r="MYJ159" s="131"/>
      <c r="MYK159" s="131"/>
      <c r="MYL159" s="131"/>
      <c r="MYM159" s="131"/>
      <c r="MYN159" s="131"/>
      <c r="MYO159" s="131"/>
      <c r="MYP159" s="131"/>
      <c r="MYQ159" s="131"/>
      <c r="MYR159" s="131"/>
      <c r="MYS159" s="131"/>
      <c r="MYT159" s="131"/>
      <c r="MYU159" s="131"/>
      <c r="MYV159" s="131"/>
      <c r="MYW159" s="131"/>
      <c r="MYX159" s="131"/>
      <c r="MYY159" s="131"/>
      <c r="MYZ159" s="131"/>
      <c r="MZA159" s="131"/>
      <c r="MZB159" s="131"/>
      <c r="MZC159" s="131"/>
      <c r="MZD159" s="131"/>
      <c r="MZE159" s="131"/>
      <c r="MZF159" s="131"/>
      <c r="MZG159" s="131"/>
      <c r="MZH159" s="131"/>
      <c r="MZI159" s="131"/>
      <c r="MZJ159" s="131"/>
      <c r="MZK159" s="131"/>
      <c r="MZL159" s="131"/>
      <c r="MZM159" s="131"/>
      <c r="MZN159" s="131"/>
      <c r="MZO159" s="131"/>
      <c r="MZP159" s="131"/>
      <c r="MZQ159" s="131"/>
      <c r="MZR159" s="131"/>
      <c r="MZS159" s="131"/>
      <c r="MZT159" s="131"/>
      <c r="MZU159" s="131"/>
      <c r="MZV159" s="131"/>
      <c r="MZW159" s="131"/>
      <c r="MZX159" s="131"/>
      <c r="MZY159" s="131"/>
      <c r="MZZ159" s="131"/>
      <c r="NAA159" s="131"/>
      <c r="NAB159" s="131"/>
      <c r="NAC159" s="131"/>
      <c r="NAD159" s="131"/>
      <c r="NAE159" s="131"/>
      <c r="NAF159" s="131"/>
      <c r="NAG159" s="131"/>
      <c r="NAH159" s="131"/>
      <c r="NAI159" s="131"/>
      <c r="NAJ159" s="131"/>
      <c r="NAK159" s="131"/>
      <c r="NAL159" s="131"/>
      <c r="NAM159" s="131"/>
      <c r="NAN159" s="131"/>
      <c r="NAO159" s="131"/>
      <c r="NAP159" s="131"/>
      <c r="NAQ159" s="131"/>
      <c r="NAR159" s="131"/>
      <c r="NAS159" s="131"/>
      <c r="NAT159" s="131"/>
      <c r="NAU159" s="131"/>
      <c r="NAV159" s="131"/>
      <c r="NAW159" s="131"/>
      <c r="NAX159" s="131"/>
      <c r="NAY159" s="131"/>
      <c r="NAZ159" s="131"/>
      <c r="NBA159" s="131"/>
      <c r="NBB159" s="131"/>
      <c r="NBC159" s="131"/>
      <c r="NBD159" s="131"/>
      <c r="NBE159" s="131"/>
      <c r="NBF159" s="131"/>
      <c r="NBG159" s="131"/>
      <c r="NBH159" s="131"/>
      <c r="NBI159" s="131"/>
      <c r="NBJ159" s="131"/>
      <c r="NBK159" s="131"/>
      <c r="NBL159" s="131"/>
      <c r="NBM159" s="131"/>
      <c r="NBN159" s="131"/>
      <c r="NBO159" s="131"/>
      <c r="NBP159" s="131"/>
      <c r="NBQ159" s="131"/>
      <c r="NBR159" s="131"/>
      <c r="NBS159" s="131"/>
      <c r="NBT159" s="131"/>
      <c r="NBU159" s="131"/>
      <c r="NBV159" s="131"/>
      <c r="NBW159" s="131"/>
      <c r="NBX159" s="131"/>
      <c r="NBY159" s="131"/>
      <c r="NBZ159" s="131"/>
      <c r="NCA159" s="131"/>
      <c r="NCB159" s="131"/>
      <c r="NCC159" s="131"/>
      <c r="NCD159" s="131"/>
      <c r="NCE159" s="131"/>
      <c r="NCF159" s="131"/>
      <c r="NCG159" s="131"/>
      <c r="NCH159" s="131"/>
      <c r="NCI159" s="131"/>
      <c r="NCJ159" s="131"/>
      <c r="NCK159" s="131"/>
      <c r="NCL159" s="131"/>
      <c r="NCM159" s="131"/>
      <c r="NCN159" s="131"/>
      <c r="NCO159" s="131"/>
      <c r="NCP159" s="131"/>
      <c r="NCQ159" s="131"/>
      <c r="NCR159" s="131"/>
      <c r="NCS159" s="131"/>
      <c r="NCT159" s="131"/>
      <c r="NCU159" s="131"/>
      <c r="NCV159" s="131"/>
      <c r="NCW159" s="131"/>
      <c r="NCX159" s="131"/>
      <c r="NCY159" s="131"/>
      <c r="NCZ159" s="131"/>
      <c r="NDA159" s="131"/>
      <c r="NDB159" s="131"/>
      <c r="NDC159" s="131"/>
      <c r="NDD159" s="131"/>
      <c r="NDE159" s="131"/>
      <c r="NDF159" s="131"/>
      <c r="NDG159" s="131"/>
      <c r="NDH159" s="131"/>
      <c r="NDI159" s="131"/>
      <c r="NDJ159" s="131"/>
      <c r="NDK159" s="131"/>
      <c r="NDL159" s="131"/>
      <c r="NDM159" s="131"/>
      <c r="NDN159" s="131"/>
      <c r="NDO159" s="131"/>
      <c r="NDP159" s="131"/>
      <c r="NDQ159" s="131"/>
      <c r="NDR159" s="131"/>
      <c r="NDS159" s="131"/>
      <c r="NDT159" s="131"/>
      <c r="NDU159" s="131"/>
      <c r="NDV159" s="131"/>
      <c r="NDW159" s="131"/>
      <c r="NDX159" s="131"/>
      <c r="NDY159" s="131"/>
      <c r="NDZ159" s="131"/>
      <c r="NEA159" s="131"/>
      <c r="NEB159" s="131"/>
      <c r="NEC159" s="131"/>
      <c r="NED159" s="131"/>
      <c r="NEE159" s="131"/>
      <c r="NEF159" s="131"/>
      <c r="NEG159" s="131"/>
      <c r="NEH159" s="131"/>
      <c r="NEI159" s="131"/>
      <c r="NEJ159" s="131"/>
      <c r="NEK159" s="131"/>
      <c r="NEL159" s="131"/>
      <c r="NEM159" s="131"/>
      <c r="NEN159" s="131"/>
      <c r="NEO159" s="131"/>
      <c r="NEP159" s="131"/>
      <c r="NEQ159" s="131"/>
      <c r="NER159" s="131"/>
      <c r="NES159" s="131"/>
      <c r="NET159" s="131"/>
      <c r="NEU159" s="131"/>
      <c r="NEV159" s="131"/>
      <c r="NEW159" s="131"/>
      <c r="NEX159" s="131"/>
      <c r="NEY159" s="131"/>
      <c r="NEZ159" s="131"/>
      <c r="NFA159" s="131"/>
      <c r="NFB159" s="131"/>
      <c r="NFC159" s="131"/>
      <c r="NFD159" s="131"/>
      <c r="NFE159" s="131"/>
      <c r="NFF159" s="131"/>
      <c r="NFG159" s="131"/>
      <c r="NFH159" s="131"/>
      <c r="NFI159" s="131"/>
      <c r="NFJ159" s="131"/>
      <c r="NFK159" s="131"/>
      <c r="NFL159" s="131"/>
      <c r="NFM159" s="131"/>
      <c r="NFN159" s="131"/>
      <c r="NFO159" s="131"/>
      <c r="NFP159" s="131"/>
      <c r="NFQ159" s="131"/>
      <c r="NFR159" s="131"/>
      <c r="NFS159" s="131"/>
      <c r="NFT159" s="131"/>
      <c r="NFU159" s="131"/>
      <c r="NFV159" s="131"/>
      <c r="NFW159" s="131"/>
      <c r="NFX159" s="131"/>
      <c r="NFY159" s="131"/>
      <c r="NFZ159" s="131"/>
      <c r="NGA159" s="131"/>
      <c r="NGB159" s="131"/>
      <c r="NGC159" s="131"/>
      <c r="NGD159" s="131"/>
      <c r="NGE159" s="131"/>
      <c r="NGF159" s="131"/>
      <c r="NGG159" s="131"/>
      <c r="NGH159" s="131"/>
      <c r="NGI159" s="131"/>
      <c r="NGJ159" s="131"/>
      <c r="NGK159" s="131"/>
      <c r="NGL159" s="131"/>
      <c r="NGM159" s="131"/>
      <c r="NGN159" s="131"/>
      <c r="NGO159" s="131"/>
      <c r="NGP159" s="131"/>
      <c r="NGQ159" s="131"/>
      <c r="NGR159" s="131"/>
      <c r="NGS159" s="131"/>
      <c r="NGT159" s="131"/>
      <c r="NGU159" s="131"/>
      <c r="NGV159" s="131"/>
      <c r="NGW159" s="131"/>
      <c r="NGX159" s="131"/>
      <c r="NGY159" s="131"/>
      <c r="NGZ159" s="131"/>
      <c r="NHA159" s="131"/>
      <c r="NHB159" s="131"/>
      <c r="NHC159" s="131"/>
      <c r="NHD159" s="131"/>
      <c r="NHE159" s="131"/>
      <c r="NHF159" s="131"/>
      <c r="NHG159" s="131"/>
      <c r="NHH159" s="131"/>
      <c r="NHI159" s="131"/>
      <c r="NHJ159" s="131"/>
      <c r="NHK159" s="131"/>
      <c r="NHL159" s="131"/>
      <c r="NHM159" s="131"/>
      <c r="NHN159" s="131"/>
      <c r="NHO159" s="131"/>
      <c r="NHP159" s="131"/>
      <c r="NHQ159" s="131"/>
      <c r="NHR159" s="131"/>
      <c r="NHS159" s="131"/>
      <c r="NHT159" s="131"/>
      <c r="NHU159" s="131"/>
      <c r="NHV159" s="131"/>
      <c r="NHW159" s="131"/>
      <c r="NHX159" s="131"/>
      <c r="NHY159" s="131"/>
      <c r="NHZ159" s="131"/>
      <c r="NIA159" s="131"/>
      <c r="NIB159" s="131"/>
      <c r="NIC159" s="131"/>
      <c r="NID159" s="131"/>
      <c r="NIE159" s="131"/>
      <c r="NIF159" s="131"/>
      <c r="NIG159" s="131"/>
      <c r="NIH159" s="131"/>
      <c r="NII159" s="131"/>
      <c r="NIJ159" s="131"/>
      <c r="NIK159" s="131"/>
      <c r="NIL159" s="131"/>
      <c r="NIM159" s="131"/>
      <c r="NIN159" s="131"/>
      <c r="NIO159" s="131"/>
      <c r="NIP159" s="131"/>
      <c r="NIQ159" s="131"/>
      <c r="NIR159" s="131"/>
      <c r="NIS159" s="131"/>
      <c r="NIT159" s="131"/>
      <c r="NIU159" s="131"/>
      <c r="NIV159" s="131"/>
      <c r="NIW159" s="131"/>
      <c r="NIX159" s="131"/>
      <c r="NIY159" s="131"/>
      <c r="NIZ159" s="131"/>
      <c r="NJA159" s="131"/>
      <c r="NJB159" s="131"/>
      <c r="NJC159" s="131"/>
      <c r="NJD159" s="131"/>
      <c r="NJE159" s="131"/>
      <c r="NJF159" s="131"/>
      <c r="NJG159" s="131"/>
      <c r="NJH159" s="131"/>
      <c r="NJI159" s="131"/>
      <c r="NJJ159" s="131"/>
      <c r="NJK159" s="131"/>
      <c r="NJL159" s="131"/>
      <c r="NJM159" s="131"/>
      <c r="NJN159" s="131"/>
      <c r="NJO159" s="131"/>
      <c r="NJP159" s="131"/>
      <c r="NJQ159" s="131"/>
      <c r="NJR159" s="131"/>
      <c r="NJS159" s="131"/>
      <c r="NJT159" s="131"/>
      <c r="NJU159" s="131"/>
      <c r="NJV159" s="131"/>
      <c r="NJW159" s="131"/>
      <c r="NJX159" s="131"/>
      <c r="NJY159" s="131"/>
      <c r="NJZ159" s="131"/>
      <c r="NKA159" s="131"/>
      <c r="NKB159" s="131"/>
      <c r="NKC159" s="131"/>
      <c r="NKD159" s="131"/>
      <c r="NKE159" s="131"/>
      <c r="NKF159" s="131"/>
      <c r="NKG159" s="131"/>
      <c r="NKH159" s="131"/>
      <c r="NKI159" s="131"/>
      <c r="NKJ159" s="131"/>
      <c r="NKK159" s="131"/>
      <c r="NKL159" s="131"/>
      <c r="NKM159" s="131"/>
      <c r="NKN159" s="131"/>
      <c r="NKO159" s="131"/>
      <c r="NKP159" s="131"/>
      <c r="NKQ159" s="131"/>
      <c r="NKR159" s="131"/>
      <c r="NKS159" s="131"/>
      <c r="NKT159" s="131"/>
      <c r="NKU159" s="131"/>
      <c r="NKV159" s="131"/>
      <c r="NKW159" s="131"/>
      <c r="NKX159" s="131"/>
      <c r="NKY159" s="131"/>
      <c r="NKZ159" s="131"/>
      <c r="NLA159" s="131"/>
      <c r="NLB159" s="131"/>
      <c r="NLC159" s="131"/>
      <c r="NLD159" s="131"/>
      <c r="NLE159" s="131"/>
      <c r="NLF159" s="131"/>
      <c r="NLG159" s="131"/>
      <c r="NLH159" s="131"/>
      <c r="NLI159" s="131"/>
      <c r="NLJ159" s="131"/>
      <c r="NLK159" s="131"/>
      <c r="NLL159" s="131"/>
      <c r="NLM159" s="131"/>
      <c r="NLN159" s="131"/>
      <c r="NLO159" s="131"/>
      <c r="NLP159" s="131"/>
      <c r="NLQ159" s="131"/>
      <c r="NLR159" s="131"/>
      <c r="NLS159" s="131"/>
      <c r="NLT159" s="131"/>
      <c r="NLU159" s="131"/>
      <c r="NLV159" s="131"/>
      <c r="NLW159" s="131"/>
      <c r="NLX159" s="131"/>
      <c r="NLY159" s="131"/>
      <c r="NLZ159" s="131"/>
      <c r="NMA159" s="131"/>
      <c r="NMB159" s="131"/>
      <c r="NMC159" s="131"/>
      <c r="NMD159" s="131"/>
      <c r="NME159" s="131"/>
      <c r="NMF159" s="131"/>
      <c r="NMG159" s="131"/>
      <c r="NMH159" s="131"/>
      <c r="NMI159" s="131"/>
      <c r="NMJ159" s="131"/>
      <c r="NMK159" s="131"/>
      <c r="NML159" s="131"/>
      <c r="NMM159" s="131"/>
      <c r="NMN159" s="131"/>
      <c r="NMO159" s="131"/>
      <c r="NMP159" s="131"/>
      <c r="NMQ159" s="131"/>
      <c r="NMR159" s="131"/>
      <c r="NMS159" s="131"/>
      <c r="NMT159" s="131"/>
      <c r="NMU159" s="131"/>
      <c r="NMV159" s="131"/>
      <c r="NMW159" s="131"/>
      <c r="NMX159" s="131"/>
      <c r="NMY159" s="131"/>
      <c r="NMZ159" s="131"/>
      <c r="NNA159" s="131"/>
      <c r="NNB159" s="131"/>
      <c r="NNC159" s="131"/>
      <c r="NND159" s="131"/>
      <c r="NNE159" s="131"/>
      <c r="NNF159" s="131"/>
      <c r="NNG159" s="131"/>
      <c r="NNH159" s="131"/>
      <c r="NNI159" s="131"/>
      <c r="NNJ159" s="131"/>
      <c r="NNK159" s="131"/>
      <c r="NNL159" s="131"/>
      <c r="NNM159" s="131"/>
      <c r="NNN159" s="131"/>
      <c r="NNO159" s="131"/>
      <c r="NNP159" s="131"/>
      <c r="NNQ159" s="131"/>
      <c r="NNR159" s="131"/>
      <c r="NNS159" s="131"/>
      <c r="NNT159" s="131"/>
      <c r="NNU159" s="131"/>
      <c r="NNV159" s="131"/>
      <c r="NNW159" s="131"/>
      <c r="NNX159" s="131"/>
      <c r="NNY159" s="131"/>
      <c r="NNZ159" s="131"/>
      <c r="NOA159" s="131"/>
      <c r="NOB159" s="131"/>
      <c r="NOC159" s="131"/>
      <c r="NOD159" s="131"/>
      <c r="NOE159" s="131"/>
      <c r="NOF159" s="131"/>
      <c r="NOG159" s="131"/>
      <c r="NOH159" s="131"/>
      <c r="NOI159" s="131"/>
      <c r="NOJ159" s="131"/>
      <c r="NOK159" s="131"/>
      <c r="NOL159" s="131"/>
      <c r="NOM159" s="131"/>
      <c r="NON159" s="131"/>
      <c r="NOO159" s="131"/>
      <c r="NOP159" s="131"/>
      <c r="NOQ159" s="131"/>
      <c r="NOR159" s="131"/>
      <c r="NOS159" s="131"/>
      <c r="NOT159" s="131"/>
      <c r="NOU159" s="131"/>
      <c r="NOV159" s="131"/>
      <c r="NOW159" s="131"/>
      <c r="NOX159" s="131"/>
      <c r="NOY159" s="131"/>
      <c r="NOZ159" s="131"/>
      <c r="NPA159" s="131"/>
      <c r="NPB159" s="131"/>
      <c r="NPC159" s="131"/>
      <c r="NPD159" s="131"/>
      <c r="NPE159" s="131"/>
      <c r="NPF159" s="131"/>
      <c r="NPG159" s="131"/>
      <c r="NPH159" s="131"/>
      <c r="NPI159" s="131"/>
      <c r="NPJ159" s="131"/>
      <c r="NPK159" s="131"/>
      <c r="NPL159" s="131"/>
      <c r="NPM159" s="131"/>
      <c r="NPN159" s="131"/>
      <c r="NPO159" s="131"/>
      <c r="NPP159" s="131"/>
      <c r="NPQ159" s="131"/>
      <c r="NPR159" s="131"/>
      <c r="NPS159" s="131"/>
      <c r="NPT159" s="131"/>
      <c r="NPU159" s="131"/>
      <c r="NPV159" s="131"/>
      <c r="NPW159" s="131"/>
      <c r="NPX159" s="131"/>
      <c r="NPY159" s="131"/>
      <c r="NPZ159" s="131"/>
      <c r="NQA159" s="131"/>
      <c r="NQB159" s="131"/>
      <c r="NQC159" s="131"/>
      <c r="NQD159" s="131"/>
      <c r="NQE159" s="131"/>
      <c r="NQF159" s="131"/>
      <c r="NQG159" s="131"/>
      <c r="NQH159" s="131"/>
      <c r="NQI159" s="131"/>
      <c r="NQJ159" s="131"/>
      <c r="NQK159" s="131"/>
      <c r="NQL159" s="131"/>
      <c r="NQM159" s="131"/>
      <c r="NQN159" s="131"/>
      <c r="NQO159" s="131"/>
      <c r="NQP159" s="131"/>
      <c r="NQQ159" s="131"/>
      <c r="NQR159" s="131"/>
      <c r="NQS159" s="131"/>
      <c r="NQT159" s="131"/>
      <c r="NQU159" s="131"/>
      <c r="NQV159" s="131"/>
      <c r="NQW159" s="131"/>
      <c r="NQX159" s="131"/>
      <c r="NQY159" s="131"/>
      <c r="NQZ159" s="131"/>
      <c r="NRA159" s="131"/>
      <c r="NRB159" s="131"/>
      <c r="NRC159" s="131"/>
      <c r="NRD159" s="131"/>
      <c r="NRE159" s="131"/>
      <c r="NRF159" s="131"/>
      <c r="NRG159" s="131"/>
      <c r="NRH159" s="131"/>
      <c r="NRI159" s="131"/>
      <c r="NRJ159" s="131"/>
      <c r="NRK159" s="131"/>
      <c r="NRL159" s="131"/>
      <c r="NRM159" s="131"/>
      <c r="NRN159" s="131"/>
      <c r="NRO159" s="131"/>
      <c r="NRP159" s="131"/>
      <c r="NRQ159" s="131"/>
      <c r="NRR159" s="131"/>
      <c r="NRS159" s="131"/>
      <c r="NRT159" s="131"/>
      <c r="NRU159" s="131"/>
      <c r="NRV159" s="131"/>
      <c r="NRW159" s="131"/>
      <c r="NRX159" s="131"/>
      <c r="NRY159" s="131"/>
      <c r="NRZ159" s="131"/>
      <c r="NSA159" s="131"/>
      <c r="NSB159" s="131"/>
      <c r="NSC159" s="131"/>
      <c r="NSD159" s="131"/>
      <c r="NSE159" s="131"/>
      <c r="NSF159" s="131"/>
      <c r="NSG159" s="131"/>
      <c r="NSH159" s="131"/>
      <c r="NSI159" s="131"/>
      <c r="NSJ159" s="131"/>
      <c r="NSK159" s="131"/>
      <c r="NSL159" s="131"/>
      <c r="NSM159" s="131"/>
      <c r="NSN159" s="131"/>
      <c r="NSO159" s="131"/>
      <c r="NSP159" s="131"/>
      <c r="NSQ159" s="131"/>
      <c r="NSR159" s="131"/>
      <c r="NSS159" s="131"/>
      <c r="NST159" s="131"/>
      <c r="NSU159" s="131"/>
      <c r="NSV159" s="131"/>
      <c r="NSW159" s="131"/>
      <c r="NSX159" s="131"/>
      <c r="NSY159" s="131"/>
      <c r="NSZ159" s="131"/>
      <c r="NTA159" s="131"/>
      <c r="NTB159" s="131"/>
      <c r="NTC159" s="131"/>
      <c r="NTD159" s="131"/>
      <c r="NTE159" s="131"/>
      <c r="NTF159" s="131"/>
      <c r="NTG159" s="131"/>
      <c r="NTH159" s="131"/>
      <c r="NTI159" s="131"/>
      <c r="NTJ159" s="131"/>
      <c r="NTK159" s="131"/>
      <c r="NTL159" s="131"/>
      <c r="NTM159" s="131"/>
      <c r="NTN159" s="131"/>
      <c r="NTO159" s="131"/>
      <c r="NTP159" s="131"/>
      <c r="NTQ159" s="131"/>
      <c r="NTR159" s="131"/>
      <c r="NTS159" s="131"/>
      <c r="NTT159" s="131"/>
      <c r="NTU159" s="131"/>
      <c r="NTV159" s="131"/>
      <c r="NTW159" s="131"/>
      <c r="NTX159" s="131"/>
      <c r="NTY159" s="131"/>
      <c r="NTZ159" s="131"/>
      <c r="NUA159" s="131"/>
      <c r="NUB159" s="131"/>
      <c r="NUC159" s="131"/>
      <c r="NUD159" s="131"/>
      <c r="NUE159" s="131"/>
      <c r="NUF159" s="131"/>
      <c r="NUG159" s="131"/>
      <c r="NUH159" s="131"/>
      <c r="NUI159" s="131"/>
      <c r="NUJ159" s="131"/>
      <c r="NUK159" s="131"/>
      <c r="NUL159" s="131"/>
      <c r="NUM159" s="131"/>
      <c r="NUN159" s="131"/>
      <c r="NUO159" s="131"/>
      <c r="NUP159" s="131"/>
      <c r="NUQ159" s="131"/>
      <c r="NUR159" s="131"/>
      <c r="NUS159" s="131"/>
      <c r="NUT159" s="131"/>
      <c r="NUU159" s="131"/>
      <c r="NUV159" s="131"/>
      <c r="NUW159" s="131"/>
      <c r="NUX159" s="131"/>
      <c r="NUY159" s="131"/>
      <c r="NUZ159" s="131"/>
      <c r="NVA159" s="131"/>
      <c r="NVB159" s="131"/>
      <c r="NVC159" s="131"/>
      <c r="NVD159" s="131"/>
      <c r="NVE159" s="131"/>
      <c r="NVF159" s="131"/>
      <c r="NVG159" s="131"/>
      <c r="NVH159" s="131"/>
      <c r="NVI159" s="131"/>
      <c r="NVJ159" s="131"/>
      <c r="NVK159" s="131"/>
      <c r="NVL159" s="131"/>
      <c r="NVM159" s="131"/>
      <c r="NVN159" s="131"/>
      <c r="NVO159" s="131"/>
      <c r="NVP159" s="131"/>
      <c r="NVQ159" s="131"/>
      <c r="NVR159" s="131"/>
      <c r="NVS159" s="131"/>
      <c r="NVT159" s="131"/>
      <c r="NVU159" s="131"/>
      <c r="NVV159" s="131"/>
      <c r="NVW159" s="131"/>
      <c r="NVX159" s="131"/>
      <c r="NVY159" s="131"/>
      <c r="NVZ159" s="131"/>
      <c r="NWA159" s="131"/>
      <c r="NWB159" s="131"/>
      <c r="NWC159" s="131"/>
      <c r="NWD159" s="131"/>
      <c r="NWE159" s="131"/>
      <c r="NWF159" s="131"/>
      <c r="NWG159" s="131"/>
      <c r="NWH159" s="131"/>
      <c r="NWI159" s="131"/>
      <c r="NWJ159" s="131"/>
      <c r="NWK159" s="131"/>
      <c r="NWL159" s="131"/>
      <c r="NWM159" s="131"/>
      <c r="NWN159" s="131"/>
      <c r="NWO159" s="131"/>
      <c r="NWP159" s="131"/>
      <c r="NWQ159" s="131"/>
      <c r="NWR159" s="131"/>
      <c r="NWS159" s="131"/>
      <c r="NWT159" s="131"/>
      <c r="NWU159" s="131"/>
      <c r="NWV159" s="131"/>
      <c r="NWW159" s="131"/>
      <c r="NWX159" s="131"/>
      <c r="NWY159" s="131"/>
      <c r="NWZ159" s="131"/>
      <c r="NXA159" s="131"/>
      <c r="NXB159" s="131"/>
      <c r="NXC159" s="131"/>
      <c r="NXD159" s="131"/>
      <c r="NXE159" s="131"/>
      <c r="NXF159" s="131"/>
      <c r="NXG159" s="131"/>
      <c r="NXH159" s="131"/>
      <c r="NXI159" s="131"/>
      <c r="NXJ159" s="131"/>
      <c r="NXK159" s="131"/>
      <c r="NXL159" s="131"/>
      <c r="NXM159" s="131"/>
      <c r="NXN159" s="131"/>
      <c r="NXO159" s="131"/>
      <c r="NXP159" s="131"/>
      <c r="NXQ159" s="131"/>
      <c r="NXR159" s="131"/>
      <c r="NXS159" s="131"/>
      <c r="NXT159" s="131"/>
      <c r="NXU159" s="131"/>
      <c r="NXV159" s="131"/>
      <c r="NXW159" s="131"/>
      <c r="NXX159" s="131"/>
      <c r="NXY159" s="131"/>
      <c r="NXZ159" s="131"/>
      <c r="NYA159" s="131"/>
      <c r="NYB159" s="131"/>
      <c r="NYC159" s="131"/>
      <c r="NYD159" s="131"/>
      <c r="NYE159" s="131"/>
      <c r="NYF159" s="131"/>
      <c r="NYG159" s="131"/>
      <c r="NYH159" s="131"/>
      <c r="NYI159" s="131"/>
      <c r="NYJ159" s="131"/>
      <c r="NYK159" s="131"/>
      <c r="NYL159" s="131"/>
      <c r="NYM159" s="131"/>
      <c r="NYN159" s="131"/>
      <c r="NYO159" s="131"/>
      <c r="NYP159" s="131"/>
      <c r="NYQ159" s="131"/>
      <c r="NYR159" s="131"/>
      <c r="NYS159" s="131"/>
      <c r="NYT159" s="131"/>
      <c r="NYU159" s="131"/>
      <c r="NYV159" s="131"/>
      <c r="NYW159" s="131"/>
      <c r="NYX159" s="131"/>
      <c r="NYY159" s="131"/>
      <c r="NYZ159" s="131"/>
      <c r="NZA159" s="131"/>
      <c r="NZB159" s="131"/>
      <c r="NZC159" s="131"/>
      <c r="NZD159" s="131"/>
      <c r="NZE159" s="131"/>
      <c r="NZF159" s="131"/>
      <c r="NZG159" s="131"/>
      <c r="NZH159" s="131"/>
      <c r="NZI159" s="131"/>
      <c r="NZJ159" s="131"/>
      <c r="NZK159" s="131"/>
      <c r="NZL159" s="131"/>
      <c r="NZM159" s="131"/>
      <c r="NZN159" s="131"/>
      <c r="NZO159" s="131"/>
      <c r="NZP159" s="131"/>
      <c r="NZQ159" s="131"/>
      <c r="NZR159" s="131"/>
      <c r="NZS159" s="131"/>
      <c r="NZT159" s="131"/>
      <c r="NZU159" s="131"/>
      <c r="NZV159" s="131"/>
      <c r="NZW159" s="131"/>
      <c r="NZX159" s="131"/>
      <c r="NZY159" s="131"/>
      <c r="NZZ159" s="131"/>
      <c r="OAA159" s="131"/>
      <c r="OAB159" s="131"/>
      <c r="OAC159" s="131"/>
      <c r="OAD159" s="131"/>
      <c r="OAE159" s="131"/>
      <c r="OAF159" s="131"/>
      <c r="OAG159" s="131"/>
      <c r="OAH159" s="131"/>
      <c r="OAI159" s="131"/>
      <c r="OAJ159" s="131"/>
      <c r="OAK159" s="131"/>
      <c r="OAL159" s="131"/>
      <c r="OAM159" s="131"/>
      <c r="OAN159" s="131"/>
      <c r="OAO159" s="131"/>
      <c r="OAP159" s="131"/>
      <c r="OAQ159" s="131"/>
      <c r="OAR159" s="131"/>
      <c r="OAS159" s="131"/>
      <c r="OAT159" s="131"/>
      <c r="OAU159" s="131"/>
      <c r="OAV159" s="131"/>
      <c r="OAW159" s="131"/>
      <c r="OAX159" s="131"/>
      <c r="OAY159" s="131"/>
      <c r="OAZ159" s="131"/>
      <c r="OBA159" s="131"/>
      <c r="OBB159" s="131"/>
      <c r="OBC159" s="131"/>
      <c r="OBD159" s="131"/>
      <c r="OBE159" s="131"/>
      <c r="OBF159" s="131"/>
      <c r="OBG159" s="131"/>
      <c r="OBH159" s="131"/>
      <c r="OBI159" s="131"/>
      <c r="OBJ159" s="131"/>
      <c r="OBK159" s="131"/>
      <c r="OBL159" s="131"/>
      <c r="OBM159" s="131"/>
      <c r="OBN159" s="131"/>
      <c r="OBO159" s="131"/>
      <c r="OBP159" s="131"/>
      <c r="OBQ159" s="131"/>
      <c r="OBR159" s="131"/>
      <c r="OBS159" s="131"/>
      <c r="OBT159" s="131"/>
      <c r="OBU159" s="131"/>
      <c r="OBV159" s="131"/>
      <c r="OBW159" s="131"/>
      <c r="OBX159" s="131"/>
      <c r="OBY159" s="131"/>
      <c r="OBZ159" s="131"/>
      <c r="OCA159" s="131"/>
      <c r="OCB159" s="131"/>
      <c r="OCC159" s="131"/>
      <c r="OCD159" s="131"/>
      <c r="OCE159" s="131"/>
      <c r="OCF159" s="131"/>
      <c r="OCG159" s="131"/>
      <c r="OCH159" s="131"/>
      <c r="OCI159" s="131"/>
      <c r="OCJ159" s="131"/>
      <c r="OCK159" s="131"/>
      <c r="OCL159" s="131"/>
      <c r="OCM159" s="131"/>
      <c r="OCN159" s="131"/>
      <c r="OCO159" s="131"/>
      <c r="OCP159" s="131"/>
      <c r="OCQ159" s="131"/>
      <c r="OCR159" s="131"/>
      <c r="OCS159" s="131"/>
      <c r="OCT159" s="131"/>
      <c r="OCU159" s="131"/>
      <c r="OCV159" s="131"/>
      <c r="OCW159" s="131"/>
      <c r="OCX159" s="131"/>
      <c r="OCY159" s="131"/>
      <c r="OCZ159" s="131"/>
      <c r="ODA159" s="131"/>
      <c r="ODB159" s="131"/>
      <c r="ODC159" s="131"/>
      <c r="ODD159" s="131"/>
      <c r="ODE159" s="131"/>
      <c r="ODF159" s="131"/>
      <c r="ODG159" s="131"/>
      <c r="ODH159" s="131"/>
      <c r="ODI159" s="131"/>
      <c r="ODJ159" s="131"/>
      <c r="ODK159" s="131"/>
      <c r="ODL159" s="131"/>
      <c r="ODM159" s="131"/>
      <c r="ODN159" s="131"/>
      <c r="ODO159" s="131"/>
      <c r="ODP159" s="131"/>
      <c r="ODQ159" s="131"/>
      <c r="ODR159" s="131"/>
      <c r="ODS159" s="131"/>
      <c r="ODT159" s="131"/>
      <c r="ODU159" s="131"/>
      <c r="ODV159" s="131"/>
      <c r="ODW159" s="131"/>
      <c r="ODX159" s="131"/>
      <c r="ODY159" s="131"/>
      <c r="ODZ159" s="131"/>
      <c r="OEA159" s="131"/>
      <c r="OEB159" s="131"/>
      <c r="OEC159" s="131"/>
      <c r="OED159" s="131"/>
      <c r="OEE159" s="131"/>
      <c r="OEF159" s="131"/>
      <c r="OEG159" s="131"/>
      <c r="OEH159" s="131"/>
      <c r="OEI159" s="131"/>
      <c r="OEJ159" s="131"/>
      <c r="OEK159" s="131"/>
      <c r="OEL159" s="131"/>
      <c r="OEM159" s="131"/>
      <c r="OEN159" s="131"/>
      <c r="OEO159" s="131"/>
      <c r="OEP159" s="131"/>
      <c r="OEQ159" s="131"/>
      <c r="OER159" s="131"/>
      <c r="OES159" s="131"/>
      <c r="OET159" s="131"/>
      <c r="OEU159" s="131"/>
      <c r="OEV159" s="131"/>
      <c r="OEW159" s="131"/>
      <c r="OEX159" s="131"/>
      <c r="OEY159" s="131"/>
      <c r="OEZ159" s="131"/>
      <c r="OFA159" s="131"/>
      <c r="OFB159" s="131"/>
      <c r="OFC159" s="131"/>
      <c r="OFD159" s="131"/>
      <c r="OFE159" s="131"/>
      <c r="OFF159" s="131"/>
      <c r="OFG159" s="131"/>
      <c r="OFH159" s="131"/>
      <c r="OFI159" s="131"/>
      <c r="OFJ159" s="131"/>
      <c r="OFK159" s="131"/>
      <c r="OFL159" s="131"/>
      <c r="OFM159" s="131"/>
      <c r="OFN159" s="131"/>
      <c r="OFO159" s="131"/>
      <c r="OFP159" s="131"/>
      <c r="OFQ159" s="131"/>
      <c r="OFR159" s="131"/>
      <c r="OFS159" s="131"/>
      <c r="OFT159" s="131"/>
      <c r="OFU159" s="131"/>
      <c r="OFV159" s="131"/>
      <c r="OFW159" s="131"/>
      <c r="OFX159" s="131"/>
      <c r="OFY159" s="131"/>
      <c r="OFZ159" s="131"/>
      <c r="OGA159" s="131"/>
      <c r="OGB159" s="131"/>
      <c r="OGC159" s="131"/>
      <c r="OGD159" s="131"/>
      <c r="OGE159" s="131"/>
      <c r="OGF159" s="131"/>
      <c r="OGG159" s="131"/>
      <c r="OGH159" s="131"/>
      <c r="OGI159" s="131"/>
      <c r="OGJ159" s="131"/>
      <c r="OGK159" s="131"/>
      <c r="OGL159" s="131"/>
      <c r="OGM159" s="131"/>
      <c r="OGN159" s="131"/>
      <c r="OGO159" s="131"/>
      <c r="OGP159" s="131"/>
      <c r="OGQ159" s="131"/>
      <c r="OGR159" s="131"/>
      <c r="OGS159" s="131"/>
      <c r="OGT159" s="131"/>
      <c r="OGU159" s="131"/>
      <c r="OGV159" s="131"/>
      <c r="OGW159" s="131"/>
      <c r="OGX159" s="131"/>
      <c r="OGY159" s="131"/>
      <c r="OGZ159" s="131"/>
      <c r="OHA159" s="131"/>
      <c r="OHB159" s="131"/>
      <c r="OHC159" s="131"/>
      <c r="OHD159" s="131"/>
      <c r="OHE159" s="131"/>
      <c r="OHF159" s="131"/>
      <c r="OHG159" s="131"/>
      <c r="OHH159" s="131"/>
      <c r="OHI159" s="131"/>
      <c r="OHJ159" s="131"/>
      <c r="OHK159" s="131"/>
      <c r="OHL159" s="131"/>
      <c r="OHM159" s="131"/>
      <c r="OHN159" s="131"/>
      <c r="OHO159" s="131"/>
      <c r="OHP159" s="131"/>
      <c r="OHQ159" s="131"/>
      <c r="OHR159" s="131"/>
      <c r="OHS159" s="131"/>
      <c r="OHT159" s="131"/>
      <c r="OHU159" s="131"/>
      <c r="OHV159" s="131"/>
      <c r="OHW159" s="131"/>
      <c r="OHX159" s="131"/>
      <c r="OHY159" s="131"/>
      <c r="OHZ159" s="131"/>
      <c r="OIA159" s="131"/>
      <c r="OIB159" s="131"/>
      <c r="OIC159" s="131"/>
      <c r="OID159" s="131"/>
      <c r="OIE159" s="131"/>
      <c r="OIF159" s="131"/>
      <c r="OIG159" s="131"/>
      <c r="OIH159" s="131"/>
      <c r="OII159" s="131"/>
      <c r="OIJ159" s="131"/>
      <c r="OIK159" s="131"/>
      <c r="OIL159" s="131"/>
      <c r="OIM159" s="131"/>
      <c r="OIN159" s="131"/>
      <c r="OIO159" s="131"/>
      <c r="OIP159" s="131"/>
      <c r="OIQ159" s="131"/>
      <c r="OIR159" s="131"/>
      <c r="OIS159" s="131"/>
      <c r="OIT159" s="131"/>
      <c r="OIU159" s="131"/>
      <c r="OIV159" s="131"/>
      <c r="OIW159" s="131"/>
      <c r="OIX159" s="131"/>
      <c r="OIY159" s="131"/>
      <c r="OIZ159" s="131"/>
      <c r="OJA159" s="131"/>
      <c r="OJB159" s="131"/>
      <c r="OJC159" s="131"/>
      <c r="OJD159" s="131"/>
      <c r="OJE159" s="131"/>
      <c r="OJF159" s="131"/>
      <c r="OJG159" s="131"/>
      <c r="OJH159" s="131"/>
      <c r="OJI159" s="131"/>
      <c r="OJJ159" s="131"/>
      <c r="OJK159" s="131"/>
      <c r="OJL159" s="131"/>
      <c r="OJM159" s="131"/>
      <c r="OJN159" s="131"/>
      <c r="OJO159" s="131"/>
      <c r="OJP159" s="131"/>
      <c r="OJQ159" s="131"/>
      <c r="OJR159" s="131"/>
      <c r="OJS159" s="131"/>
      <c r="OJT159" s="131"/>
      <c r="OJU159" s="131"/>
      <c r="OJV159" s="131"/>
      <c r="OJW159" s="131"/>
      <c r="OJX159" s="131"/>
      <c r="OJY159" s="131"/>
      <c r="OJZ159" s="131"/>
      <c r="OKA159" s="131"/>
      <c r="OKB159" s="131"/>
      <c r="OKC159" s="131"/>
      <c r="OKD159" s="131"/>
      <c r="OKE159" s="131"/>
      <c r="OKF159" s="131"/>
      <c r="OKG159" s="131"/>
      <c r="OKH159" s="131"/>
      <c r="OKI159" s="131"/>
      <c r="OKJ159" s="131"/>
      <c r="OKK159" s="131"/>
      <c r="OKL159" s="131"/>
      <c r="OKM159" s="131"/>
      <c r="OKN159" s="131"/>
      <c r="OKO159" s="131"/>
      <c r="OKP159" s="131"/>
      <c r="OKQ159" s="131"/>
      <c r="OKR159" s="131"/>
      <c r="OKS159" s="131"/>
      <c r="OKT159" s="131"/>
      <c r="OKU159" s="131"/>
      <c r="OKV159" s="131"/>
      <c r="OKW159" s="131"/>
      <c r="OKX159" s="131"/>
      <c r="OKY159" s="131"/>
      <c r="OKZ159" s="131"/>
      <c r="OLA159" s="131"/>
      <c r="OLB159" s="131"/>
      <c r="OLC159" s="131"/>
      <c r="OLD159" s="131"/>
      <c r="OLE159" s="131"/>
      <c r="OLF159" s="131"/>
      <c r="OLG159" s="131"/>
      <c r="OLH159" s="131"/>
      <c r="OLI159" s="131"/>
      <c r="OLJ159" s="131"/>
      <c r="OLK159" s="131"/>
      <c r="OLL159" s="131"/>
      <c r="OLM159" s="131"/>
      <c r="OLN159" s="131"/>
      <c r="OLO159" s="131"/>
      <c r="OLP159" s="131"/>
      <c r="OLQ159" s="131"/>
      <c r="OLR159" s="131"/>
      <c r="OLS159" s="131"/>
      <c r="OLT159" s="131"/>
      <c r="OLU159" s="131"/>
      <c r="OLV159" s="131"/>
      <c r="OLW159" s="131"/>
      <c r="OLX159" s="131"/>
      <c r="OLY159" s="131"/>
      <c r="OLZ159" s="131"/>
      <c r="OMA159" s="131"/>
      <c r="OMB159" s="131"/>
      <c r="OMC159" s="131"/>
      <c r="OMD159" s="131"/>
      <c r="OME159" s="131"/>
      <c r="OMF159" s="131"/>
      <c r="OMG159" s="131"/>
      <c r="OMH159" s="131"/>
      <c r="OMI159" s="131"/>
      <c r="OMJ159" s="131"/>
      <c r="OMK159" s="131"/>
      <c r="OML159" s="131"/>
      <c r="OMM159" s="131"/>
      <c r="OMN159" s="131"/>
      <c r="OMO159" s="131"/>
      <c r="OMP159" s="131"/>
      <c r="OMQ159" s="131"/>
      <c r="OMR159" s="131"/>
      <c r="OMS159" s="131"/>
      <c r="OMT159" s="131"/>
      <c r="OMU159" s="131"/>
      <c r="OMV159" s="131"/>
      <c r="OMW159" s="131"/>
      <c r="OMX159" s="131"/>
      <c r="OMY159" s="131"/>
      <c r="OMZ159" s="131"/>
      <c r="ONA159" s="131"/>
      <c r="ONB159" s="131"/>
      <c r="ONC159" s="131"/>
      <c r="OND159" s="131"/>
      <c r="ONE159" s="131"/>
      <c r="ONF159" s="131"/>
      <c r="ONG159" s="131"/>
      <c r="ONH159" s="131"/>
      <c r="ONI159" s="131"/>
      <c r="ONJ159" s="131"/>
      <c r="ONK159" s="131"/>
      <c r="ONL159" s="131"/>
      <c r="ONM159" s="131"/>
      <c r="ONN159" s="131"/>
      <c r="ONO159" s="131"/>
      <c r="ONP159" s="131"/>
      <c r="ONQ159" s="131"/>
      <c r="ONR159" s="131"/>
      <c r="ONS159" s="131"/>
      <c r="ONT159" s="131"/>
      <c r="ONU159" s="131"/>
      <c r="ONV159" s="131"/>
      <c r="ONW159" s="131"/>
      <c r="ONX159" s="131"/>
      <c r="ONY159" s="131"/>
      <c r="ONZ159" s="131"/>
      <c r="OOA159" s="131"/>
      <c r="OOB159" s="131"/>
      <c r="OOC159" s="131"/>
      <c r="OOD159" s="131"/>
      <c r="OOE159" s="131"/>
      <c r="OOF159" s="131"/>
      <c r="OOG159" s="131"/>
      <c r="OOH159" s="131"/>
      <c r="OOI159" s="131"/>
      <c r="OOJ159" s="131"/>
      <c r="OOK159" s="131"/>
      <c r="OOL159" s="131"/>
      <c r="OOM159" s="131"/>
      <c r="OON159" s="131"/>
      <c r="OOO159" s="131"/>
      <c r="OOP159" s="131"/>
      <c r="OOQ159" s="131"/>
      <c r="OOR159" s="131"/>
      <c r="OOS159" s="131"/>
      <c r="OOT159" s="131"/>
      <c r="OOU159" s="131"/>
      <c r="OOV159" s="131"/>
      <c r="OOW159" s="131"/>
      <c r="OOX159" s="131"/>
      <c r="OOY159" s="131"/>
      <c r="OOZ159" s="131"/>
      <c r="OPA159" s="131"/>
      <c r="OPB159" s="131"/>
      <c r="OPC159" s="131"/>
      <c r="OPD159" s="131"/>
      <c r="OPE159" s="131"/>
      <c r="OPF159" s="131"/>
      <c r="OPG159" s="131"/>
      <c r="OPH159" s="131"/>
      <c r="OPI159" s="131"/>
      <c r="OPJ159" s="131"/>
      <c r="OPK159" s="131"/>
      <c r="OPL159" s="131"/>
      <c r="OPM159" s="131"/>
      <c r="OPN159" s="131"/>
      <c r="OPO159" s="131"/>
      <c r="OPP159" s="131"/>
      <c r="OPQ159" s="131"/>
      <c r="OPR159" s="131"/>
      <c r="OPS159" s="131"/>
      <c r="OPT159" s="131"/>
      <c r="OPU159" s="131"/>
      <c r="OPV159" s="131"/>
      <c r="OPW159" s="131"/>
      <c r="OPX159" s="131"/>
      <c r="OPY159" s="131"/>
      <c r="OPZ159" s="131"/>
      <c r="OQA159" s="131"/>
      <c r="OQB159" s="131"/>
      <c r="OQC159" s="131"/>
      <c r="OQD159" s="131"/>
      <c r="OQE159" s="131"/>
      <c r="OQF159" s="131"/>
      <c r="OQG159" s="131"/>
      <c r="OQH159" s="131"/>
      <c r="OQI159" s="131"/>
      <c r="OQJ159" s="131"/>
      <c r="OQK159" s="131"/>
      <c r="OQL159" s="131"/>
      <c r="OQM159" s="131"/>
      <c r="OQN159" s="131"/>
      <c r="OQO159" s="131"/>
      <c r="OQP159" s="131"/>
      <c r="OQQ159" s="131"/>
      <c r="OQR159" s="131"/>
      <c r="OQS159" s="131"/>
      <c r="OQT159" s="131"/>
      <c r="OQU159" s="131"/>
      <c r="OQV159" s="131"/>
      <c r="OQW159" s="131"/>
      <c r="OQX159" s="131"/>
      <c r="OQY159" s="131"/>
      <c r="OQZ159" s="131"/>
      <c r="ORA159" s="131"/>
      <c r="ORB159" s="131"/>
      <c r="ORC159" s="131"/>
      <c r="ORD159" s="131"/>
      <c r="ORE159" s="131"/>
      <c r="ORF159" s="131"/>
      <c r="ORG159" s="131"/>
      <c r="ORH159" s="131"/>
      <c r="ORI159" s="131"/>
      <c r="ORJ159" s="131"/>
      <c r="ORK159" s="131"/>
      <c r="ORL159" s="131"/>
      <c r="ORM159" s="131"/>
      <c r="ORN159" s="131"/>
      <c r="ORO159" s="131"/>
      <c r="ORP159" s="131"/>
      <c r="ORQ159" s="131"/>
      <c r="ORR159" s="131"/>
      <c r="ORS159" s="131"/>
      <c r="ORT159" s="131"/>
      <c r="ORU159" s="131"/>
      <c r="ORV159" s="131"/>
      <c r="ORW159" s="131"/>
      <c r="ORX159" s="131"/>
      <c r="ORY159" s="131"/>
      <c r="ORZ159" s="131"/>
      <c r="OSA159" s="131"/>
      <c r="OSB159" s="131"/>
      <c r="OSC159" s="131"/>
      <c r="OSD159" s="131"/>
      <c r="OSE159" s="131"/>
      <c r="OSF159" s="131"/>
      <c r="OSG159" s="131"/>
      <c r="OSH159" s="131"/>
      <c r="OSI159" s="131"/>
      <c r="OSJ159" s="131"/>
      <c r="OSK159" s="131"/>
      <c r="OSL159" s="131"/>
      <c r="OSM159" s="131"/>
      <c r="OSN159" s="131"/>
      <c r="OSO159" s="131"/>
      <c r="OSP159" s="131"/>
      <c r="OSQ159" s="131"/>
      <c r="OSR159" s="131"/>
      <c r="OSS159" s="131"/>
      <c r="OST159" s="131"/>
      <c r="OSU159" s="131"/>
      <c r="OSV159" s="131"/>
      <c r="OSW159" s="131"/>
      <c r="OSX159" s="131"/>
      <c r="OSY159" s="131"/>
      <c r="OSZ159" s="131"/>
      <c r="OTA159" s="131"/>
      <c r="OTB159" s="131"/>
      <c r="OTC159" s="131"/>
      <c r="OTD159" s="131"/>
      <c r="OTE159" s="131"/>
      <c r="OTF159" s="131"/>
      <c r="OTG159" s="131"/>
      <c r="OTH159" s="131"/>
      <c r="OTI159" s="131"/>
      <c r="OTJ159" s="131"/>
      <c r="OTK159" s="131"/>
      <c r="OTL159" s="131"/>
      <c r="OTM159" s="131"/>
      <c r="OTN159" s="131"/>
      <c r="OTO159" s="131"/>
      <c r="OTP159" s="131"/>
      <c r="OTQ159" s="131"/>
      <c r="OTR159" s="131"/>
      <c r="OTS159" s="131"/>
      <c r="OTT159" s="131"/>
      <c r="OTU159" s="131"/>
      <c r="OTV159" s="131"/>
      <c r="OTW159" s="131"/>
      <c r="OTX159" s="131"/>
      <c r="OTY159" s="131"/>
      <c r="OTZ159" s="131"/>
      <c r="OUA159" s="131"/>
      <c r="OUB159" s="131"/>
      <c r="OUC159" s="131"/>
      <c r="OUD159" s="131"/>
      <c r="OUE159" s="131"/>
      <c r="OUF159" s="131"/>
      <c r="OUG159" s="131"/>
      <c r="OUH159" s="131"/>
      <c r="OUI159" s="131"/>
      <c r="OUJ159" s="131"/>
      <c r="OUK159" s="131"/>
      <c r="OUL159" s="131"/>
      <c r="OUM159" s="131"/>
      <c r="OUN159" s="131"/>
      <c r="OUO159" s="131"/>
      <c r="OUP159" s="131"/>
      <c r="OUQ159" s="131"/>
      <c r="OUR159" s="131"/>
      <c r="OUS159" s="131"/>
      <c r="OUT159" s="131"/>
      <c r="OUU159" s="131"/>
      <c r="OUV159" s="131"/>
      <c r="OUW159" s="131"/>
      <c r="OUX159" s="131"/>
      <c r="OUY159" s="131"/>
      <c r="OUZ159" s="131"/>
      <c r="OVA159" s="131"/>
      <c r="OVB159" s="131"/>
      <c r="OVC159" s="131"/>
      <c r="OVD159" s="131"/>
      <c r="OVE159" s="131"/>
      <c r="OVF159" s="131"/>
      <c r="OVG159" s="131"/>
      <c r="OVH159" s="131"/>
      <c r="OVI159" s="131"/>
      <c r="OVJ159" s="131"/>
      <c r="OVK159" s="131"/>
      <c r="OVL159" s="131"/>
      <c r="OVM159" s="131"/>
      <c r="OVN159" s="131"/>
      <c r="OVO159" s="131"/>
      <c r="OVP159" s="131"/>
      <c r="OVQ159" s="131"/>
      <c r="OVR159" s="131"/>
      <c r="OVS159" s="131"/>
      <c r="OVT159" s="131"/>
      <c r="OVU159" s="131"/>
      <c r="OVV159" s="131"/>
      <c r="OVW159" s="131"/>
      <c r="OVX159" s="131"/>
      <c r="OVY159" s="131"/>
      <c r="OVZ159" s="131"/>
      <c r="OWA159" s="131"/>
      <c r="OWB159" s="131"/>
      <c r="OWC159" s="131"/>
      <c r="OWD159" s="131"/>
      <c r="OWE159" s="131"/>
      <c r="OWF159" s="131"/>
      <c r="OWG159" s="131"/>
      <c r="OWH159" s="131"/>
      <c r="OWI159" s="131"/>
      <c r="OWJ159" s="131"/>
      <c r="OWK159" s="131"/>
      <c r="OWL159" s="131"/>
      <c r="OWM159" s="131"/>
      <c r="OWN159" s="131"/>
      <c r="OWO159" s="131"/>
      <c r="OWP159" s="131"/>
      <c r="OWQ159" s="131"/>
      <c r="OWR159" s="131"/>
      <c r="OWS159" s="131"/>
      <c r="OWT159" s="131"/>
      <c r="OWU159" s="131"/>
      <c r="OWV159" s="131"/>
      <c r="OWW159" s="131"/>
      <c r="OWX159" s="131"/>
      <c r="OWY159" s="131"/>
      <c r="OWZ159" s="131"/>
      <c r="OXA159" s="131"/>
      <c r="OXB159" s="131"/>
      <c r="OXC159" s="131"/>
      <c r="OXD159" s="131"/>
      <c r="OXE159" s="131"/>
      <c r="OXF159" s="131"/>
      <c r="OXG159" s="131"/>
      <c r="OXH159" s="131"/>
      <c r="OXI159" s="131"/>
      <c r="OXJ159" s="131"/>
      <c r="OXK159" s="131"/>
      <c r="OXL159" s="131"/>
      <c r="OXM159" s="131"/>
      <c r="OXN159" s="131"/>
      <c r="OXO159" s="131"/>
      <c r="OXP159" s="131"/>
      <c r="OXQ159" s="131"/>
      <c r="OXR159" s="131"/>
      <c r="OXS159" s="131"/>
      <c r="OXT159" s="131"/>
      <c r="OXU159" s="131"/>
      <c r="OXV159" s="131"/>
      <c r="OXW159" s="131"/>
      <c r="OXX159" s="131"/>
      <c r="OXY159" s="131"/>
      <c r="OXZ159" s="131"/>
      <c r="OYA159" s="131"/>
      <c r="OYB159" s="131"/>
      <c r="OYC159" s="131"/>
      <c r="OYD159" s="131"/>
      <c r="OYE159" s="131"/>
      <c r="OYF159" s="131"/>
      <c r="OYG159" s="131"/>
      <c r="OYH159" s="131"/>
      <c r="OYI159" s="131"/>
      <c r="OYJ159" s="131"/>
      <c r="OYK159" s="131"/>
      <c r="OYL159" s="131"/>
      <c r="OYM159" s="131"/>
      <c r="OYN159" s="131"/>
      <c r="OYO159" s="131"/>
      <c r="OYP159" s="131"/>
      <c r="OYQ159" s="131"/>
      <c r="OYR159" s="131"/>
      <c r="OYS159" s="131"/>
      <c r="OYT159" s="131"/>
      <c r="OYU159" s="131"/>
      <c r="OYV159" s="131"/>
      <c r="OYW159" s="131"/>
      <c r="OYX159" s="131"/>
      <c r="OYY159" s="131"/>
      <c r="OYZ159" s="131"/>
      <c r="OZA159" s="131"/>
      <c r="OZB159" s="131"/>
      <c r="OZC159" s="131"/>
      <c r="OZD159" s="131"/>
      <c r="OZE159" s="131"/>
      <c r="OZF159" s="131"/>
      <c r="OZG159" s="131"/>
      <c r="OZH159" s="131"/>
      <c r="OZI159" s="131"/>
      <c r="OZJ159" s="131"/>
      <c r="OZK159" s="131"/>
      <c r="OZL159" s="131"/>
      <c r="OZM159" s="131"/>
      <c r="OZN159" s="131"/>
      <c r="OZO159" s="131"/>
      <c r="OZP159" s="131"/>
      <c r="OZQ159" s="131"/>
      <c r="OZR159" s="131"/>
      <c r="OZS159" s="131"/>
      <c r="OZT159" s="131"/>
      <c r="OZU159" s="131"/>
      <c r="OZV159" s="131"/>
      <c r="OZW159" s="131"/>
      <c r="OZX159" s="131"/>
      <c r="OZY159" s="131"/>
      <c r="OZZ159" s="131"/>
      <c r="PAA159" s="131"/>
      <c r="PAB159" s="131"/>
      <c r="PAC159" s="131"/>
      <c r="PAD159" s="131"/>
      <c r="PAE159" s="131"/>
      <c r="PAF159" s="131"/>
      <c r="PAG159" s="131"/>
      <c r="PAH159" s="131"/>
      <c r="PAI159" s="131"/>
      <c r="PAJ159" s="131"/>
      <c r="PAK159" s="131"/>
      <c r="PAL159" s="131"/>
      <c r="PAM159" s="131"/>
      <c r="PAN159" s="131"/>
      <c r="PAO159" s="131"/>
      <c r="PAP159" s="131"/>
      <c r="PAQ159" s="131"/>
      <c r="PAR159" s="131"/>
      <c r="PAS159" s="131"/>
      <c r="PAT159" s="131"/>
      <c r="PAU159" s="131"/>
      <c r="PAV159" s="131"/>
      <c r="PAW159" s="131"/>
      <c r="PAX159" s="131"/>
      <c r="PAY159" s="131"/>
      <c r="PAZ159" s="131"/>
      <c r="PBA159" s="131"/>
      <c r="PBB159" s="131"/>
      <c r="PBC159" s="131"/>
      <c r="PBD159" s="131"/>
      <c r="PBE159" s="131"/>
      <c r="PBF159" s="131"/>
      <c r="PBG159" s="131"/>
      <c r="PBH159" s="131"/>
      <c r="PBI159" s="131"/>
      <c r="PBJ159" s="131"/>
      <c r="PBK159" s="131"/>
      <c r="PBL159" s="131"/>
      <c r="PBM159" s="131"/>
      <c r="PBN159" s="131"/>
      <c r="PBO159" s="131"/>
      <c r="PBP159" s="131"/>
      <c r="PBQ159" s="131"/>
      <c r="PBR159" s="131"/>
      <c r="PBS159" s="131"/>
      <c r="PBT159" s="131"/>
      <c r="PBU159" s="131"/>
      <c r="PBV159" s="131"/>
      <c r="PBW159" s="131"/>
      <c r="PBX159" s="131"/>
      <c r="PBY159" s="131"/>
      <c r="PBZ159" s="131"/>
      <c r="PCA159" s="131"/>
      <c r="PCB159" s="131"/>
      <c r="PCC159" s="131"/>
      <c r="PCD159" s="131"/>
      <c r="PCE159" s="131"/>
      <c r="PCF159" s="131"/>
      <c r="PCG159" s="131"/>
      <c r="PCH159" s="131"/>
      <c r="PCI159" s="131"/>
      <c r="PCJ159" s="131"/>
      <c r="PCK159" s="131"/>
      <c r="PCL159" s="131"/>
      <c r="PCM159" s="131"/>
      <c r="PCN159" s="131"/>
      <c r="PCO159" s="131"/>
      <c r="PCP159" s="131"/>
      <c r="PCQ159" s="131"/>
      <c r="PCR159" s="131"/>
      <c r="PCS159" s="131"/>
      <c r="PCT159" s="131"/>
      <c r="PCU159" s="131"/>
      <c r="PCV159" s="131"/>
      <c r="PCW159" s="131"/>
      <c r="PCX159" s="131"/>
      <c r="PCY159" s="131"/>
      <c r="PCZ159" s="131"/>
      <c r="PDA159" s="131"/>
      <c r="PDB159" s="131"/>
      <c r="PDC159" s="131"/>
      <c r="PDD159" s="131"/>
      <c r="PDE159" s="131"/>
      <c r="PDF159" s="131"/>
      <c r="PDG159" s="131"/>
      <c r="PDH159" s="131"/>
      <c r="PDI159" s="131"/>
      <c r="PDJ159" s="131"/>
      <c r="PDK159" s="131"/>
      <c r="PDL159" s="131"/>
      <c r="PDM159" s="131"/>
      <c r="PDN159" s="131"/>
      <c r="PDO159" s="131"/>
      <c r="PDP159" s="131"/>
      <c r="PDQ159" s="131"/>
      <c r="PDR159" s="131"/>
      <c r="PDS159" s="131"/>
      <c r="PDT159" s="131"/>
      <c r="PDU159" s="131"/>
      <c r="PDV159" s="131"/>
      <c r="PDW159" s="131"/>
      <c r="PDX159" s="131"/>
      <c r="PDY159" s="131"/>
      <c r="PDZ159" s="131"/>
      <c r="PEA159" s="131"/>
      <c r="PEB159" s="131"/>
      <c r="PEC159" s="131"/>
      <c r="PED159" s="131"/>
      <c r="PEE159" s="131"/>
      <c r="PEF159" s="131"/>
      <c r="PEG159" s="131"/>
      <c r="PEH159" s="131"/>
      <c r="PEI159" s="131"/>
      <c r="PEJ159" s="131"/>
      <c r="PEK159" s="131"/>
      <c r="PEL159" s="131"/>
      <c r="PEM159" s="131"/>
      <c r="PEN159" s="131"/>
      <c r="PEO159" s="131"/>
      <c r="PEP159" s="131"/>
      <c r="PEQ159" s="131"/>
      <c r="PER159" s="131"/>
      <c r="PES159" s="131"/>
      <c r="PET159" s="131"/>
      <c r="PEU159" s="131"/>
      <c r="PEV159" s="131"/>
      <c r="PEW159" s="131"/>
      <c r="PEX159" s="131"/>
      <c r="PEY159" s="131"/>
      <c r="PEZ159" s="131"/>
      <c r="PFA159" s="131"/>
      <c r="PFB159" s="131"/>
      <c r="PFC159" s="131"/>
      <c r="PFD159" s="131"/>
      <c r="PFE159" s="131"/>
      <c r="PFF159" s="131"/>
      <c r="PFG159" s="131"/>
      <c r="PFH159" s="131"/>
      <c r="PFI159" s="131"/>
      <c r="PFJ159" s="131"/>
      <c r="PFK159" s="131"/>
      <c r="PFL159" s="131"/>
      <c r="PFM159" s="131"/>
      <c r="PFN159" s="131"/>
      <c r="PFO159" s="131"/>
      <c r="PFP159" s="131"/>
      <c r="PFQ159" s="131"/>
      <c r="PFR159" s="131"/>
      <c r="PFS159" s="131"/>
      <c r="PFT159" s="131"/>
      <c r="PFU159" s="131"/>
      <c r="PFV159" s="131"/>
      <c r="PFW159" s="131"/>
      <c r="PFX159" s="131"/>
      <c r="PFY159" s="131"/>
      <c r="PFZ159" s="131"/>
      <c r="PGA159" s="131"/>
      <c r="PGB159" s="131"/>
      <c r="PGC159" s="131"/>
      <c r="PGD159" s="131"/>
      <c r="PGE159" s="131"/>
      <c r="PGF159" s="131"/>
      <c r="PGG159" s="131"/>
      <c r="PGH159" s="131"/>
      <c r="PGI159" s="131"/>
      <c r="PGJ159" s="131"/>
      <c r="PGK159" s="131"/>
      <c r="PGL159" s="131"/>
      <c r="PGM159" s="131"/>
      <c r="PGN159" s="131"/>
      <c r="PGO159" s="131"/>
      <c r="PGP159" s="131"/>
      <c r="PGQ159" s="131"/>
      <c r="PGR159" s="131"/>
      <c r="PGS159" s="131"/>
      <c r="PGT159" s="131"/>
      <c r="PGU159" s="131"/>
      <c r="PGV159" s="131"/>
      <c r="PGW159" s="131"/>
      <c r="PGX159" s="131"/>
      <c r="PGY159" s="131"/>
      <c r="PGZ159" s="131"/>
      <c r="PHA159" s="131"/>
      <c r="PHB159" s="131"/>
      <c r="PHC159" s="131"/>
      <c r="PHD159" s="131"/>
      <c r="PHE159" s="131"/>
      <c r="PHF159" s="131"/>
      <c r="PHG159" s="131"/>
      <c r="PHH159" s="131"/>
      <c r="PHI159" s="131"/>
      <c r="PHJ159" s="131"/>
      <c r="PHK159" s="131"/>
      <c r="PHL159" s="131"/>
      <c r="PHM159" s="131"/>
      <c r="PHN159" s="131"/>
      <c r="PHO159" s="131"/>
      <c r="PHP159" s="131"/>
      <c r="PHQ159" s="131"/>
      <c r="PHR159" s="131"/>
      <c r="PHS159" s="131"/>
      <c r="PHT159" s="131"/>
      <c r="PHU159" s="131"/>
      <c r="PHV159" s="131"/>
      <c r="PHW159" s="131"/>
      <c r="PHX159" s="131"/>
      <c r="PHY159" s="131"/>
      <c r="PHZ159" s="131"/>
      <c r="PIA159" s="131"/>
      <c r="PIB159" s="131"/>
      <c r="PIC159" s="131"/>
      <c r="PID159" s="131"/>
      <c r="PIE159" s="131"/>
      <c r="PIF159" s="131"/>
      <c r="PIG159" s="131"/>
      <c r="PIH159" s="131"/>
      <c r="PII159" s="131"/>
      <c r="PIJ159" s="131"/>
      <c r="PIK159" s="131"/>
      <c r="PIL159" s="131"/>
      <c r="PIM159" s="131"/>
      <c r="PIN159" s="131"/>
      <c r="PIO159" s="131"/>
      <c r="PIP159" s="131"/>
      <c r="PIQ159" s="131"/>
      <c r="PIR159" s="131"/>
      <c r="PIS159" s="131"/>
      <c r="PIT159" s="131"/>
      <c r="PIU159" s="131"/>
      <c r="PIV159" s="131"/>
      <c r="PIW159" s="131"/>
      <c r="PIX159" s="131"/>
      <c r="PIY159" s="131"/>
      <c r="PIZ159" s="131"/>
      <c r="PJA159" s="131"/>
      <c r="PJB159" s="131"/>
      <c r="PJC159" s="131"/>
      <c r="PJD159" s="131"/>
      <c r="PJE159" s="131"/>
      <c r="PJF159" s="131"/>
      <c r="PJG159" s="131"/>
      <c r="PJH159" s="131"/>
      <c r="PJI159" s="131"/>
      <c r="PJJ159" s="131"/>
      <c r="PJK159" s="131"/>
      <c r="PJL159" s="131"/>
      <c r="PJM159" s="131"/>
      <c r="PJN159" s="131"/>
      <c r="PJO159" s="131"/>
      <c r="PJP159" s="131"/>
      <c r="PJQ159" s="131"/>
      <c r="PJR159" s="131"/>
      <c r="PJS159" s="131"/>
      <c r="PJT159" s="131"/>
      <c r="PJU159" s="131"/>
      <c r="PJV159" s="131"/>
      <c r="PJW159" s="131"/>
      <c r="PJX159" s="131"/>
      <c r="PJY159" s="131"/>
      <c r="PJZ159" s="131"/>
      <c r="PKA159" s="131"/>
      <c r="PKB159" s="131"/>
      <c r="PKC159" s="131"/>
      <c r="PKD159" s="131"/>
      <c r="PKE159" s="131"/>
      <c r="PKF159" s="131"/>
      <c r="PKG159" s="131"/>
      <c r="PKH159" s="131"/>
      <c r="PKI159" s="131"/>
      <c r="PKJ159" s="131"/>
      <c r="PKK159" s="131"/>
      <c r="PKL159" s="131"/>
      <c r="PKM159" s="131"/>
      <c r="PKN159" s="131"/>
      <c r="PKO159" s="131"/>
      <c r="PKP159" s="131"/>
      <c r="PKQ159" s="131"/>
      <c r="PKR159" s="131"/>
      <c r="PKS159" s="131"/>
      <c r="PKT159" s="131"/>
      <c r="PKU159" s="131"/>
      <c r="PKV159" s="131"/>
      <c r="PKW159" s="131"/>
      <c r="PKX159" s="131"/>
      <c r="PKY159" s="131"/>
      <c r="PKZ159" s="131"/>
      <c r="PLA159" s="131"/>
      <c r="PLB159" s="131"/>
      <c r="PLC159" s="131"/>
      <c r="PLD159" s="131"/>
      <c r="PLE159" s="131"/>
      <c r="PLF159" s="131"/>
      <c r="PLG159" s="131"/>
      <c r="PLH159" s="131"/>
      <c r="PLI159" s="131"/>
      <c r="PLJ159" s="131"/>
      <c r="PLK159" s="131"/>
      <c r="PLL159" s="131"/>
      <c r="PLM159" s="131"/>
      <c r="PLN159" s="131"/>
      <c r="PLO159" s="131"/>
      <c r="PLP159" s="131"/>
      <c r="PLQ159" s="131"/>
      <c r="PLR159" s="131"/>
      <c r="PLS159" s="131"/>
      <c r="PLT159" s="131"/>
      <c r="PLU159" s="131"/>
      <c r="PLV159" s="131"/>
      <c r="PLW159" s="131"/>
      <c r="PLX159" s="131"/>
      <c r="PLY159" s="131"/>
      <c r="PLZ159" s="131"/>
      <c r="PMA159" s="131"/>
      <c r="PMB159" s="131"/>
      <c r="PMC159" s="131"/>
      <c r="PMD159" s="131"/>
      <c r="PME159" s="131"/>
      <c r="PMF159" s="131"/>
      <c r="PMG159" s="131"/>
      <c r="PMH159" s="131"/>
      <c r="PMI159" s="131"/>
      <c r="PMJ159" s="131"/>
      <c r="PMK159" s="131"/>
      <c r="PML159" s="131"/>
      <c r="PMM159" s="131"/>
      <c r="PMN159" s="131"/>
      <c r="PMO159" s="131"/>
      <c r="PMP159" s="131"/>
      <c r="PMQ159" s="131"/>
      <c r="PMR159" s="131"/>
      <c r="PMS159" s="131"/>
      <c r="PMT159" s="131"/>
      <c r="PMU159" s="131"/>
      <c r="PMV159" s="131"/>
      <c r="PMW159" s="131"/>
      <c r="PMX159" s="131"/>
      <c r="PMY159" s="131"/>
      <c r="PMZ159" s="131"/>
      <c r="PNA159" s="131"/>
      <c r="PNB159" s="131"/>
      <c r="PNC159" s="131"/>
      <c r="PND159" s="131"/>
      <c r="PNE159" s="131"/>
      <c r="PNF159" s="131"/>
      <c r="PNG159" s="131"/>
      <c r="PNH159" s="131"/>
      <c r="PNI159" s="131"/>
      <c r="PNJ159" s="131"/>
      <c r="PNK159" s="131"/>
      <c r="PNL159" s="131"/>
      <c r="PNM159" s="131"/>
      <c r="PNN159" s="131"/>
      <c r="PNO159" s="131"/>
      <c r="PNP159" s="131"/>
      <c r="PNQ159" s="131"/>
      <c r="PNR159" s="131"/>
      <c r="PNS159" s="131"/>
      <c r="PNT159" s="131"/>
      <c r="PNU159" s="131"/>
      <c r="PNV159" s="131"/>
      <c r="PNW159" s="131"/>
      <c r="PNX159" s="131"/>
      <c r="PNY159" s="131"/>
      <c r="PNZ159" s="131"/>
      <c r="POA159" s="131"/>
      <c r="POB159" s="131"/>
      <c r="POC159" s="131"/>
      <c r="POD159" s="131"/>
      <c r="POE159" s="131"/>
      <c r="POF159" s="131"/>
      <c r="POG159" s="131"/>
      <c r="POH159" s="131"/>
      <c r="POI159" s="131"/>
      <c r="POJ159" s="131"/>
      <c r="POK159" s="131"/>
      <c r="POL159" s="131"/>
      <c r="POM159" s="131"/>
      <c r="PON159" s="131"/>
      <c r="POO159" s="131"/>
      <c r="POP159" s="131"/>
      <c r="POQ159" s="131"/>
      <c r="POR159" s="131"/>
      <c r="POS159" s="131"/>
      <c r="POT159" s="131"/>
      <c r="POU159" s="131"/>
      <c r="POV159" s="131"/>
      <c r="POW159" s="131"/>
      <c r="POX159" s="131"/>
      <c r="POY159" s="131"/>
      <c r="POZ159" s="131"/>
      <c r="PPA159" s="131"/>
      <c r="PPB159" s="131"/>
      <c r="PPC159" s="131"/>
      <c r="PPD159" s="131"/>
      <c r="PPE159" s="131"/>
      <c r="PPF159" s="131"/>
      <c r="PPG159" s="131"/>
      <c r="PPH159" s="131"/>
      <c r="PPI159" s="131"/>
      <c r="PPJ159" s="131"/>
      <c r="PPK159" s="131"/>
      <c r="PPL159" s="131"/>
      <c r="PPM159" s="131"/>
      <c r="PPN159" s="131"/>
      <c r="PPO159" s="131"/>
      <c r="PPP159" s="131"/>
      <c r="PPQ159" s="131"/>
      <c r="PPR159" s="131"/>
      <c r="PPS159" s="131"/>
      <c r="PPT159" s="131"/>
      <c r="PPU159" s="131"/>
      <c r="PPV159" s="131"/>
      <c r="PPW159" s="131"/>
      <c r="PPX159" s="131"/>
      <c r="PPY159" s="131"/>
      <c r="PPZ159" s="131"/>
      <c r="PQA159" s="131"/>
      <c r="PQB159" s="131"/>
      <c r="PQC159" s="131"/>
      <c r="PQD159" s="131"/>
      <c r="PQE159" s="131"/>
      <c r="PQF159" s="131"/>
      <c r="PQG159" s="131"/>
      <c r="PQH159" s="131"/>
      <c r="PQI159" s="131"/>
      <c r="PQJ159" s="131"/>
      <c r="PQK159" s="131"/>
      <c r="PQL159" s="131"/>
      <c r="PQM159" s="131"/>
      <c r="PQN159" s="131"/>
      <c r="PQO159" s="131"/>
      <c r="PQP159" s="131"/>
      <c r="PQQ159" s="131"/>
      <c r="PQR159" s="131"/>
      <c r="PQS159" s="131"/>
      <c r="PQT159" s="131"/>
      <c r="PQU159" s="131"/>
      <c r="PQV159" s="131"/>
      <c r="PQW159" s="131"/>
      <c r="PQX159" s="131"/>
      <c r="PQY159" s="131"/>
      <c r="PQZ159" s="131"/>
      <c r="PRA159" s="131"/>
      <c r="PRB159" s="131"/>
      <c r="PRC159" s="131"/>
      <c r="PRD159" s="131"/>
      <c r="PRE159" s="131"/>
      <c r="PRF159" s="131"/>
      <c r="PRG159" s="131"/>
      <c r="PRH159" s="131"/>
      <c r="PRI159" s="131"/>
      <c r="PRJ159" s="131"/>
      <c r="PRK159" s="131"/>
      <c r="PRL159" s="131"/>
      <c r="PRM159" s="131"/>
      <c r="PRN159" s="131"/>
      <c r="PRO159" s="131"/>
      <c r="PRP159" s="131"/>
      <c r="PRQ159" s="131"/>
      <c r="PRR159" s="131"/>
      <c r="PRS159" s="131"/>
      <c r="PRT159" s="131"/>
      <c r="PRU159" s="131"/>
      <c r="PRV159" s="131"/>
      <c r="PRW159" s="131"/>
      <c r="PRX159" s="131"/>
      <c r="PRY159" s="131"/>
      <c r="PRZ159" s="131"/>
      <c r="PSA159" s="131"/>
      <c r="PSB159" s="131"/>
      <c r="PSC159" s="131"/>
      <c r="PSD159" s="131"/>
      <c r="PSE159" s="131"/>
      <c r="PSF159" s="131"/>
      <c r="PSG159" s="131"/>
      <c r="PSH159" s="131"/>
      <c r="PSI159" s="131"/>
      <c r="PSJ159" s="131"/>
      <c r="PSK159" s="131"/>
      <c r="PSL159" s="131"/>
      <c r="PSM159" s="131"/>
      <c r="PSN159" s="131"/>
      <c r="PSO159" s="131"/>
      <c r="PSP159" s="131"/>
      <c r="PSQ159" s="131"/>
      <c r="PSR159" s="131"/>
      <c r="PSS159" s="131"/>
      <c r="PST159" s="131"/>
      <c r="PSU159" s="131"/>
      <c r="PSV159" s="131"/>
      <c r="PSW159" s="131"/>
      <c r="PSX159" s="131"/>
      <c r="PSY159" s="131"/>
      <c r="PSZ159" s="131"/>
      <c r="PTA159" s="131"/>
      <c r="PTB159" s="131"/>
      <c r="PTC159" s="131"/>
      <c r="PTD159" s="131"/>
      <c r="PTE159" s="131"/>
      <c r="PTF159" s="131"/>
      <c r="PTG159" s="131"/>
      <c r="PTH159" s="131"/>
      <c r="PTI159" s="131"/>
      <c r="PTJ159" s="131"/>
      <c r="PTK159" s="131"/>
      <c r="PTL159" s="131"/>
      <c r="PTM159" s="131"/>
      <c r="PTN159" s="131"/>
      <c r="PTO159" s="131"/>
      <c r="PTP159" s="131"/>
      <c r="PTQ159" s="131"/>
      <c r="PTR159" s="131"/>
      <c r="PTS159" s="131"/>
      <c r="PTT159" s="131"/>
      <c r="PTU159" s="131"/>
      <c r="PTV159" s="131"/>
      <c r="PTW159" s="131"/>
      <c r="PTX159" s="131"/>
      <c r="PTY159" s="131"/>
      <c r="PTZ159" s="131"/>
      <c r="PUA159" s="131"/>
      <c r="PUB159" s="131"/>
      <c r="PUC159" s="131"/>
      <c r="PUD159" s="131"/>
      <c r="PUE159" s="131"/>
      <c r="PUF159" s="131"/>
      <c r="PUG159" s="131"/>
      <c r="PUH159" s="131"/>
      <c r="PUI159" s="131"/>
      <c r="PUJ159" s="131"/>
      <c r="PUK159" s="131"/>
      <c r="PUL159" s="131"/>
      <c r="PUM159" s="131"/>
      <c r="PUN159" s="131"/>
      <c r="PUO159" s="131"/>
      <c r="PUP159" s="131"/>
      <c r="PUQ159" s="131"/>
      <c r="PUR159" s="131"/>
      <c r="PUS159" s="131"/>
      <c r="PUT159" s="131"/>
      <c r="PUU159" s="131"/>
      <c r="PUV159" s="131"/>
      <c r="PUW159" s="131"/>
      <c r="PUX159" s="131"/>
      <c r="PUY159" s="131"/>
      <c r="PUZ159" s="131"/>
      <c r="PVA159" s="131"/>
      <c r="PVB159" s="131"/>
      <c r="PVC159" s="131"/>
      <c r="PVD159" s="131"/>
      <c r="PVE159" s="131"/>
      <c r="PVF159" s="131"/>
      <c r="PVG159" s="131"/>
      <c r="PVH159" s="131"/>
      <c r="PVI159" s="131"/>
      <c r="PVJ159" s="131"/>
      <c r="PVK159" s="131"/>
      <c r="PVL159" s="131"/>
      <c r="PVM159" s="131"/>
      <c r="PVN159" s="131"/>
      <c r="PVO159" s="131"/>
      <c r="PVP159" s="131"/>
      <c r="PVQ159" s="131"/>
      <c r="PVR159" s="131"/>
      <c r="PVS159" s="131"/>
      <c r="PVT159" s="131"/>
      <c r="PVU159" s="131"/>
      <c r="PVV159" s="131"/>
      <c r="PVW159" s="131"/>
      <c r="PVX159" s="131"/>
      <c r="PVY159" s="131"/>
      <c r="PVZ159" s="131"/>
      <c r="PWA159" s="131"/>
      <c r="PWB159" s="131"/>
      <c r="PWC159" s="131"/>
      <c r="PWD159" s="131"/>
      <c r="PWE159" s="131"/>
      <c r="PWF159" s="131"/>
      <c r="PWG159" s="131"/>
      <c r="PWH159" s="131"/>
      <c r="PWI159" s="131"/>
      <c r="PWJ159" s="131"/>
      <c r="PWK159" s="131"/>
      <c r="PWL159" s="131"/>
      <c r="PWM159" s="131"/>
      <c r="PWN159" s="131"/>
      <c r="PWO159" s="131"/>
      <c r="PWP159" s="131"/>
      <c r="PWQ159" s="131"/>
      <c r="PWR159" s="131"/>
      <c r="PWS159" s="131"/>
      <c r="PWT159" s="131"/>
      <c r="PWU159" s="131"/>
      <c r="PWV159" s="131"/>
      <c r="PWW159" s="131"/>
      <c r="PWX159" s="131"/>
      <c r="PWY159" s="131"/>
      <c r="PWZ159" s="131"/>
      <c r="PXA159" s="131"/>
      <c r="PXB159" s="131"/>
      <c r="PXC159" s="131"/>
      <c r="PXD159" s="131"/>
      <c r="PXE159" s="131"/>
      <c r="PXF159" s="131"/>
      <c r="PXG159" s="131"/>
      <c r="PXH159" s="131"/>
      <c r="PXI159" s="131"/>
      <c r="PXJ159" s="131"/>
      <c r="PXK159" s="131"/>
      <c r="PXL159" s="131"/>
      <c r="PXM159" s="131"/>
      <c r="PXN159" s="131"/>
      <c r="PXO159" s="131"/>
      <c r="PXP159" s="131"/>
      <c r="PXQ159" s="131"/>
      <c r="PXR159" s="131"/>
      <c r="PXS159" s="131"/>
      <c r="PXT159" s="131"/>
      <c r="PXU159" s="131"/>
      <c r="PXV159" s="131"/>
      <c r="PXW159" s="131"/>
      <c r="PXX159" s="131"/>
      <c r="PXY159" s="131"/>
      <c r="PXZ159" s="131"/>
      <c r="PYA159" s="131"/>
      <c r="PYB159" s="131"/>
      <c r="PYC159" s="131"/>
      <c r="PYD159" s="131"/>
      <c r="PYE159" s="131"/>
      <c r="PYF159" s="131"/>
      <c r="PYG159" s="131"/>
      <c r="PYH159" s="131"/>
      <c r="PYI159" s="131"/>
      <c r="PYJ159" s="131"/>
      <c r="PYK159" s="131"/>
      <c r="PYL159" s="131"/>
      <c r="PYM159" s="131"/>
      <c r="PYN159" s="131"/>
      <c r="PYO159" s="131"/>
      <c r="PYP159" s="131"/>
      <c r="PYQ159" s="131"/>
      <c r="PYR159" s="131"/>
      <c r="PYS159" s="131"/>
      <c r="PYT159" s="131"/>
      <c r="PYU159" s="131"/>
      <c r="PYV159" s="131"/>
      <c r="PYW159" s="131"/>
      <c r="PYX159" s="131"/>
      <c r="PYY159" s="131"/>
      <c r="PYZ159" s="131"/>
      <c r="PZA159" s="131"/>
      <c r="PZB159" s="131"/>
      <c r="PZC159" s="131"/>
      <c r="PZD159" s="131"/>
      <c r="PZE159" s="131"/>
      <c r="PZF159" s="131"/>
      <c r="PZG159" s="131"/>
      <c r="PZH159" s="131"/>
      <c r="PZI159" s="131"/>
      <c r="PZJ159" s="131"/>
      <c r="PZK159" s="131"/>
      <c r="PZL159" s="131"/>
      <c r="PZM159" s="131"/>
      <c r="PZN159" s="131"/>
      <c r="PZO159" s="131"/>
      <c r="PZP159" s="131"/>
      <c r="PZQ159" s="131"/>
      <c r="PZR159" s="131"/>
      <c r="PZS159" s="131"/>
      <c r="PZT159" s="131"/>
      <c r="PZU159" s="131"/>
      <c r="PZV159" s="131"/>
      <c r="PZW159" s="131"/>
      <c r="PZX159" s="131"/>
      <c r="PZY159" s="131"/>
      <c r="PZZ159" s="131"/>
      <c r="QAA159" s="131"/>
      <c r="QAB159" s="131"/>
      <c r="QAC159" s="131"/>
      <c r="QAD159" s="131"/>
      <c r="QAE159" s="131"/>
      <c r="QAF159" s="131"/>
      <c r="QAG159" s="131"/>
      <c r="QAH159" s="131"/>
      <c r="QAI159" s="131"/>
      <c r="QAJ159" s="131"/>
      <c r="QAK159" s="131"/>
      <c r="QAL159" s="131"/>
      <c r="QAM159" s="131"/>
      <c r="QAN159" s="131"/>
      <c r="QAO159" s="131"/>
      <c r="QAP159" s="131"/>
      <c r="QAQ159" s="131"/>
      <c r="QAR159" s="131"/>
      <c r="QAS159" s="131"/>
      <c r="QAT159" s="131"/>
      <c r="QAU159" s="131"/>
      <c r="QAV159" s="131"/>
      <c r="QAW159" s="131"/>
      <c r="QAX159" s="131"/>
      <c r="QAY159" s="131"/>
      <c r="QAZ159" s="131"/>
      <c r="QBA159" s="131"/>
      <c r="QBB159" s="131"/>
      <c r="QBC159" s="131"/>
      <c r="QBD159" s="131"/>
      <c r="QBE159" s="131"/>
      <c r="QBF159" s="131"/>
      <c r="QBG159" s="131"/>
      <c r="QBH159" s="131"/>
      <c r="QBI159" s="131"/>
      <c r="QBJ159" s="131"/>
      <c r="QBK159" s="131"/>
      <c r="QBL159" s="131"/>
      <c r="QBM159" s="131"/>
      <c r="QBN159" s="131"/>
      <c r="QBO159" s="131"/>
      <c r="QBP159" s="131"/>
      <c r="QBQ159" s="131"/>
      <c r="QBR159" s="131"/>
      <c r="QBS159" s="131"/>
      <c r="QBT159" s="131"/>
      <c r="QBU159" s="131"/>
      <c r="QBV159" s="131"/>
      <c r="QBW159" s="131"/>
      <c r="QBX159" s="131"/>
      <c r="QBY159" s="131"/>
      <c r="QBZ159" s="131"/>
      <c r="QCA159" s="131"/>
      <c r="QCB159" s="131"/>
      <c r="QCC159" s="131"/>
      <c r="QCD159" s="131"/>
      <c r="QCE159" s="131"/>
      <c r="QCF159" s="131"/>
      <c r="QCG159" s="131"/>
      <c r="QCH159" s="131"/>
      <c r="QCI159" s="131"/>
      <c r="QCJ159" s="131"/>
      <c r="QCK159" s="131"/>
      <c r="QCL159" s="131"/>
      <c r="QCM159" s="131"/>
      <c r="QCN159" s="131"/>
      <c r="QCO159" s="131"/>
      <c r="QCP159" s="131"/>
      <c r="QCQ159" s="131"/>
      <c r="QCR159" s="131"/>
      <c r="QCS159" s="131"/>
      <c r="QCT159" s="131"/>
      <c r="QCU159" s="131"/>
      <c r="QCV159" s="131"/>
      <c r="QCW159" s="131"/>
      <c r="QCX159" s="131"/>
      <c r="QCY159" s="131"/>
      <c r="QCZ159" s="131"/>
      <c r="QDA159" s="131"/>
      <c r="QDB159" s="131"/>
      <c r="QDC159" s="131"/>
      <c r="QDD159" s="131"/>
      <c r="QDE159" s="131"/>
      <c r="QDF159" s="131"/>
      <c r="QDG159" s="131"/>
      <c r="QDH159" s="131"/>
      <c r="QDI159" s="131"/>
      <c r="QDJ159" s="131"/>
      <c r="QDK159" s="131"/>
      <c r="QDL159" s="131"/>
      <c r="QDM159" s="131"/>
      <c r="QDN159" s="131"/>
      <c r="QDO159" s="131"/>
      <c r="QDP159" s="131"/>
      <c r="QDQ159" s="131"/>
      <c r="QDR159" s="131"/>
      <c r="QDS159" s="131"/>
      <c r="QDT159" s="131"/>
      <c r="QDU159" s="131"/>
      <c r="QDV159" s="131"/>
      <c r="QDW159" s="131"/>
      <c r="QDX159" s="131"/>
      <c r="QDY159" s="131"/>
      <c r="QDZ159" s="131"/>
      <c r="QEA159" s="131"/>
      <c r="QEB159" s="131"/>
      <c r="QEC159" s="131"/>
      <c r="QED159" s="131"/>
      <c r="QEE159" s="131"/>
      <c r="QEF159" s="131"/>
      <c r="QEG159" s="131"/>
      <c r="QEH159" s="131"/>
      <c r="QEI159" s="131"/>
      <c r="QEJ159" s="131"/>
      <c r="QEK159" s="131"/>
      <c r="QEL159" s="131"/>
      <c r="QEM159" s="131"/>
      <c r="QEN159" s="131"/>
      <c r="QEO159" s="131"/>
      <c r="QEP159" s="131"/>
      <c r="QEQ159" s="131"/>
      <c r="QER159" s="131"/>
      <c r="QES159" s="131"/>
      <c r="QET159" s="131"/>
      <c r="QEU159" s="131"/>
      <c r="QEV159" s="131"/>
      <c r="QEW159" s="131"/>
      <c r="QEX159" s="131"/>
      <c r="QEY159" s="131"/>
      <c r="QEZ159" s="131"/>
      <c r="QFA159" s="131"/>
      <c r="QFB159" s="131"/>
      <c r="QFC159" s="131"/>
      <c r="QFD159" s="131"/>
      <c r="QFE159" s="131"/>
      <c r="QFF159" s="131"/>
      <c r="QFG159" s="131"/>
      <c r="QFH159" s="131"/>
      <c r="QFI159" s="131"/>
      <c r="QFJ159" s="131"/>
      <c r="QFK159" s="131"/>
      <c r="QFL159" s="131"/>
      <c r="QFM159" s="131"/>
      <c r="QFN159" s="131"/>
      <c r="QFO159" s="131"/>
      <c r="QFP159" s="131"/>
      <c r="QFQ159" s="131"/>
      <c r="QFR159" s="131"/>
      <c r="QFS159" s="131"/>
      <c r="QFT159" s="131"/>
      <c r="QFU159" s="131"/>
      <c r="QFV159" s="131"/>
      <c r="QFW159" s="131"/>
      <c r="QFX159" s="131"/>
      <c r="QFY159" s="131"/>
      <c r="QFZ159" s="131"/>
      <c r="QGA159" s="131"/>
      <c r="QGB159" s="131"/>
      <c r="QGC159" s="131"/>
      <c r="QGD159" s="131"/>
      <c r="QGE159" s="131"/>
      <c r="QGF159" s="131"/>
      <c r="QGG159" s="131"/>
      <c r="QGH159" s="131"/>
      <c r="QGI159" s="131"/>
      <c r="QGJ159" s="131"/>
      <c r="QGK159" s="131"/>
      <c r="QGL159" s="131"/>
      <c r="QGM159" s="131"/>
      <c r="QGN159" s="131"/>
      <c r="QGO159" s="131"/>
      <c r="QGP159" s="131"/>
      <c r="QGQ159" s="131"/>
      <c r="QGR159" s="131"/>
      <c r="QGS159" s="131"/>
      <c r="QGT159" s="131"/>
      <c r="QGU159" s="131"/>
      <c r="QGV159" s="131"/>
      <c r="QGW159" s="131"/>
      <c r="QGX159" s="131"/>
      <c r="QGY159" s="131"/>
      <c r="QGZ159" s="131"/>
      <c r="QHA159" s="131"/>
      <c r="QHB159" s="131"/>
      <c r="QHC159" s="131"/>
      <c r="QHD159" s="131"/>
      <c r="QHE159" s="131"/>
      <c r="QHF159" s="131"/>
      <c r="QHG159" s="131"/>
      <c r="QHH159" s="131"/>
      <c r="QHI159" s="131"/>
      <c r="QHJ159" s="131"/>
      <c r="QHK159" s="131"/>
      <c r="QHL159" s="131"/>
      <c r="QHM159" s="131"/>
      <c r="QHN159" s="131"/>
      <c r="QHO159" s="131"/>
      <c r="QHP159" s="131"/>
      <c r="QHQ159" s="131"/>
      <c r="QHR159" s="131"/>
      <c r="QHS159" s="131"/>
      <c r="QHT159" s="131"/>
      <c r="QHU159" s="131"/>
      <c r="QHV159" s="131"/>
      <c r="QHW159" s="131"/>
      <c r="QHX159" s="131"/>
      <c r="QHY159" s="131"/>
      <c r="QHZ159" s="131"/>
      <c r="QIA159" s="131"/>
      <c r="QIB159" s="131"/>
      <c r="QIC159" s="131"/>
      <c r="QID159" s="131"/>
      <c r="QIE159" s="131"/>
      <c r="QIF159" s="131"/>
      <c r="QIG159" s="131"/>
      <c r="QIH159" s="131"/>
      <c r="QII159" s="131"/>
      <c r="QIJ159" s="131"/>
      <c r="QIK159" s="131"/>
      <c r="QIL159" s="131"/>
      <c r="QIM159" s="131"/>
      <c r="QIN159" s="131"/>
      <c r="QIO159" s="131"/>
      <c r="QIP159" s="131"/>
      <c r="QIQ159" s="131"/>
      <c r="QIR159" s="131"/>
      <c r="QIS159" s="131"/>
      <c r="QIT159" s="131"/>
      <c r="QIU159" s="131"/>
      <c r="QIV159" s="131"/>
      <c r="QIW159" s="131"/>
      <c r="QIX159" s="131"/>
      <c r="QIY159" s="131"/>
      <c r="QIZ159" s="131"/>
      <c r="QJA159" s="131"/>
      <c r="QJB159" s="131"/>
      <c r="QJC159" s="131"/>
      <c r="QJD159" s="131"/>
      <c r="QJE159" s="131"/>
      <c r="QJF159" s="131"/>
      <c r="QJG159" s="131"/>
      <c r="QJH159" s="131"/>
      <c r="QJI159" s="131"/>
      <c r="QJJ159" s="131"/>
      <c r="QJK159" s="131"/>
      <c r="QJL159" s="131"/>
      <c r="QJM159" s="131"/>
      <c r="QJN159" s="131"/>
      <c r="QJO159" s="131"/>
      <c r="QJP159" s="131"/>
      <c r="QJQ159" s="131"/>
      <c r="QJR159" s="131"/>
      <c r="QJS159" s="131"/>
      <c r="QJT159" s="131"/>
      <c r="QJU159" s="131"/>
      <c r="QJV159" s="131"/>
      <c r="QJW159" s="131"/>
      <c r="QJX159" s="131"/>
      <c r="QJY159" s="131"/>
      <c r="QJZ159" s="131"/>
      <c r="QKA159" s="131"/>
      <c r="QKB159" s="131"/>
      <c r="QKC159" s="131"/>
      <c r="QKD159" s="131"/>
      <c r="QKE159" s="131"/>
      <c r="QKF159" s="131"/>
      <c r="QKG159" s="131"/>
      <c r="QKH159" s="131"/>
      <c r="QKI159" s="131"/>
      <c r="QKJ159" s="131"/>
      <c r="QKK159" s="131"/>
      <c r="QKL159" s="131"/>
      <c r="QKM159" s="131"/>
      <c r="QKN159" s="131"/>
      <c r="QKO159" s="131"/>
      <c r="QKP159" s="131"/>
      <c r="QKQ159" s="131"/>
      <c r="QKR159" s="131"/>
      <c r="QKS159" s="131"/>
      <c r="QKT159" s="131"/>
      <c r="QKU159" s="131"/>
      <c r="QKV159" s="131"/>
      <c r="QKW159" s="131"/>
      <c r="QKX159" s="131"/>
      <c r="QKY159" s="131"/>
      <c r="QKZ159" s="131"/>
      <c r="QLA159" s="131"/>
      <c r="QLB159" s="131"/>
      <c r="QLC159" s="131"/>
      <c r="QLD159" s="131"/>
      <c r="QLE159" s="131"/>
      <c r="QLF159" s="131"/>
      <c r="QLG159" s="131"/>
      <c r="QLH159" s="131"/>
      <c r="QLI159" s="131"/>
      <c r="QLJ159" s="131"/>
      <c r="QLK159" s="131"/>
      <c r="QLL159" s="131"/>
      <c r="QLM159" s="131"/>
      <c r="QLN159" s="131"/>
      <c r="QLO159" s="131"/>
      <c r="QLP159" s="131"/>
      <c r="QLQ159" s="131"/>
      <c r="QLR159" s="131"/>
      <c r="QLS159" s="131"/>
      <c r="QLT159" s="131"/>
      <c r="QLU159" s="131"/>
      <c r="QLV159" s="131"/>
      <c r="QLW159" s="131"/>
      <c r="QLX159" s="131"/>
      <c r="QLY159" s="131"/>
      <c r="QLZ159" s="131"/>
      <c r="QMA159" s="131"/>
      <c r="QMB159" s="131"/>
      <c r="QMC159" s="131"/>
      <c r="QMD159" s="131"/>
      <c r="QME159" s="131"/>
      <c r="QMF159" s="131"/>
      <c r="QMG159" s="131"/>
      <c r="QMH159" s="131"/>
      <c r="QMI159" s="131"/>
      <c r="QMJ159" s="131"/>
      <c r="QMK159" s="131"/>
      <c r="QML159" s="131"/>
      <c r="QMM159" s="131"/>
      <c r="QMN159" s="131"/>
      <c r="QMO159" s="131"/>
      <c r="QMP159" s="131"/>
      <c r="QMQ159" s="131"/>
      <c r="QMR159" s="131"/>
      <c r="QMS159" s="131"/>
      <c r="QMT159" s="131"/>
      <c r="QMU159" s="131"/>
      <c r="QMV159" s="131"/>
      <c r="QMW159" s="131"/>
      <c r="QMX159" s="131"/>
      <c r="QMY159" s="131"/>
      <c r="QMZ159" s="131"/>
      <c r="QNA159" s="131"/>
      <c r="QNB159" s="131"/>
      <c r="QNC159" s="131"/>
      <c r="QND159" s="131"/>
      <c r="QNE159" s="131"/>
      <c r="QNF159" s="131"/>
      <c r="QNG159" s="131"/>
      <c r="QNH159" s="131"/>
      <c r="QNI159" s="131"/>
      <c r="QNJ159" s="131"/>
      <c r="QNK159" s="131"/>
      <c r="QNL159" s="131"/>
      <c r="QNM159" s="131"/>
      <c r="QNN159" s="131"/>
      <c r="QNO159" s="131"/>
      <c r="QNP159" s="131"/>
      <c r="QNQ159" s="131"/>
      <c r="QNR159" s="131"/>
      <c r="QNS159" s="131"/>
      <c r="QNT159" s="131"/>
      <c r="QNU159" s="131"/>
      <c r="QNV159" s="131"/>
      <c r="QNW159" s="131"/>
      <c r="QNX159" s="131"/>
      <c r="QNY159" s="131"/>
      <c r="QNZ159" s="131"/>
      <c r="QOA159" s="131"/>
      <c r="QOB159" s="131"/>
      <c r="QOC159" s="131"/>
      <c r="QOD159" s="131"/>
      <c r="QOE159" s="131"/>
      <c r="QOF159" s="131"/>
      <c r="QOG159" s="131"/>
      <c r="QOH159" s="131"/>
      <c r="QOI159" s="131"/>
      <c r="QOJ159" s="131"/>
      <c r="QOK159" s="131"/>
      <c r="QOL159" s="131"/>
      <c r="QOM159" s="131"/>
      <c r="QON159" s="131"/>
      <c r="QOO159" s="131"/>
      <c r="QOP159" s="131"/>
      <c r="QOQ159" s="131"/>
      <c r="QOR159" s="131"/>
      <c r="QOS159" s="131"/>
      <c r="QOT159" s="131"/>
      <c r="QOU159" s="131"/>
      <c r="QOV159" s="131"/>
      <c r="QOW159" s="131"/>
      <c r="QOX159" s="131"/>
      <c r="QOY159" s="131"/>
      <c r="QOZ159" s="131"/>
      <c r="QPA159" s="131"/>
      <c r="QPB159" s="131"/>
      <c r="QPC159" s="131"/>
      <c r="QPD159" s="131"/>
      <c r="QPE159" s="131"/>
      <c r="QPF159" s="131"/>
      <c r="QPG159" s="131"/>
      <c r="QPH159" s="131"/>
      <c r="QPI159" s="131"/>
      <c r="QPJ159" s="131"/>
      <c r="QPK159" s="131"/>
      <c r="QPL159" s="131"/>
      <c r="QPM159" s="131"/>
      <c r="QPN159" s="131"/>
      <c r="QPO159" s="131"/>
      <c r="QPP159" s="131"/>
      <c r="QPQ159" s="131"/>
      <c r="QPR159" s="131"/>
      <c r="QPS159" s="131"/>
      <c r="QPT159" s="131"/>
      <c r="QPU159" s="131"/>
      <c r="QPV159" s="131"/>
      <c r="QPW159" s="131"/>
      <c r="QPX159" s="131"/>
      <c r="QPY159" s="131"/>
      <c r="QPZ159" s="131"/>
      <c r="QQA159" s="131"/>
      <c r="QQB159" s="131"/>
      <c r="QQC159" s="131"/>
      <c r="QQD159" s="131"/>
      <c r="QQE159" s="131"/>
      <c r="QQF159" s="131"/>
      <c r="QQG159" s="131"/>
      <c r="QQH159" s="131"/>
      <c r="QQI159" s="131"/>
      <c r="QQJ159" s="131"/>
      <c r="QQK159" s="131"/>
      <c r="QQL159" s="131"/>
      <c r="QQM159" s="131"/>
      <c r="QQN159" s="131"/>
      <c r="QQO159" s="131"/>
      <c r="QQP159" s="131"/>
      <c r="QQQ159" s="131"/>
      <c r="QQR159" s="131"/>
      <c r="QQS159" s="131"/>
      <c r="QQT159" s="131"/>
      <c r="QQU159" s="131"/>
      <c r="QQV159" s="131"/>
      <c r="QQW159" s="131"/>
      <c r="QQX159" s="131"/>
      <c r="QQY159" s="131"/>
      <c r="QQZ159" s="131"/>
      <c r="QRA159" s="131"/>
      <c r="QRB159" s="131"/>
      <c r="QRC159" s="131"/>
      <c r="QRD159" s="131"/>
      <c r="QRE159" s="131"/>
      <c r="QRF159" s="131"/>
      <c r="QRG159" s="131"/>
      <c r="QRH159" s="131"/>
      <c r="QRI159" s="131"/>
      <c r="QRJ159" s="131"/>
      <c r="QRK159" s="131"/>
      <c r="QRL159" s="131"/>
      <c r="QRM159" s="131"/>
      <c r="QRN159" s="131"/>
      <c r="QRO159" s="131"/>
      <c r="QRP159" s="131"/>
      <c r="QRQ159" s="131"/>
      <c r="QRR159" s="131"/>
      <c r="QRS159" s="131"/>
      <c r="QRT159" s="131"/>
      <c r="QRU159" s="131"/>
      <c r="QRV159" s="131"/>
      <c r="QRW159" s="131"/>
      <c r="QRX159" s="131"/>
      <c r="QRY159" s="131"/>
      <c r="QRZ159" s="131"/>
      <c r="QSA159" s="131"/>
      <c r="QSB159" s="131"/>
      <c r="QSC159" s="131"/>
      <c r="QSD159" s="131"/>
      <c r="QSE159" s="131"/>
      <c r="QSF159" s="131"/>
      <c r="QSG159" s="131"/>
      <c r="QSH159" s="131"/>
      <c r="QSI159" s="131"/>
      <c r="QSJ159" s="131"/>
      <c r="QSK159" s="131"/>
      <c r="QSL159" s="131"/>
      <c r="QSM159" s="131"/>
      <c r="QSN159" s="131"/>
      <c r="QSO159" s="131"/>
      <c r="QSP159" s="131"/>
      <c r="QSQ159" s="131"/>
      <c r="QSR159" s="131"/>
      <c r="QSS159" s="131"/>
      <c r="QST159" s="131"/>
      <c r="QSU159" s="131"/>
      <c r="QSV159" s="131"/>
      <c r="QSW159" s="131"/>
      <c r="QSX159" s="131"/>
      <c r="QSY159" s="131"/>
      <c r="QSZ159" s="131"/>
      <c r="QTA159" s="131"/>
      <c r="QTB159" s="131"/>
      <c r="QTC159" s="131"/>
      <c r="QTD159" s="131"/>
      <c r="QTE159" s="131"/>
      <c r="QTF159" s="131"/>
      <c r="QTG159" s="131"/>
      <c r="QTH159" s="131"/>
      <c r="QTI159" s="131"/>
      <c r="QTJ159" s="131"/>
      <c r="QTK159" s="131"/>
      <c r="QTL159" s="131"/>
      <c r="QTM159" s="131"/>
      <c r="QTN159" s="131"/>
      <c r="QTO159" s="131"/>
      <c r="QTP159" s="131"/>
      <c r="QTQ159" s="131"/>
      <c r="QTR159" s="131"/>
      <c r="QTS159" s="131"/>
      <c r="QTT159" s="131"/>
      <c r="QTU159" s="131"/>
      <c r="QTV159" s="131"/>
      <c r="QTW159" s="131"/>
      <c r="QTX159" s="131"/>
      <c r="QTY159" s="131"/>
      <c r="QTZ159" s="131"/>
      <c r="QUA159" s="131"/>
      <c r="QUB159" s="131"/>
      <c r="QUC159" s="131"/>
      <c r="QUD159" s="131"/>
      <c r="QUE159" s="131"/>
      <c r="QUF159" s="131"/>
      <c r="QUG159" s="131"/>
      <c r="QUH159" s="131"/>
      <c r="QUI159" s="131"/>
      <c r="QUJ159" s="131"/>
      <c r="QUK159" s="131"/>
      <c r="QUL159" s="131"/>
      <c r="QUM159" s="131"/>
      <c r="QUN159" s="131"/>
      <c r="QUO159" s="131"/>
      <c r="QUP159" s="131"/>
      <c r="QUQ159" s="131"/>
      <c r="QUR159" s="131"/>
      <c r="QUS159" s="131"/>
      <c r="QUT159" s="131"/>
      <c r="QUU159" s="131"/>
      <c r="QUV159" s="131"/>
      <c r="QUW159" s="131"/>
      <c r="QUX159" s="131"/>
      <c r="QUY159" s="131"/>
      <c r="QUZ159" s="131"/>
      <c r="QVA159" s="131"/>
      <c r="QVB159" s="131"/>
      <c r="QVC159" s="131"/>
      <c r="QVD159" s="131"/>
      <c r="QVE159" s="131"/>
      <c r="QVF159" s="131"/>
      <c r="QVG159" s="131"/>
      <c r="QVH159" s="131"/>
      <c r="QVI159" s="131"/>
      <c r="QVJ159" s="131"/>
      <c r="QVK159" s="131"/>
      <c r="QVL159" s="131"/>
      <c r="QVM159" s="131"/>
      <c r="QVN159" s="131"/>
      <c r="QVO159" s="131"/>
      <c r="QVP159" s="131"/>
      <c r="QVQ159" s="131"/>
      <c r="QVR159" s="131"/>
      <c r="QVS159" s="131"/>
      <c r="QVT159" s="131"/>
      <c r="QVU159" s="131"/>
      <c r="QVV159" s="131"/>
      <c r="QVW159" s="131"/>
      <c r="QVX159" s="131"/>
      <c r="QVY159" s="131"/>
      <c r="QVZ159" s="131"/>
      <c r="QWA159" s="131"/>
      <c r="QWB159" s="131"/>
      <c r="QWC159" s="131"/>
      <c r="QWD159" s="131"/>
      <c r="QWE159" s="131"/>
      <c r="QWF159" s="131"/>
      <c r="QWG159" s="131"/>
      <c r="QWH159" s="131"/>
      <c r="QWI159" s="131"/>
      <c r="QWJ159" s="131"/>
      <c r="QWK159" s="131"/>
      <c r="QWL159" s="131"/>
      <c r="QWM159" s="131"/>
      <c r="QWN159" s="131"/>
      <c r="QWO159" s="131"/>
      <c r="QWP159" s="131"/>
      <c r="QWQ159" s="131"/>
      <c r="QWR159" s="131"/>
      <c r="QWS159" s="131"/>
      <c r="QWT159" s="131"/>
      <c r="QWU159" s="131"/>
      <c r="QWV159" s="131"/>
      <c r="QWW159" s="131"/>
      <c r="QWX159" s="131"/>
      <c r="QWY159" s="131"/>
      <c r="QWZ159" s="131"/>
      <c r="QXA159" s="131"/>
      <c r="QXB159" s="131"/>
      <c r="QXC159" s="131"/>
      <c r="QXD159" s="131"/>
      <c r="QXE159" s="131"/>
      <c r="QXF159" s="131"/>
      <c r="QXG159" s="131"/>
      <c r="QXH159" s="131"/>
      <c r="QXI159" s="131"/>
      <c r="QXJ159" s="131"/>
      <c r="QXK159" s="131"/>
      <c r="QXL159" s="131"/>
      <c r="QXM159" s="131"/>
      <c r="QXN159" s="131"/>
      <c r="QXO159" s="131"/>
      <c r="QXP159" s="131"/>
      <c r="QXQ159" s="131"/>
      <c r="QXR159" s="131"/>
      <c r="QXS159" s="131"/>
      <c r="QXT159" s="131"/>
      <c r="QXU159" s="131"/>
      <c r="QXV159" s="131"/>
      <c r="QXW159" s="131"/>
      <c r="QXX159" s="131"/>
      <c r="QXY159" s="131"/>
      <c r="QXZ159" s="131"/>
      <c r="QYA159" s="131"/>
      <c r="QYB159" s="131"/>
      <c r="QYC159" s="131"/>
      <c r="QYD159" s="131"/>
      <c r="QYE159" s="131"/>
      <c r="QYF159" s="131"/>
      <c r="QYG159" s="131"/>
      <c r="QYH159" s="131"/>
      <c r="QYI159" s="131"/>
      <c r="QYJ159" s="131"/>
      <c r="QYK159" s="131"/>
      <c r="QYL159" s="131"/>
      <c r="QYM159" s="131"/>
      <c r="QYN159" s="131"/>
      <c r="QYO159" s="131"/>
      <c r="QYP159" s="131"/>
      <c r="QYQ159" s="131"/>
      <c r="QYR159" s="131"/>
      <c r="QYS159" s="131"/>
      <c r="QYT159" s="131"/>
      <c r="QYU159" s="131"/>
      <c r="QYV159" s="131"/>
      <c r="QYW159" s="131"/>
      <c r="QYX159" s="131"/>
      <c r="QYY159" s="131"/>
      <c r="QYZ159" s="131"/>
      <c r="QZA159" s="131"/>
      <c r="QZB159" s="131"/>
      <c r="QZC159" s="131"/>
      <c r="QZD159" s="131"/>
      <c r="QZE159" s="131"/>
      <c r="QZF159" s="131"/>
      <c r="QZG159" s="131"/>
      <c r="QZH159" s="131"/>
      <c r="QZI159" s="131"/>
      <c r="QZJ159" s="131"/>
      <c r="QZK159" s="131"/>
      <c r="QZL159" s="131"/>
      <c r="QZM159" s="131"/>
      <c r="QZN159" s="131"/>
      <c r="QZO159" s="131"/>
      <c r="QZP159" s="131"/>
      <c r="QZQ159" s="131"/>
      <c r="QZR159" s="131"/>
      <c r="QZS159" s="131"/>
      <c r="QZT159" s="131"/>
      <c r="QZU159" s="131"/>
      <c r="QZV159" s="131"/>
      <c r="QZW159" s="131"/>
      <c r="QZX159" s="131"/>
      <c r="QZY159" s="131"/>
      <c r="QZZ159" s="131"/>
      <c r="RAA159" s="131"/>
      <c r="RAB159" s="131"/>
      <c r="RAC159" s="131"/>
      <c r="RAD159" s="131"/>
      <c r="RAE159" s="131"/>
      <c r="RAF159" s="131"/>
      <c r="RAG159" s="131"/>
      <c r="RAH159" s="131"/>
      <c r="RAI159" s="131"/>
      <c r="RAJ159" s="131"/>
      <c r="RAK159" s="131"/>
      <c r="RAL159" s="131"/>
      <c r="RAM159" s="131"/>
      <c r="RAN159" s="131"/>
      <c r="RAO159" s="131"/>
      <c r="RAP159" s="131"/>
      <c r="RAQ159" s="131"/>
      <c r="RAR159" s="131"/>
      <c r="RAS159" s="131"/>
      <c r="RAT159" s="131"/>
      <c r="RAU159" s="131"/>
      <c r="RAV159" s="131"/>
      <c r="RAW159" s="131"/>
      <c r="RAX159" s="131"/>
      <c r="RAY159" s="131"/>
      <c r="RAZ159" s="131"/>
      <c r="RBA159" s="131"/>
      <c r="RBB159" s="131"/>
      <c r="RBC159" s="131"/>
      <c r="RBD159" s="131"/>
      <c r="RBE159" s="131"/>
      <c r="RBF159" s="131"/>
      <c r="RBG159" s="131"/>
      <c r="RBH159" s="131"/>
      <c r="RBI159" s="131"/>
      <c r="RBJ159" s="131"/>
      <c r="RBK159" s="131"/>
      <c r="RBL159" s="131"/>
      <c r="RBM159" s="131"/>
      <c r="RBN159" s="131"/>
      <c r="RBO159" s="131"/>
      <c r="RBP159" s="131"/>
      <c r="RBQ159" s="131"/>
      <c r="RBR159" s="131"/>
      <c r="RBS159" s="131"/>
      <c r="RBT159" s="131"/>
      <c r="RBU159" s="131"/>
      <c r="RBV159" s="131"/>
      <c r="RBW159" s="131"/>
      <c r="RBX159" s="131"/>
      <c r="RBY159" s="131"/>
      <c r="RBZ159" s="131"/>
      <c r="RCA159" s="131"/>
      <c r="RCB159" s="131"/>
      <c r="RCC159" s="131"/>
      <c r="RCD159" s="131"/>
      <c r="RCE159" s="131"/>
      <c r="RCF159" s="131"/>
      <c r="RCG159" s="131"/>
      <c r="RCH159" s="131"/>
      <c r="RCI159" s="131"/>
      <c r="RCJ159" s="131"/>
      <c r="RCK159" s="131"/>
      <c r="RCL159" s="131"/>
      <c r="RCM159" s="131"/>
      <c r="RCN159" s="131"/>
      <c r="RCO159" s="131"/>
      <c r="RCP159" s="131"/>
      <c r="RCQ159" s="131"/>
      <c r="RCR159" s="131"/>
      <c r="RCS159" s="131"/>
      <c r="RCT159" s="131"/>
      <c r="RCU159" s="131"/>
      <c r="RCV159" s="131"/>
      <c r="RCW159" s="131"/>
      <c r="RCX159" s="131"/>
      <c r="RCY159" s="131"/>
      <c r="RCZ159" s="131"/>
      <c r="RDA159" s="131"/>
      <c r="RDB159" s="131"/>
      <c r="RDC159" s="131"/>
      <c r="RDD159" s="131"/>
      <c r="RDE159" s="131"/>
      <c r="RDF159" s="131"/>
      <c r="RDG159" s="131"/>
      <c r="RDH159" s="131"/>
      <c r="RDI159" s="131"/>
      <c r="RDJ159" s="131"/>
      <c r="RDK159" s="131"/>
      <c r="RDL159" s="131"/>
      <c r="RDM159" s="131"/>
      <c r="RDN159" s="131"/>
      <c r="RDO159" s="131"/>
      <c r="RDP159" s="131"/>
      <c r="RDQ159" s="131"/>
      <c r="RDR159" s="131"/>
      <c r="RDS159" s="131"/>
      <c r="RDT159" s="131"/>
      <c r="RDU159" s="131"/>
      <c r="RDV159" s="131"/>
      <c r="RDW159" s="131"/>
      <c r="RDX159" s="131"/>
      <c r="RDY159" s="131"/>
      <c r="RDZ159" s="131"/>
      <c r="REA159" s="131"/>
      <c r="REB159" s="131"/>
      <c r="REC159" s="131"/>
      <c r="RED159" s="131"/>
      <c r="REE159" s="131"/>
      <c r="REF159" s="131"/>
      <c r="REG159" s="131"/>
      <c r="REH159" s="131"/>
      <c r="REI159" s="131"/>
      <c r="REJ159" s="131"/>
      <c r="REK159" s="131"/>
      <c r="REL159" s="131"/>
      <c r="REM159" s="131"/>
      <c r="REN159" s="131"/>
      <c r="REO159" s="131"/>
      <c r="REP159" s="131"/>
      <c r="REQ159" s="131"/>
      <c r="RER159" s="131"/>
      <c r="RES159" s="131"/>
      <c r="RET159" s="131"/>
      <c r="REU159" s="131"/>
      <c r="REV159" s="131"/>
      <c r="REW159" s="131"/>
      <c r="REX159" s="131"/>
      <c r="REY159" s="131"/>
      <c r="REZ159" s="131"/>
      <c r="RFA159" s="131"/>
      <c r="RFB159" s="131"/>
      <c r="RFC159" s="131"/>
      <c r="RFD159" s="131"/>
      <c r="RFE159" s="131"/>
      <c r="RFF159" s="131"/>
      <c r="RFG159" s="131"/>
      <c r="RFH159" s="131"/>
      <c r="RFI159" s="131"/>
      <c r="RFJ159" s="131"/>
      <c r="RFK159" s="131"/>
      <c r="RFL159" s="131"/>
      <c r="RFM159" s="131"/>
      <c r="RFN159" s="131"/>
      <c r="RFO159" s="131"/>
      <c r="RFP159" s="131"/>
      <c r="RFQ159" s="131"/>
      <c r="RFR159" s="131"/>
      <c r="RFS159" s="131"/>
      <c r="RFT159" s="131"/>
      <c r="RFU159" s="131"/>
      <c r="RFV159" s="131"/>
      <c r="RFW159" s="131"/>
      <c r="RFX159" s="131"/>
      <c r="RFY159" s="131"/>
      <c r="RFZ159" s="131"/>
      <c r="RGA159" s="131"/>
      <c r="RGB159" s="131"/>
      <c r="RGC159" s="131"/>
      <c r="RGD159" s="131"/>
      <c r="RGE159" s="131"/>
      <c r="RGF159" s="131"/>
      <c r="RGG159" s="131"/>
      <c r="RGH159" s="131"/>
      <c r="RGI159" s="131"/>
      <c r="RGJ159" s="131"/>
      <c r="RGK159" s="131"/>
      <c r="RGL159" s="131"/>
      <c r="RGM159" s="131"/>
      <c r="RGN159" s="131"/>
      <c r="RGO159" s="131"/>
      <c r="RGP159" s="131"/>
      <c r="RGQ159" s="131"/>
      <c r="RGR159" s="131"/>
      <c r="RGS159" s="131"/>
      <c r="RGT159" s="131"/>
      <c r="RGU159" s="131"/>
      <c r="RGV159" s="131"/>
      <c r="RGW159" s="131"/>
      <c r="RGX159" s="131"/>
      <c r="RGY159" s="131"/>
      <c r="RGZ159" s="131"/>
      <c r="RHA159" s="131"/>
      <c r="RHB159" s="131"/>
      <c r="RHC159" s="131"/>
      <c r="RHD159" s="131"/>
      <c r="RHE159" s="131"/>
      <c r="RHF159" s="131"/>
      <c r="RHG159" s="131"/>
      <c r="RHH159" s="131"/>
      <c r="RHI159" s="131"/>
      <c r="RHJ159" s="131"/>
      <c r="RHK159" s="131"/>
      <c r="RHL159" s="131"/>
      <c r="RHM159" s="131"/>
      <c r="RHN159" s="131"/>
      <c r="RHO159" s="131"/>
      <c r="RHP159" s="131"/>
      <c r="RHQ159" s="131"/>
      <c r="RHR159" s="131"/>
      <c r="RHS159" s="131"/>
      <c r="RHT159" s="131"/>
      <c r="RHU159" s="131"/>
      <c r="RHV159" s="131"/>
      <c r="RHW159" s="131"/>
      <c r="RHX159" s="131"/>
      <c r="RHY159" s="131"/>
      <c r="RHZ159" s="131"/>
      <c r="RIA159" s="131"/>
      <c r="RIB159" s="131"/>
      <c r="RIC159" s="131"/>
      <c r="RID159" s="131"/>
      <c r="RIE159" s="131"/>
      <c r="RIF159" s="131"/>
      <c r="RIG159" s="131"/>
      <c r="RIH159" s="131"/>
      <c r="RII159" s="131"/>
      <c r="RIJ159" s="131"/>
      <c r="RIK159" s="131"/>
      <c r="RIL159" s="131"/>
      <c r="RIM159" s="131"/>
      <c r="RIN159" s="131"/>
      <c r="RIO159" s="131"/>
      <c r="RIP159" s="131"/>
      <c r="RIQ159" s="131"/>
      <c r="RIR159" s="131"/>
      <c r="RIS159" s="131"/>
      <c r="RIT159" s="131"/>
      <c r="RIU159" s="131"/>
      <c r="RIV159" s="131"/>
      <c r="RIW159" s="131"/>
      <c r="RIX159" s="131"/>
      <c r="RIY159" s="131"/>
      <c r="RIZ159" s="131"/>
      <c r="RJA159" s="131"/>
      <c r="RJB159" s="131"/>
      <c r="RJC159" s="131"/>
      <c r="RJD159" s="131"/>
      <c r="RJE159" s="131"/>
      <c r="RJF159" s="131"/>
      <c r="RJG159" s="131"/>
      <c r="RJH159" s="131"/>
      <c r="RJI159" s="131"/>
      <c r="RJJ159" s="131"/>
      <c r="RJK159" s="131"/>
      <c r="RJL159" s="131"/>
      <c r="RJM159" s="131"/>
      <c r="RJN159" s="131"/>
      <c r="RJO159" s="131"/>
      <c r="RJP159" s="131"/>
      <c r="RJQ159" s="131"/>
      <c r="RJR159" s="131"/>
      <c r="RJS159" s="131"/>
      <c r="RJT159" s="131"/>
      <c r="RJU159" s="131"/>
      <c r="RJV159" s="131"/>
      <c r="RJW159" s="131"/>
      <c r="RJX159" s="131"/>
      <c r="RJY159" s="131"/>
      <c r="RJZ159" s="131"/>
      <c r="RKA159" s="131"/>
      <c r="RKB159" s="131"/>
      <c r="RKC159" s="131"/>
      <c r="RKD159" s="131"/>
      <c r="RKE159" s="131"/>
      <c r="RKF159" s="131"/>
      <c r="RKG159" s="131"/>
      <c r="RKH159" s="131"/>
      <c r="RKI159" s="131"/>
      <c r="RKJ159" s="131"/>
      <c r="RKK159" s="131"/>
      <c r="RKL159" s="131"/>
      <c r="RKM159" s="131"/>
      <c r="RKN159" s="131"/>
      <c r="RKO159" s="131"/>
      <c r="RKP159" s="131"/>
      <c r="RKQ159" s="131"/>
      <c r="RKR159" s="131"/>
      <c r="RKS159" s="131"/>
      <c r="RKT159" s="131"/>
      <c r="RKU159" s="131"/>
      <c r="RKV159" s="131"/>
      <c r="RKW159" s="131"/>
      <c r="RKX159" s="131"/>
      <c r="RKY159" s="131"/>
      <c r="RKZ159" s="131"/>
      <c r="RLA159" s="131"/>
      <c r="RLB159" s="131"/>
      <c r="RLC159" s="131"/>
      <c r="RLD159" s="131"/>
      <c r="RLE159" s="131"/>
      <c r="RLF159" s="131"/>
      <c r="RLG159" s="131"/>
      <c r="RLH159" s="131"/>
      <c r="RLI159" s="131"/>
      <c r="RLJ159" s="131"/>
      <c r="RLK159" s="131"/>
      <c r="RLL159" s="131"/>
      <c r="RLM159" s="131"/>
      <c r="RLN159" s="131"/>
      <c r="RLO159" s="131"/>
      <c r="RLP159" s="131"/>
      <c r="RLQ159" s="131"/>
      <c r="RLR159" s="131"/>
      <c r="RLS159" s="131"/>
      <c r="RLT159" s="131"/>
      <c r="RLU159" s="131"/>
      <c r="RLV159" s="131"/>
      <c r="RLW159" s="131"/>
      <c r="RLX159" s="131"/>
      <c r="RLY159" s="131"/>
      <c r="RLZ159" s="131"/>
      <c r="RMA159" s="131"/>
      <c r="RMB159" s="131"/>
      <c r="RMC159" s="131"/>
      <c r="RMD159" s="131"/>
      <c r="RME159" s="131"/>
      <c r="RMF159" s="131"/>
      <c r="RMG159" s="131"/>
      <c r="RMH159" s="131"/>
      <c r="RMI159" s="131"/>
      <c r="RMJ159" s="131"/>
      <c r="RMK159" s="131"/>
      <c r="RML159" s="131"/>
      <c r="RMM159" s="131"/>
      <c r="RMN159" s="131"/>
      <c r="RMO159" s="131"/>
      <c r="RMP159" s="131"/>
      <c r="RMQ159" s="131"/>
      <c r="RMR159" s="131"/>
      <c r="RMS159" s="131"/>
      <c r="RMT159" s="131"/>
      <c r="RMU159" s="131"/>
      <c r="RMV159" s="131"/>
      <c r="RMW159" s="131"/>
      <c r="RMX159" s="131"/>
      <c r="RMY159" s="131"/>
      <c r="RMZ159" s="131"/>
      <c r="RNA159" s="131"/>
      <c r="RNB159" s="131"/>
      <c r="RNC159" s="131"/>
      <c r="RND159" s="131"/>
      <c r="RNE159" s="131"/>
      <c r="RNF159" s="131"/>
      <c r="RNG159" s="131"/>
      <c r="RNH159" s="131"/>
      <c r="RNI159" s="131"/>
      <c r="RNJ159" s="131"/>
      <c r="RNK159" s="131"/>
      <c r="RNL159" s="131"/>
      <c r="RNM159" s="131"/>
      <c r="RNN159" s="131"/>
      <c r="RNO159" s="131"/>
      <c r="RNP159" s="131"/>
      <c r="RNQ159" s="131"/>
      <c r="RNR159" s="131"/>
      <c r="RNS159" s="131"/>
      <c r="RNT159" s="131"/>
      <c r="RNU159" s="131"/>
      <c r="RNV159" s="131"/>
      <c r="RNW159" s="131"/>
      <c r="RNX159" s="131"/>
      <c r="RNY159" s="131"/>
      <c r="RNZ159" s="131"/>
      <c r="ROA159" s="131"/>
      <c r="ROB159" s="131"/>
      <c r="ROC159" s="131"/>
      <c r="ROD159" s="131"/>
      <c r="ROE159" s="131"/>
      <c r="ROF159" s="131"/>
      <c r="ROG159" s="131"/>
      <c r="ROH159" s="131"/>
      <c r="ROI159" s="131"/>
      <c r="ROJ159" s="131"/>
      <c r="ROK159" s="131"/>
      <c r="ROL159" s="131"/>
      <c r="ROM159" s="131"/>
      <c r="RON159" s="131"/>
      <c r="ROO159" s="131"/>
      <c r="ROP159" s="131"/>
      <c r="ROQ159" s="131"/>
      <c r="ROR159" s="131"/>
      <c r="ROS159" s="131"/>
      <c r="ROT159" s="131"/>
      <c r="ROU159" s="131"/>
      <c r="ROV159" s="131"/>
      <c r="ROW159" s="131"/>
      <c r="ROX159" s="131"/>
      <c r="ROY159" s="131"/>
      <c r="ROZ159" s="131"/>
      <c r="RPA159" s="131"/>
      <c r="RPB159" s="131"/>
      <c r="RPC159" s="131"/>
      <c r="RPD159" s="131"/>
      <c r="RPE159" s="131"/>
      <c r="RPF159" s="131"/>
      <c r="RPG159" s="131"/>
      <c r="RPH159" s="131"/>
      <c r="RPI159" s="131"/>
      <c r="RPJ159" s="131"/>
      <c r="RPK159" s="131"/>
      <c r="RPL159" s="131"/>
      <c r="RPM159" s="131"/>
      <c r="RPN159" s="131"/>
      <c r="RPO159" s="131"/>
      <c r="RPP159" s="131"/>
      <c r="RPQ159" s="131"/>
      <c r="RPR159" s="131"/>
      <c r="RPS159" s="131"/>
      <c r="RPT159" s="131"/>
      <c r="RPU159" s="131"/>
      <c r="RPV159" s="131"/>
      <c r="RPW159" s="131"/>
      <c r="RPX159" s="131"/>
      <c r="RPY159" s="131"/>
      <c r="RPZ159" s="131"/>
      <c r="RQA159" s="131"/>
      <c r="RQB159" s="131"/>
      <c r="RQC159" s="131"/>
      <c r="RQD159" s="131"/>
      <c r="RQE159" s="131"/>
      <c r="RQF159" s="131"/>
      <c r="RQG159" s="131"/>
      <c r="RQH159" s="131"/>
      <c r="RQI159" s="131"/>
      <c r="RQJ159" s="131"/>
      <c r="RQK159" s="131"/>
      <c r="RQL159" s="131"/>
      <c r="RQM159" s="131"/>
      <c r="RQN159" s="131"/>
      <c r="RQO159" s="131"/>
      <c r="RQP159" s="131"/>
      <c r="RQQ159" s="131"/>
      <c r="RQR159" s="131"/>
      <c r="RQS159" s="131"/>
      <c r="RQT159" s="131"/>
      <c r="RQU159" s="131"/>
      <c r="RQV159" s="131"/>
      <c r="RQW159" s="131"/>
      <c r="RQX159" s="131"/>
      <c r="RQY159" s="131"/>
      <c r="RQZ159" s="131"/>
      <c r="RRA159" s="131"/>
      <c r="RRB159" s="131"/>
      <c r="RRC159" s="131"/>
      <c r="RRD159" s="131"/>
      <c r="RRE159" s="131"/>
      <c r="RRF159" s="131"/>
      <c r="RRG159" s="131"/>
      <c r="RRH159" s="131"/>
      <c r="RRI159" s="131"/>
      <c r="RRJ159" s="131"/>
      <c r="RRK159" s="131"/>
      <c r="RRL159" s="131"/>
      <c r="RRM159" s="131"/>
      <c r="RRN159" s="131"/>
      <c r="RRO159" s="131"/>
      <c r="RRP159" s="131"/>
      <c r="RRQ159" s="131"/>
      <c r="RRR159" s="131"/>
      <c r="RRS159" s="131"/>
      <c r="RRT159" s="131"/>
      <c r="RRU159" s="131"/>
      <c r="RRV159" s="131"/>
      <c r="RRW159" s="131"/>
      <c r="RRX159" s="131"/>
      <c r="RRY159" s="131"/>
      <c r="RRZ159" s="131"/>
      <c r="RSA159" s="131"/>
      <c r="RSB159" s="131"/>
      <c r="RSC159" s="131"/>
      <c r="RSD159" s="131"/>
      <c r="RSE159" s="131"/>
      <c r="RSF159" s="131"/>
      <c r="RSG159" s="131"/>
      <c r="RSH159" s="131"/>
      <c r="RSI159" s="131"/>
      <c r="RSJ159" s="131"/>
      <c r="RSK159" s="131"/>
      <c r="RSL159" s="131"/>
      <c r="RSM159" s="131"/>
      <c r="RSN159" s="131"/>
      <c r="RSO159" s="131"/>
      <c r="RSP159" s="131"/>
      <c r="RSQ159" s="131"/>
      <c r="RSR159" s="131"/>
      <c r="RSS159" s="131"/>
      <c r="RST159" s="131"/>
      <c r="RSU159" s="131"/>
      <c r="RSV159" s="131"/>
      <c r="RSW159" s="131"/>
      <c r="RSX159" s="131"/>
      <c r="RSY159" s="131"/>
      <c r="RSZ159" s="131"/>
      <c r="RTA159" s="131"/>
      <c r="RTB159" s="131"/>
      <c r="RTC159" s="131"/>
      <c r="RTD159" s="131"/>
      <c r="RTE159" s="131"/>
      <c r="RTF159" s="131"/>
      <c r="RTG159" s="131"/>
      <c r="RTH159" s="131"/>
      <c r="RTI159" s="131"/>
      <c r="RTJ159" s="131"/>
      <c r="RTK159" s="131"/>
      <c r="RTL159" s="131"/>
      <c r="RTM159" s="131"/>
      <c r="RTN159" s="131"/>
      <c r="RTO159" s="131"/>
      <c r="RTP159" s="131"/>
      <c r="RTQ159" s="131"/>
      <c r="RTR159" s="131"/>
      <c r="RTS159" s="131"/>
      <c r="RTT159" s="131"/>
      <c r="RTU159" s="131"/>
      <c r="RTV159" s="131"/>
      <c r="RTW159" s="131"/>
      <c r="RTX159" s="131"/>
      <c r="RTY159" s="131"/>
      <c r="RTZ159" s="131"/>
      <c r="RUA159" s="131"/>
      <c r="RUB159" s="131"/>
      <c r="RUC159" s="131"/>
      <c r="RUD159" s="131"/>
      <c r="RUE159" s="131"/>
      <c r="RUF159" s="131"/>
      <c r="RUG159" s="131"/>
      <c r="RUH159" s="131"/>
      <c r="RUI159" s="131"/>
      <c r="RUJ159" s="131"/>
      <c r="RUK159" s="131"/>
      <c r="RUL159" s="131"/>
      <c r="RUM159" s="131"/>
      <c r="RUN159" s="131"/>
      <c r="RUO159" s="131"/>
      <c r="RUP159" s="131"/>
      <c r="RUQ159" s="131"/>
      <c r="RUR159" s="131"/>
      <c r="RUS159" s="131"/>
      <c r="RUT159" s="131"/>
      <c r="RUU159" s="131"/>
      <c r="RUV159" s="131"/>
      <c r="RUW159" s="131"/>
      <c r="RUX159" s="131"/>
      <c r="RUY159" s="131"/>
      <c r="RUZ159" s="131"/>
      <c r="RVA159" s="131"/>
      <c r="RVB159" s="131"/>
      <c r="RVC159" s="131"/>
      <c r="RVD159" s="131"/>
      <c r="RVE159" s="131"/>
      <c r="RVF159" s="131"/>
      <c r="RVG159" s="131"/>
      <c r="RVH159" s="131"/>
      <c r="RVI159" s="131"/>
      <c r="RVJ159" s="131"/>
      <c r="RVK159" s="131"/>
      <c r="RVL159" s="131"/>
      <c r="RVM159" s="131"/>
      <c r="RVN159" s="131"/>
      <c r="RVO159" s="131"/>
      <c r="RVP159" s="131"/>
      <c r="RVQ159" s="131"/>
      <c r="RVR159" s="131"/>
      <c r="RVS159" s="131"/>
      <c r="RVT159" s="131"/>
      <c r="RVU159" s="131"/>
      <c r="RVV159" s="131"/>
      <c r="RVW159" s="131"/>
      <c r="RVX159" s="131"/>
      <c r="RVY159" s="131"/>
      <c r="RVZ159" s="131"/>
      <c r="RWA159" s="131"/>
      <c r="RWB159" s="131"/>
      <c r="RWC159" s="131"/>
      <c r="RWD159" s="131"/>
      <c r="RWE159" s="131"/>
      <c r="RWF159" s="131"/>
      <c r="RWG159" s="131"/>
      <c r="RWH159" s="131"/>
      <c r="RWI159" s="131"/>
      <c r="RWJ159" s="131"/>
      <c r="RWK159" s="131"/>
      <c r="RWL159" s="131"/>
      <c r="RWM159" s="131"/>
      <c r="RWN159" s="131"/>
      <c r="RWO159" s="131"/>
      <c r="RWP159" s="131"/>
      <c r="RWQ159" s="131"/>
      <c r="RWR159" s="131"/>
      <c r="RWS159" s="131"/>
      <c r="RWT159" s="131"/>
      <c r="RWU159" s="131"/>
      <c r="RWV159" s="131"/>
      <c r="RWW159" s="131"/>
      <c r="RWX159" s="131"/>
      <c r="RWY159" s="131"/>
      <c r="RWZ159" s="131"/>
      <c r="RXA159" s="131"/>
      <c r="RXB159" s="131"/>
      <c r="RXC159" s="131"/>
      <c r="RXD159" s="131"/>
      <c r="RXE159" s="131"/>
      <c r="RXF159" s="131"/>
      <c r="RXG159" s="131"/>
      <c r="RXH159" s="131"/>
      <c r="RXI159" s="131"/>
      <c r="RXJ159" s="131"/>
      <c r="RXK159" s="131"/>
      <c r="RXL159" s="131"/>
      <c r="RXM159" s="131"/>
      <c r="RXN159" s="131"/>
      <c r="RXO159" s="131"/>
      <c r="RXP159" s="131"/>
      <c r="RXQ159" s="131"/>
      <c r="RXR159" s="131"/>
      <c r="RXS159" s="131"/>
      <c r="RXT159" s="131"/>
      <c r="RXU159" s="131"/>
      <c r="RXV159" s="131"/>
      <c r="RXW159" s="131"/>
      <c r="RXX159" s="131"/>
      <c r="RXY159" s="131"/>
      <c r="RXZ159" s="131"/>
      <c r="RYA159" s="131"/>
      <c r="RYB159" s="131"/>
      <c r="RYC159" s="131"/>
      <c r="RYD159" s="131"/>
      <c r="RYE159" s="131"/>
      <c r="RYF159" s="131"/>
      <c r="RYG159" s="131"/>
      <c r="RYH159" s="131"/>
      <c r="RYI159" s="131"/>
      <c r="RYJ159" s="131"/>
      <c r="RYK159" s="131"/>
      <c r="RYL159" s="131"/>
      <c r="RYM159" s="131"/>
      <c r="RYN159" s="131"/>
      <c r="RYO159" s="131"/>
      <c r="RYP159" s="131"/>
      <c r="RYQ159" s="131"/>
      <c r="RYR159" s="131"/>
      <c r="RYS159" s="131"/>
      <c r="RYT159" s="131"/>
      <c r="RYU159" s="131"/>
      <c r="RYV159" s="131"/>
      <c r="RYW159" s="131"/>
      <c r="RYX159" s="131"/>
      <c r="RYY159" s="131"/>
      <c r="RYZ159" s="131"/>
      <c r="RZA159" s="131"/>
      <c r="RZB159" s="131"/>
      <c r="RZC159" s="131"/>
      <c r="RZD159" s="131"/>
      <c r="RZE159" s="131"/>
      <c r="RZF159" s="131"/>
      <c r="RZG159" s="131"/>
      <c r="RZH159" s="131"/>
      <c r="RZI159" s="131"/>
      <c r="RZJ159" s="131"/>
      <c r="RZK159" s="131"/>
      <c r="RZL159" s="131"/>
      <c r="RZM159" s="131"/>
      <c r="RZN159" s="131"/>
      <c r="RZO159" s="131"/>
      <c r="RZP159" s="131"/>
      <c r="RZQ159" s="131"/>
      <c r="RZR159" s="131"/>
      <c r="RZS159" s="131"/>
      <c r="RZT159" s="131"/>
      <c r="RZU159" s="131"/>
      <c r="RZV159" s="131"/>
      <c r="RZW159" s="131"/>
      <c r="RZX159" s="131"/>
      <c r="RZY159" s="131"/>
      <c r="RZZ159" s="131"/>
      <c r="SAA159" s="131"/>
      <c r="SAB159" s="131"/>
      <c r="SAC159" s="131"/>
      <c r="SAD159" s="131"/>
      <c r="SAE159" s="131"/>
      <c r="SAF159" s="131"/>
      <c r="SAG159" s="131"/>
      <c r="SAH159" s="131"/>
      <c r="SAI159" s="131"/>
      <c r="SAJ159" s="131"/>
      <c r="SAK159" s="131"/>
      <c r="SAL159" s="131"/>
      <c r="SAM159" s="131"/>
      <c r="SAN159" s="131"/>
      <c r="SAO159" s="131"/>
      <c r="SAP159" s="131"/>
      <c r="SAQ159" s="131"/>
      <c r="SAR159" s="131"/>
      <c r="SAS159" s="131"/>
      <c r="SAT159" s="131"/>
      <c r="SAU159" s="131"/>
      <c r="SAV159" s="131"/>
      <c r="SAW159" s="131"/>
      <c r="SAX159" s="131"/>
      <c r="SAY159" s="131"/>
      <c r="SAZ159" s="131"/>
      <c r="SBA159" s="131"/>
      <c r="SBB159" s="131"/>
      <c r="SBC159" s="131"/>
      <c r="SBD159" s="131"/>
      <c r="SBE159" s="131"/>
      <c r="SBF159" s="131"/>
      <c r="SBG159" s="131"/>
      <c r="SBH159" s="131"/>
      <c r="SBI159" s="131"/>
      <c r="SBJ159" s="131"/>
      <c r="SBK159" s="131"/>
      <c r="SBL159" s="131"/>
      <c r="SBM159" s="131"/>
      <c r="SBN159" s="131"/>
      <c r="SBO159" s="131"/>
      <c r="SBP159" s="131"/>
      <c r="SBQ159" s="131"/>
      <c r="SBR159" s="131"/>
      <c r="SBS159" s="131"/>
      <c r="SBT159" s="131"/>
      <c r="SBU159" s="131"/>
      <c r="SBV159" s="131"/>
      <c r="SBW159" s="131"/>
      <c r="SBX159" s="131"/>
      <c r="SBY159" s="131"/>
      <c r="SBZ159" s="131"/>
      <c r="SCA159" s="131"/>
      <c r="SCB159" s="131"/>
      <c r="SCC159" s="131"/>
      <c r="SCD159" s="131"/>
      <c r="SCE159" s="131"/>
      <c r="SCF159" s="131"/>
      <c r="SCG159" s="131"/>
      <c r="SCH159" s="131"/>
      <c r="SCI159" s="131"/>
      <c r="SCJ159" s="131"/>
      <c r="SCK159" s="131"/>
      <c r="SCL159" s="131"/>
      <c r="SCM159" s="131"/>
      <c r="SCN159" s="131"/>
      <c r="SCO159" s="131"/>
      <c r="SCP159" s="131"/>
      <c r="SCQ159" s="131"/>
      <c r="SCR159" s="131"/>
      <c r="SCS159" s="131"/>
      <c r="SCT159" s="131"/>
      <c r="SCU159" s="131"/>
      <c r="SCV159" s="131"/>
      <c r="SCW159" s="131"/>
      <c r="SCX159" s="131"/>
      <c r="SCY159" s="131"/>
      <c r="SCZ159" s="131"/>
      <c r="SDA159" s="131"/>
      <c r="SDB159" s="131"/>
      <c r="SDC159" s="131"/>
      <c r="SDD159" s="131"/>
      <c r="SDE159" s="131"/>
      <c r="SDF159" s="131"/>
      <c r="SDG159" s="131"/>
      <c r="SDH159" s="131"/>
      <c r="SDI159" s="131"/>
      <c r="SDJ159" s="131"/>
      <c r="SDK159" s="131"/>
      <c r="SDL159" s="131"/>
      <c r="SDM159" s="131"/>
      <c r="SDN159" s="131"/>
      <c r="SDO159" s="131"/>
      <c r="SDP159" s="131"/>
      <c r="SDQ159" s="131"/>
      <c r="SDR159" s="131"/>
      <c r="SDS159" s="131"/>
      <c r="SDT159" s="131"/>
      <c r="SDU159" s="131"/>
      <c r="SDV159" s="131"/>
      <c r="SDW159" s="131"/>
      <c r="SDX159" s="131"/>
      <c r="SDY159" s="131"/>
      <c r="SDZ159" s="131"/>
      <c r="SEA159" s="131"/>
      <c r="SEB159" s="131"/>
      <c r="SEC159" s="131"/>
      <c r="SED159" s="131"/>
      <c r="SEE159" s="131"/>
      <c r="SEF159" s="131"/>
      <c r="SEG159" s="131"/>
      <c r="SEH159" s="131"/>
      <c r="SEI159" s="131"/>
      <c r="SEJ159" s="131"/>
      <c r="SEK159" s="131"/>
      <c r="SEL159" s="131"/>
      <c r="SEM159" s="131"/>
      <c r="SEN159" s="131"/>
      <c r="SEO159" s="131"/>
      <c r="SEP159" s="131"/>
      <c r="SEQ159" s="131"/>
      <c r="SER159" s="131"/>
      <c r="SES159" s="131"/>
      <c r="SET159" s="131"/>
      <c r="SEU159" s="131"/>
      <c r="SEV159" s="131"/>
      <c r="SEW159" s="131"/>
      <c r="SEX159" s="131"/>
      <c r="SEY159" s="131"/>
      <c r="SEZ159" s="131"/>
      <c r="SFA159" s="131"/>
      <c r="SFB159" s="131"/>
      <c r="SFC159" s="131"/>
      <c r="SFD159" s="131"/>
      <c r="SFE159" s="131"/>
      <c r="SFF159" s="131"/>
      <c r="SFG159" s="131"/>
      <c r="SFH159" s="131"/>
      <c r="SFI159" s="131"/>
      <c r="SFJ159" s="131"/>
      <c r="SFK159" s="131"/>
      <c r="SFL159" s="131"/>
      <c r="SFM159" s="131"/>
      <c r="SFN159" s="131"/>
      <c r="SFO159" s="131"/>
      <c r="SFP159" s="131"/>
      <c r="SFQ159" s="131"/>
      <c r="SFR159" s="131"/>
      <c r="SFS159" s="131"/>
      <c r="SFT159" s="131"/>
      <c r="SFU159" s="131"/>
      <c r="SFV159" s="131"/>
      <c r="SFW159" s="131"/>
      <c r="SFX159" s="131"/>
      <c r="SFY159" s="131"/>
      <c r="SFZ159" s="131"/>
      <c r="SGA159" s="131"/>
      <c r="SGB159" s="131"/>
      <c r="SGC159" s="131"/>
      <c r="SGD159" s="131"/>
      <c r="SGE159" s="131"/>
      <c r="SGF159" s="131"/>
      <c r="SGG159" s="131"/>
      <c r="SGH159" s="131"/>
      <c r="SGI159" s="131"/>
      <c r="SGJ159" s="131"/>
      <c r="SGK159" s="131"/>
      <c r="SGL159" s="131"/>
      <c r="SGM159" s="131"/>
      <c r="SGN159" s="131"/>
      <c r="SGO159" s="131"/>
      <c r="SGP159" s="131"/>
      <c r="SGQ159" s="131"/>
      <c r="SGR159" s="131"/>
      <c r="SGS159" s="131"/>
      <c r="SGT159" s="131"/>
      <c r="SGU159" s="131"/>
      <c r="SGV159" s="131"/>
      <c r="SGW159" s="131"/>
      <c r="SGX159" s="131"/>
      <c r="SGY159" s="131"/>
      <c r="SGZ159" s="131"/>
      <c r="SHA159" s="131"/>
      <c r="SHB159" s="131"/>
      <c r="SHC159" s="131"/>
      <c r="SHD159" s="131"/>
      <c r="SHE159" s="131"/>
      <c r="SHF159" s="131"/>
      <c r="SHG159" s="131"/>
      <c r="SHH159" s="131"/>
      <c r="SHI159" s="131"/>
      <c r="SHJ159" s="131"/>
      <c r="SHK159" s="131"/>
      <c r="SHL159" s="131"/>
      <c r="SHM159" s="131"/>
      <c r="SHN159" s="131"/>
      <c r="SHO159" s="131"/>
      <c r="SHP159" s="131"/>
      <c r="SHQ159" s="131"/>
      <c r="SHR159" s="131"/>
      <c r="SHS159" s="131"/>
      <c r="SHT159" s="131"/>
      <c r="SHU159" s="131"/>
      <c r="SHV159" s="131"/>
      <c r="SHW159" s="131"/>
      <c r="SHX159" s="131"/>
      <c r="SHY159" s="131"/>
      <c r="SHZ159" s="131"/>
      <c r="SIA159" s="131"/>
      <c r="SIB159" s="131"/>
      <c r="SIC159" s="131"/>
      <c r="SID159" s="131"/>
      <c r="SIE159" s="131"/>
      <c r="SIF159" s="131"/>
      <c r="SIG159" s="131"/>
      <c r="SIH159" s="131"/>
      <c r="SII159" s="131"/>
      <c r="SIJ159" s="131"/>
      <c r="SIK159" s="131"/>
      <c r="SIL159" s="131"/>
      <c r="SIM159" s="131"/>
      <c r="SIN159" s="131"/>
      <c r="SIO159" s="131"/>
      <c r="SIP159" s="131"/>
      <c r="SIQ159" s="131"/>
      <c r="SIR159" s="131"/>
      <c r="SIS159" s="131"/>
      <c r="SIT159" s="131"/>
      <c r="SIU159" s="131"/>
      <c r="SIV159" s="131"/>
      <c r="SIW159" s="131"/>
      <c r="SIX159" s="131"/>
      <c r="SIY159" s="131"/>
      <c r="SIZ159" s="131"/>
      <c r="SJA159" s="131"/>
      <c r="SJB159" s="131"/>
      <c r="SJC159" s="131"/>
      <c r="SJD159" s="131"/>
      <c r="SJE159" s="131"/>
      <c r="SJF159" s="131"/>
      <c r="SJG159" s="131"/>
      <c r="SJH159" s="131"/>
      <c r="SJI159" s="131"/>
      <c r="SJJ159" s="131"/>
      <c r="SJK159" s="131"/>
      <c r="SJL159" s="131"/>
      <c r="SJM159" s="131"/>
      <c r="SJN159" s="131"/>
      <c r="SJO159" s="131"/>
      <c r="SJP159" s="131"/>
      <c r="SJQ159" s="131"/>
      <c r="SJR159" s="131"/>
      <c r="SJS159" s="131"/>
      <c r="SJT159" s="131"/>
      <c r="SJU159" s="131"/>
      <c r="SJV159" s="131"/>
      <c r="SJW159" s="131"/>
      <c r="SJX159" s="131"/>
      <c r="SJY159" s="131"/>
      <c r="SJZ159" s="131"/>
      <c r="SKA159" s="131"/>
      <c r="SKB159" s="131"/>
      <c r="SKC159" s="131"/>
      <c r="SKD159" s="131"/>
      <c r="SKE159" s="131"/>
      <c r="SKF159" s="131"/>
      <c r="SKG159" s="131"/>
      <c r="SKH159" s="131"/>
      <c r="SKI159" s="131"/>
      <c r="SKJ159" s="131"/>
      <c r="SKK159" s="131"/>
      <c r="SKL159" s="131"/>
      <c r="SKM159" s="131"/>
      <c r="SKN159" s="131"/>
      <c r="SKO159" s="131"/>
      <c r="SKP159" s="131"/>
      <c r="SKQ159" s="131"/>
      <c r="SKR159" s="131"/>
      <c r="SKS159" s="131"/>
      <c r="SKT159" s="131"/>
      <c r="SKU159" s="131"/>
      <c r="SKV159" s="131"/>
      <c r="SKW159" s="131"/>
      <c r="SKX159" s="131"/>
      <c r="SKY159" s="131"/>
      <c r="SKZ159" s="131"/>
      <c r="SLA159" s="131"/>
      <c r="SLB159" s="131"/>
      <c r="SLC159" s="131"/>
      <c r="SLD159" s="131"/>
      <c r="SLE159" s="131"/>
      <c r="SLF159" s="131"/>
      <c r="SLG159" s="131"/>
      <c r="SLH159" s="131"/>
      <c r="SLI159" s="131"/>
      <c r="SLJ159" s="131"/>
      <c r="SLK159" s="131"/>
      <c r="SLL159" s="131"/>
      <c r="SLM159" s="131"/>
      <c r="SLN159" s="131"/>
      <c r="SLO159" s="131"/>
      <c r="SLP159" s="131"/>
      <c r="SLQ159" s="131"/>
      <c r="SLR159" s="131"/>
      <c r="SLS159" s="131"/>
      <c r="SLT159" s="131"/>
      <c r="SLU159" s="131"/>
      <c r="SLV159" s="131"/>
      <c r="SLW159" s="131"/>
      <c r="SLX159" s="131"/>
      <c r="SLY159" s="131"/>
      <c r="SLZ159" s="131"/>
      <c r="SMA159" s="131"/>
      <c r="SMB159" s="131"/>
      <c r="SMC159" s="131"/>
      <c r="SMD159" s="131"/>
      <c r="SME159" s="131"/>
      <c r="SMF159" s="131"/>
      <c r="SMG159" s="131"/>
      <c r="SMH159" s="131"/>
      <c r="SMI159" s="131"/>
      <c r="SMJ159" s="131"/>
      <c r="SMK159" s="131"/>
      <c r="SML159" s="131"/>
      <c r="SMM159" s="131"/>
      <c r="SMN159" s="131"/>
      <c r="SMO159" s="131"/>
      <c r="SMP159" s="131"/>
      <c r="SMQ159" s="131"/>
      <c r="SMR159" s="131"/>
      <c r="SMS159" s="131"/>
      <c r="SMT159" s="131"/>
      <c r="SMU159" s="131"/>
      <c r="SMV159" s="131"/>
      <c r="SMW159" s="131"/>
      <c r="SMX159" s="131"/>
      <c r="SMY159" s="131"/>
      <c r="SMZ159" s="131"/>
      <c r="SNA159" s="131"/>
      <c r="SNB159" s="131"/>
      <c r="SNC159" s="131"/>
      <c r="SND159" s="131"/>
      <c r="SNE159" s="131"/>
      <c r="SNF159" s="131"/>
      <c r="SNG159" s="131"/>
      <c r="SNH159" s="131"/>
      <c r="SNI159" s="131"/>
      <c r="SNJ159" s="131"/>
      <c r="SNK159" s="131"/>
      <c r="SNL159" s="131"/>
      <c r="SNM159" s="131"/>
      <c r="SNN159" s="131"/>
      <c r="SNO159" s="131"/>
      <c r="SNP159" s="131"/>
      <c r="SNQ159" s="131"/>
      <c r="SNR159" s="131"/>
      <c r="SNS159" s="131"/>
      <c r="SNT159" s="131"/>
      <c r="SNU159" s="131"/>
      <c r="SNV159" s="131"/>
      <c r="SNW159" s="131"/>
      <c r="SNX159" s="131"/>
      <c r="SNY159" s="131"/>
      <c r="SNZ159" s="131"/>
      <c r="SOA159" s="131"/>
      <c r="SOB159" s="131"/>
      <c r="SOC159" s="131"/>
      <c r="SOD159" s="131"/>
      <c r="SOE159" s="131"/>
      <c r="SOF159" s="131"/>
      <c r="SOG159" s="131"/>
      <c r="SOH159" s="131"/>
      <c r="SOI159" s="131"/>
      <c r="SOJ159" s="131"/>
      <c r="SOK159" s="131"/>
      <c r="SOL159" s="131"/>
      <c r="SOM159" s="131"/>
      <c r="SON159" s="131"/>
      <c r="SOO159" s="131"/>
      <c r="SOP159" s="131"/>
      <c r="SOQ159" s="131"/>
      <c r="SOR159" s="131"/>
      <c r="SOS159" s="131"/>
      <c r="SOT159" s="131"/>
      <c r="SOU159" s="131"/>
      <c r="SOV159" s="131"/>
      <c r="SOW159" s="131"/>
      <c r="SOX159" s="131"/>
      <c r="SOY159" s="131"/>
      <c r="SOZ159" s="131"/>
      <c r="SPA159" s="131"/>
      <c r="SPB159" s="131"/>
      <c r="SPC159" s="131"/>
      <c r="SPD159" s="131"/>
      <c r="SPE159" s="131"/>
      <c r="SPF159" s="131"/>
      <c r="SPG159" s="131"/>
      <c r="SPH159" s="131"/>
      <c r="SPI159" s="131"/>
      <c r="SPJ159" s="131"/>
      <c r="SPK159" s="131"/>
      <c r="SPL159" s="131"/>
      <c r="SPM159" s="131"/>
      <c r="SPN159" s="131"/>
      <c r="SPO159" s="131"/>
      <c r="SPP159" s="131"/>
      <c r="SPQ159" s="131"/>
      <c r="SPR159" s="131"/>
      <c r="SPS159" s="131"/>
      <c r="SPT159" s="131"/>
      <c r="SPU159" s="131"/>
      <c r="SPV159" s="131"/>
      <c r="SPW159" s="131"/>
      <c r="SPX159" s="131"/>
      <c r="SPY159" s="131"/>
      <c r="SPZ159" s="131"/>
      <c r="SQA159" s="131"/>
      <c r="SQB159" s="131"/>
      <c r="SQC159" s="131"/>
      <c r="SQD159" s="131"/>
      <c r="SQE159" s="131"/>
      <c r="SQF159" s="131"/>
      <c r="SQG159" s="131"/>
      <c r="SQH159" s="131"/>
      <c r="SQI159" s="131"/>
      <c r="SQJ159" s="131"/>
      <c r="SQK159" s="131"/>
      <c r="SQL159" s="131"/>
      <c r="SQM159" s="131"/>
      <c r="SQN159" s="131"/>
      <c r="SQO159" s="131"/>
      <c r="SQP159" s="131"/>
      <c r="SQQ159" s="131"/>
      <c r="SQR159" s="131"/>
      <c r="SQS159" s="131"/>
      <c r="SQT159" s="131"/>
      <c r="SQU159" s="131"/>
      <c r="SQV159" s="131"/>
      <c r="SQW159" s="131"/>
      <c r="SQX159" s="131"/>
      <c r="SQY159" s="131"/>
      <c r="SQZ159" s="131"/>
      <c r="SRA159" s="131"/>
      <c r="SRB159" s="131"/>
      <c r="SRC159" s="131"/>
      <c r="SRD159" s="131"/>
      <c r="SRE159" s="131"/>
      <c r="SRF159" s="131"/>
      <c r="SRG159" s="131"/>
      <c r="SRH159" s="131"/>
      <c r="SRI159" s="131"/>
      <c r="SRJ159" s="131"/>
      <c r="SRK159" s="131"/>
      <c r="SRL159" s="131"/>
      <c r="SRM159" s="131"/>
      <c r="SRN159" s="131"/>
      <c r="SRO159" s="131"/>
      <c r="SRP159" s="131"/>
      <c r="SRQ159" s="131"/>
      <c r="SRR159" s="131"/>
      <c r="SRS159" s="131"/>
      <c r="SRT159" s="131"/>
      <c r="SRU159" s="131"/>
      <c r="SRV159" s="131"/>
      <c r="SRW159" s="131"/>
      <c r="SRX159" s="131"/>
      <c r="SRY159" s="131"/>
      <c r="SRZ159" s="131"/>
      <c r="SSA159" s="131"/>
      <c r="SSB159" s="131"/>
      <c r="SSC159" s="131"/>
      <c r="SSD159" s="131"/>
      <c r="SSE159" s="131"/>
      <c r="SSF159" s="131"/>
      <c r="SSG159" s="131"/>
      <c r="SSH159" s="131"/>
      <c r="SSI159" s="131"/>
      <c r="SSJ159" s="131"/>
      <c r="SSK159" s="131"/>
      <c r="SSL159" s="131"/>
      <c r="SSM159" s="131"/>
      <c r="SSN159" s="131"/>
      <c r="SSO159" s="131"/>
      <c r="SSP159" s="131"/>
      <c r="SSQ159" s="131"/>
      <c r="SSR159" s="131"/>
      <c r="SSS159" s="131"/>
      <c r="SST159" s="131"/>
      <c r="SSU159" s="131"/>
      <c r="SSV159" s="131"/>
      <c r="SSW159" s="131"/>
      <c r="SSX159" s="131"/>
      <c r="SSY159" s="131"/>
      <c r="SSZ159" s="131"/>
      <c r="STA159" s="131"/>
      <c r="STB159" s="131"/>
      <c r="STC159" s="131"/>
      <c r="STD159" s="131"/>
      <c r="STE159" s="131"/>
      <c r="STF159" s="131"/>
      <c r="STG159" s="131"/>
      <c r="STH159" s="131"/>
      <c r="STI159" s="131"/>
      <c r="STJ159" s="131"/>
      <c r="STK159" s="131"/>
      <c r="STL159" s="131"/>
      <c r="STM159" s="131"/>
      <c r="STN159" s="131"/>
      <c r="STO159" s="131"/>
      <c r="STP159" s="131"/>
      <c r="STQ159" s="131"/>
      <c r="STR159" s="131"/>
      <c r="STS159" s="131"/>
      <c r="STT159" s="131"/>
      <c r="STU159" s="131"/>
      <c r="STV159" s="131"/>
      <c r="STW159" s="131"/>
      <c r="STX159" s="131"/>
      <c r="STY159" s="131"/>
      <c r="STZ159" s="131"/>
      <c r="SUA159" s="131"/>
      <c r="SUB159" s="131"/>
      <c r="SUC159" s="131"/>
      <c r="SUD159" s="131"/>
      <c r="SUE159" s="131"/>
      <c r="SUF159" s="131"/>
      <c r="SUG159" s="131"/>
      <c r="SUH159" s="131"/>
      <c r="SUI159" s="131"/>
      <c r="SUJ159" s="131"/>
      <c r="SUK159" s="131"/>
      <c r="SUL159" s="131"/>
      <c r="SUM159" s="131"/>
      <c r="SUN159" s="131"/>
      <c r="SUO159" s="131"/>
      <c r="SUP159" s="131"/>
      <c r="SUQ159" s="131"/>
      <c r="SUR159" s="131"/>
      <c r="SUS159" s="131"/>
      <c r="SUT159" s="131"/>
      <c r="SUU159" s="131"/>
      <c r="SUV159" s="131"/>
      <c r="SUW159" s="131"/>
      <c r="SUX159" s="131"/>
      <c r="SUY159" s="131"/>
      <c r="SUZ159" s="131"/>
      <c r="SVA159" s="131"/>
      <c r="SVB159" s="131"/>
      <c r="SVC159" s="131"/>
      <c r="SVD159" s="131"/>
      <c r="SVE159" s="131"/>
      <c r="SVF159" s="131"/>
      <c r="SVG159" s="131"/>
      <c r="SVH159" s="131"/>
      <c r="SVI159" s="131"/>
      <c r="SVJ159" s="131"/>
      <c r="SVK159" s="131"/>
      <c r="SVL159" s="131"/>
      <c r="SVM159" s="131"/>
      <c r="SVN159" s="131"/>
      <c r="SVO159" s="131"/>
      <c r="SVP159" s="131"/>
      <c r="SVQ159" s="131"/>
      <c r="SVR159" s="131"/>
      <c r="SVS159" s="131"/>
      <c r="SVT159" s="131"/>
      <c r="SVU159" s="131"/>
      <c r="SVV159" s="131"/>
      <c r="SVW159" s="131"/>
      <c r="SVX159" s="131"/>
      <c r="SVY159" s="131"/>
      <c r="SVZ159" s="131"/>
      <c r="SWA159" s="131"/>
      <c r="SWB159" s="131"/>
      <c r="SWC159" s="131"/>
      <c r="SWD159" s="131"/>
      <c r="SWE159" s="131"/>
      <c r="SWF159" s="131"/>
      <c r="SWG159" s="131"/>
      <c r="SWH159" s="131"/>
      <c r="SWI159" s="131"/>
      <c r="SWJ159" s="131"/>
      <c r="SWK159" s="131"/>
      <c r="SWL159" s="131"/>
      <c r="SWM159" s="131"/>
      <c r="SWN159" s="131"/>
      <c r="SWO159" s="131"/>
      <c r="SWP159" s="131"/>
      <c r="SWQ159" s="131"/>
      <c r="SWR159" s="131"/>
      <c r="SWS159" s="131"/>
      <c r="SWT159" s="131"/>
      <c r="SWU159" s="131"/>
      <c r="SWV159" s="131"/>
      <c r="SWW159" s="131"/>
      <c r="SWX159" s="131"/>
      <c r="SWY159" s="131"/>
      <c r="SWZ159" s="131"/>
      <c r="SXA159" s="131"/>
      <c r="SXB159" s="131"/>
      <c r="SXC159" s="131"/>
      <c r="SXD159" s="131"/>
      <c r="SXE159" s="131"/>
      <c r="SXF159" s="131"/>
      <c r="SXG159" s="131"/>
      <c r="SXH159" s="131"/>
      <c r="SXI159" s="131"/>
      <c r="SXJ159" s="131"/>
      <c r="SXK159" s="131"/>
      <c r="SXL159" s="131"/>
      <c r="SXM159" s="131"/>
      <c r="SXN159" s="131"/>
      <c r="SXO159" s="131"/>
      <c r="SXP159" s="131"/>
      <c r="SXQ159" s="131"/>
      <c r="SXR159" s="131"/>
      <c r="SXS159" s="131"/>
      <c r="SXT159" s="131"/>
      <c r="SXU159" s="131"/>
      <c r="SXV159" s="131"/>
      <c r="SXW159" s="131"/>
      <c r="SXX159" s="131"/>
      <c r="SXY159" s="131"/>
      <c r="SXZ159" s="131"/>
      <c r="SYA159" s="131"/>
      <c r="SYB159" s="131"/>
      <c r="SYC159" s="131"/>
      <c r="SYD159" s="131"/>
      <c r="SYE159" s="131"/>
      <c r="SYF159" s="131"/>
      <c r="SYG159" s="131"/>
      <c r="SYH159" s="131"/>
      <c r="SYI159" s="131"/>
      <c r="SYJ159" s="131"/>
      <c r="SYK159" s="131"/>
      <c r="SYL159" s="131"/>
      <c r="SYM159" s="131"/>
      <c r="SYN159" s="131"/>
      <c r="SYO159" s="131"/>
      <c r="SYP159" s="131"/>
      <c r="SYQ159" s="131"/>
      <c r="SYR159" s="131"/>
      <c r="SYS159" s="131"/>
      <c r="SYT159" s="131"/>
      <c r="SYU159" s="131"/>
      <c r="SYV159" s="131"/>
      <c r="SYW159" s="131"/>
      <c r="SYX159" s="131"/>
      <c r="SYY159" s="131"/>
      <c r="SYZ159" s="131"/>
      <c r="SZA159" s="131"/>
      <c r="SZB159" s="131"/>
      <c r="SZC159" s="131"/>
      <c r="SZD159" s="131"/>
      <c r="SZE159" s="131"/>
      <c r="SZF159" s="131"/>
      <c r="SZG159" s="131"/>
      <c r="SZH159" s="131"/>
      <c r="SZI159" s="131"/>
      <c r="SZJ159" s="131"/>
      <c r="SZK159" s="131"/>
      <c r="SZL159" s="131"/>
      <c r="SZM159" s="131"/>
      <c r="SZN159" s="131"/>
      <c r="SZO159" s="131"/>
      <c r="SZP159" s="131"/>
      <c r="SZQ159" s="131"/>
      <c r="SZR159" s="131"/>
      <c r="SZS159" s="131"/>
      <c r="SZT159" s="131"/>
      <c r="SZU159" s="131"/>
      <c r="SZV159" s="131"/>
      <c r="SZW159" s="131"/>
      <c r="SZX159" s="131"/>
      <c r="SZY159" s="131"/>
      <c r="SZZ159" s="131"/>
      <c r="TAA159" s="131"/>
      <c r="TAB159" s="131"/>
      <c r="TAC159" s="131"/>
      <c r="TAD159" s="131"/>
      <c r="TAE159" s="131"/>
      <c r="TAF159" s="131"/>
      <c r="TAG159" s="131"/>
      <c r="TAH159" s="131"/>
      <c r="TAI159" s="131"/>
      <c r="TAJ159" s="131"/>
      <c r="TAK159" s="131"/>
      <c r="TAL159" s="131"/>
      <c r="TAM159" s="131"/>
      <c r="TAN159" s="131"/>
      <c r="TAO159" s="131"/>
      <c r="TAP159" s="131"/>
      <c r="TAQ159" s="131"/>
      <c r="TAR159" s="131"/>
      <c r="TAS159" s="131"/>
      <c r="TAT159" s="131"/>
      <c r="TAU159" s="131"/>
      <c r="TAV159" s="131"/>
      <c r="TAW159" s="131"/>
      <c r="TAX159" s="131"/>
      <c r="TAY159" s="131"/>
      <c r="TAZ159" s="131"/>
      <c r="TBA159" s="131"/>
      <c r="TBB159" s="131"/>
      <c r="TBC159" s="131"/>
      <c r="TBD159" s="131"/>
      <c r="TBE159" s="131"/>
      <c r="TBF159" s="131"/>
      <c r="TBG159" s="131"/>
      <c r="TBH159" s="131"/>
      <c r="TBI159" s="131"/>
      <c r="TBJ159" s="131"/>
      <c r="TBK159" s="131"/>
      <c r="TBL159" s="131"/>
      <c r="TBM159" s="131"/>
      <c r="TBN159" s="131"/>
      <c r="TBO159" s="131"/>
      <c r="TBP159" s="131"/>
      <c r="TBQ159" s="131"/>
      <c r="TBR159" s="131"/>
      <c r="TBS159" s="131"/>
      <c r="TBT159" s="131"/>
      <c r="TBU159" s="131"/>
      <c r="TBV159" s="131"/>
      <c r="TBW159" s="131"/>
      <c r="TBX159" s="131"/>
      <c r="TBY159" s="131"/>
      <c r="TBZ159" s="131"/>
      <c r="TCA159" s="131"/>
      <c r="TCB159" s="131"/>
      <c r="TCC159" s="131"/>
      <c r="TCD159" s="131"/>
      <c r="TCE159" s="131"/>
      <c r="TCF159" s="131"/>
      <c r="TCG159" s="131"/>
      <c r="TCH159" s="131"/>
      <c r="TCI159" s="131"/>
      <c r="TCJ159" s="131"/>
      <c r="TCK159" s="131"/>
      <c r="TCL159" s="131"/>
      <c r="TCM159" s="131"/>
      <c r="TCN159" s="131"/>
      <c r="TCO159" s="131"/>
      <c r="TCP159" s="131"/>
      <c r="TCQ159" s="131"/>
      <c r="TCR159" s="131"/>
      <c r="TCS159" s="131"/>
      <c r="TCT159" s="131"/>
      <c r="TCU159" s="131"/>
      <c r="TCV159" s="131"/>
      <c r="TCW159" s="131"/>
      <c r="TCX159" s="131"/>
      <c r="TCY159" s="131"/>
      <c r="TCZ159" s="131"/>
      <c r="TDA159" s="131"/>
      <c r="TDB159" s="131"/>
      <c r="TDC159" s="131"/>
      <c r="TDD159" s="131"/>
      <c r="TDE159" s="131"/>
      <c r="TDF159" s="131"/>
      <c r="TDG159" s="131"/>
      <c r="TDH159" s="131"/>
      <c r="TDI159" s="131"/>
      <c r="TDJ159" s="131"/>
      <c r="TDK159" s="131"/>
      <c r="TDL159" s="131"/>
      <c r="TDM159" s="131"/>
      <c r="TDN159" s="131"/>
      <c r="TDO159" s="131"/>
      <c r="TDP159" s="131"/>
      <c r="TDQ159" s="131"/>
      <c r="TDR159" s="131"/>
      <c r="TDS159" s="131"/>
      <c r="TDT159" s="131"/>
      <c r="TDU159" s="131"/>
      <c r="TDV159" s="131"/>
      <c r="TDW159" s="131"/>
      <c r="TDX159" s="131"/>
      <c r="TDY159" s="131"/>
      <c r="TDZ159" s="131"/>
      <c r="TEA159" s="131"/>
      <c r="TEB159" s="131"/>
      <c r="TEC159" s="131"/>
      <c r="TED159" s="131"/>
      <c r="TEE159" s="131"/>
      <c r="TEF159" s="131"/>
      <c r="TEG159" s="131"/>
      <c r="TEH159" s="131"/>
      <c r="TEI159" s="131"/>
      <c r="TEJ159" s="131"/>
      <c r="TEK159" s="131"/>
      <c r="TEL159" s="131"/>
      <c r="TEM159" s="131"/>
      <c r="TEN159" s="131"/>
      <c r="TEO159" s="131"/>
      <c r="TEP159" s="131"/>
      <c r="TEQ159" s="131"/>
      <c r="TER159" s="131"/>
      <c r="TES159" s="131"/>
      <c r="TET159" s="131"/>
      <c r="TEU159" s="131"/>
      <c r="TEV159" s="131"/>
      <c r="TEW159" s="131"/>
      <c r="TEX159" s="131"/>
      <c r="TEY159" s="131"/>
      <c r="TEZ159" s="131"/>
      <c r="TFA159" s="131"/>
      <c r="TFB159" s="131"/>
      <c r="TFC159" s="131"/>
      <c r="TFD159" s="131"/>
      <c r="TFE159" s="131"/>
      <c r="TFF159" s="131"/>
      <c r="TFG159" s="131"/>
      <c r="TFH159" s="131"/>
      <c r="TFI159" s="131"/>
      <c r="TFJ159" s="131"/>
      <c r="TFK159" s="131"/>
      <c r="TFL159" s="131"/>
      <c r="TFM159" s="131"/>
      <c r="TFN159" s="131"/>
      <c r="TFO159" s="131"/>
      <c r="TFP159" s="131"/>
      <c r="TFQ159" s="131"/>
      <c r="TFR159" s="131"/>
      <c r="TFS159" s="131"/>
      <c r="TFT159" s="131"/>
      <c r="TFU159" s="131"/>
      <c r="TFV159" s="131"/>
      <c r="TFW159" s="131"/>
      <c r="TFX159" s="131"/>
      <c r="TFY159" s="131"/>
      <c r="TFZ159" s="131"/>
      <c r="TGA159" s="131"/>
      <c r="TGB159" s="131"/>
      <c r="TGC159" s="131"/>
      <c r="TGD159" s="131"/>
      <c r="TGE159" s="131"/>
      <c r="TGF159" s="131"/>
      <c r="TGG159" s="131"/>
      <c r="TGH159" s="131"/>
      <c r="TGI159" s="131"/>
      <c r="TGJ159" s="131"/>
      <c r="TGK159" s="131"/>
      <c r="TGL159" s="131"/>
      <c r="TGM159" s="131"/>
      <c r="TGN159" s="131"/>
      <c r="TGO159" s="131"/>
      <c r="TGP159" s="131"/>
      <c r="TGQ159" s="131"/>
      <c r="TGR159" s="131"/>
      <c r="TGS159" s="131"/>
      <c r="TGT159" s="131"/>
      <c r="TGU159" s="131"/>
      <c r="TGV159" s="131"/>
      <c r="TGW159" s="131"/>
      <c r="TGX159" s="131"/>
      <c r="TGY159" s="131"/>
      <c r="TGZ159" s="131"/>
      <c r="THA159" s="131"/>
      <c r="THB159" s="131"/>
      <c r="THC159" s="131"/>
      <c r="THD159" s="131"/>
      <c r="THE159" s="131"/>
      <c r="THF159" s="131"/>
      <c r="THG159" s="131"/>
      <c r="THH159" s="131"/>
      <c r="THI159" s="131"/>
      <c r="THJ159" s="131"/>
      <c r="THK159" s="131"/>
      <c r="THL159" s="131"/>
      <c r="THM159" s="131"/>
      <c r="THN159" s="131"/>
      <c r="THO159" s="131"/>
      <c r="THP159" s="131"/>
      <c r="THQ159" s="131"/>
      <c r="THR159" s="131"/>
      <c r="THS159" s="131"/>
      <c r="THT159" s="131"/>
      <c r="THU159" s="131"/>
      <c r="THV159" s="131"/>
      <c r="THW159" s="131"/>
      <c r="THX159" s="131"/>
      <c r="THY159" s="131"/>
      <c r="THZ159" s="131"/>
      <c r="TIA159" s="131"/>
      <c r="TIB159" s="131"/>
      <c r="TIC159" s="131"/>
      <c r="TID159" s="131"/>
      <c r="TIE159" s="131"/>
      <c r="TIF159" s="131"/>
      <c r="TIG159" s="131"/>
      <c r="TIH159" s="131"/>
      <c r="TII159" s="131"/>
      <c r="TIJ159" s="131"/>
      <c r="TIK159" s="131"/>
      <c r="TIL159" s="131"/>
      <c r="TIM159" s="131"/>
      <c r="TIN159" s="131"/>
      <c r="TIO159" s="131"/>
      <c r="TIP159" s="131"/>
      <c r="TIQ159" s="131"/>
      <c r="TIR159" s="131"/>
      <c r="TIS159" s="131"/>
      <c r="TIT159" s="131"/>
      <c r="TIU159" s="131"/>
      <c r="TIV159" s="131"/>
      <c r="TIW159" s="131"/>
      <c r="TIX159" s="131"/>
      <c r="TIY159" s="131"/>
      <c r="TIZ159" s="131"/>
      <c r="TJA159" s="131"/>
      <c r="TJB159" s="131"/>
      <c r="TJC159" s="131"/>
      <c r="TJD159" s="131"/>
      <c r="TJE159" s="131"/>
      <c r="TJF159" s="131"/>
      <c r="TJG159" s="131"/>
      <c r="TJH159" s="131"/>
      <c r="TJI159" s="131"/>
      <c r="TJJ159" s="131"/>
      <c r="TJK159" s="131"/>
      <c r="TJL159" s="131"/>
      <c r="TJM159" s="131"/>
      <c r="TJN159" s="131"/>
      <c r="TJO159" s="131"/>
      <c r="TJP159" s="131"/>
      <c r="TJQ159" s="131"/>
      <c r="TJR159" s="131"/>
      <c r="TJS159" s="131"/>
      <c r="TJT159" s="131"/>
      <c r="TJU159" s="131"/>
      <c r="TJV159" s="131"/>
      <c r="TJW159" s="131"/>
      <c r="TJX159" s="131"/>
      <c r="TJY159" s="131"/>
      <c r="TJZ159" s="131"/>
      <c r="TKA159" s="131"/>
      <c r="TKB159" s="131"/>
      <c r="TKC159" s="131"/>
      <c r="TKD159" s="131"/>
      <c r="TKE159" s="131"/>
      <c r="TKF159" s="131"/>
      <c r="TKG159" s="131"/>
      <c r="TKH159" s="131"/>
      <c r="TKI159" s="131"/>
      <c r="TKJ159" s="131"/>
      <c r="TKK159" s="131"/>
      <c r="TKL159" s="131"/>
      <c r="TKM159" s="131"/>
      <c r="TKN159" s="131"/>
      <c r="TKO159" s="131"/>
      <c r="TKP159" s="131"/>
      <c r="TKQ159" s="131"/>
      <c r="TKR159" s="131"/>
      <c r="TKS159" s="131"/>
      <c r="TKT159" s="131"/>
      <c r="TKU159" s="131"/>
      <c r="TKV159" s="131"/>
      <c r="TKW159" s="131"/>
      <c r="TKX159" s="131"/>
      <c r="TKY159" s="131"/>
      <c r="TKZ159" s="131"/>
      <c r="TLA159" s="131"/>
      <c r="TLB159" s="131"/>
      <c r="TLC159" s="131"/>
      <c r="TLD159" s="131"/>
      <c r="TLE159" s="131"/>
      <c r="TLF159" s="131"/>
      <c r="TLG159" s="131"/>
      <c r="TLH159" s="131"/>
      <c r="TLI159" s="131"/>
      <c r="TLJ159" s="131"/>
      <c r="TLK159" s="131"/>
      <c r="TLL159" s="131"/>
      <c r="TLM159" s="131"/>
      <c r="TLN159" s="131"/>
      <c r="TLO159" s="131"/>
      <c r="TLP159" s="131"/>
      <c r="TLQ159" s="131"/>
      <c r="TLR159" s="131"/>
      <c r="TLS159" s="131"/>
      <c r="TLT159" s="131"/>
      <c r="TLU159" s="131"/>
      <c r="TLV159" s="131"/>
      <c r="TLW159" s="131"/>
      <c r="TLX159" s="131"/>
      <c r="TLY159" s="131"/>
      <c r="TLZ159" s="131"/>
      <c r="TMA159" s="131"/>
      <c r="TMB159" s="131"/>
      <c r="TMC159" s="131"/>
      <c r="TMD159" s="131"/>
      <c r="TME159" s="131"/>
      <c r="TMF159" s="131"/>
      <c r="TMG159" s="131"/>
      <c r="TMH159" s="131"/>
      <c r="TMI159" s="131"/>
      <c r="TMJ159" s="131"/>
      <c r="TMK159" s="131"/>
      <c r="TML159" s="131"/>
      <c r="TMM159" s="131"/>
      <c r="TMN159" s="131"/>
      <c r="TMO159" s="131"/>
      <c r="TMP159" s="131"/>
      <c r="TMQ159" s="131"/>
      <c r="TMR159" s="131"/>
      <c r="TMS159" s="131"/>
      <c r="TMT159" s="131"/>
      <c r="TMU159" s="131"/>
      <c r="TMV159" s="131"/>
      <c r="TMW159" s="131"/>
      <c r="TMX159" s="131"/>
      <c r="TMY159" s="131"/>
      <c r="TMZ159" s="131"/>
      <c r="TNA159" s="131"/>
      <c r="TNB159" s="131"/>
      <c r="TNC159" s="131"/>
      <c r="TND159" s="131"/>
      <c r="TNE159" s="131"/>
      <c r="TNF159" s="131"/>
      <c r="TNG159" s="131"/>
      <c r="TNH159" s="131"/>
      <c r="TNI159" s="131"/>
      <c r="TNJ159" s="131"/>
      <c r="TNK159" s="131"/>
      <c r="TNL159" s="131"/>
      <c r="TNM159" s="131"/>
      <c r="TNN159" s="131"/>
      <c r="TNO159" s="131"/>
      <c r="TNP159" s="131"/>
      <c r="TNQ159" s="131"/>
      <c r="TNR159" s="131"/>
      <c r="TNS159" s="131"/>
      <c r="TNT159" s="131"/>
      <c r="TNU159" s="131"/>
      <c r="TNV159" s="131"/>
      <c r="TNW159" s="131"/>
      <c r="TNX159" s="131"/>
      <c r="TNY159" s="131"/>
      <c r="TNZ159" s="131"/>
      <c r="TOA159" s="131"/>
      <c r="TOB159" s="131"/>
      <c r="TOC159" s="131"/>
      <c r="TOD159" s="131"/>
      <c r="TOE159" s="131"/>
      <c r="TOF159" s="131"/>
      <c r="TOG159" s="131"/>
      <c r="TOH159" s="131"/>
      <c r="TOI159" s="131"/>
      <c r="TOJ159" s="131"/>
      <c r="TOK159" s="131"/>
      <c r="TOL159" s="131"/>
      <c r="TOM159" s="131"/>
      <c r="TON159" s="131"/>
      <c r="TOO159" s="131"/>
      <c r="TOP159" s="131"/>
      <c r="TOQ159" s="131"/>
      <c r="TOR159" s="131"/>
      <c r="TOS159" s="131"/>
      <c r="TOT159" s="131"/>
      <c r="TOU159" s="131"/>
      <c r="TOV159" s="131"/>
      <c r="TOW159" s="131"/>
      <c r="TOX159" s="131"/>
      <c r="TOY159" s="131"/>
      <c r="TOZ159" s="131"/>
      <c r="TPA159" s="131"/>
      <c r="TPB159" s="131"/>
      <c r="TPC159" s="131"/>
      <c r="TPD159" s="131"/>
      <c r="TPE159" s="131"/>
      <c r="TPF159" s="131"/>
      <c r="TPG159" s="131"/>
      <c r="TPH159" s="131"/>
      <c r="TPI159" s="131"/>
      <c r="TPJ159" s="131"/>
      <c r="TPK159" s="131"/>
      <c r="TPL159" s="131"/>
      <c r="TPM159" s="131"/>
      <c r="TPN159" s="131"/>
      <c r="TPO159" s="131"/>
      <c r="TPP159" s="131"/>
      <c r="TPQ159" s="131"/>
      <c r="TPR159" s="131"/>
      <c r="TPS159" s="131"/>
      <c r="TPT159" s="131"/>
      <c r="TPU159" s="131"/>
      <c r="TPV159" s="131"/>
      <c r="TPW159" s="131"/>
      <c r="TPX159" s="131"/>
      <c r="TPY159" s="131"/>
      <c r="TPZ159" s="131"/>
      <c r="TQA159" s="131"/>
      <c r="TQB159" s="131"/>
      <c r="TQC159" s="131"/>
      <c r="TQD159" s="131"/>
      <c r="TQE159" s="131"/>
      <c r="TQF159" s="131"/>
      <c r="TQG159" s="131"/>
      <c r="TQH159" s="131"/>
      <c r="TQI159" s="131"/>
      <c r="TQJ159" s="131"/>
      <c r="TQK159" s="131"/>
      <c r="TQL159" s="131"/>
      <c r="TQM159" s="131"/>
      <c r="TQN159" s="131"/>
      <c r="TQO159" s="131"/>
      <c r="TQP159" s="131"/>
      <c r="TQQ159" s="131"/>
      <c r="TQR159" s="131"/>
      <c r="TQS159" s="131"/>
      <c r="TQT159" s="131"/>
      <c r="TQU159" s="131"/>
      <c r="TQV159" s="131"/>
      <c r="TQW159" s="131"/>
      <c r="TQX159" s="131"/>
      <c r="TQY159" s="131"/>
      <c r="TQZ159" s="131"/>
      <c r="TRA159" s="131"/>
      <c r="TRB159" s="131"/>
      <c r="TRC159" s="131"/>
      <c r="TRD159" s="131"/>
      <c r="TRE159" s="131"/>
      <c r="TRF159" s="131"/>
      <c r="TRG159" s="131"/>
      <c r="TRH159" s="131"/>
      <c r="TRI159" s="131"/>
      <c r="TRJ159" s="131"/>
      <c r="TRK159" s="131"/>
      <c r="TRL159" s="131"/>
      <c r="TRM159" s="131"/>
      <c r="TRN159" s="131"/>
      <c r="TRO159" s="131"/>
      <c r="TRP159" s="131"/>
      <c r="TRQ159" s="131"/>
      <c r="TRR159" s="131"/>
      <c r="TRS159" s="131"/>
      <c r="TRT159" s="131"/>
      <c r="TRU159" s="131"/>
      <c r="TRV159" s="131"/>
      <c r="TRW159" s="131"/>
      <c r="TRX159" s="131"/>
      <c r="TRY159" s="131"/>
      <c r="TRZ159" s="131"/>
      <c r="TSA159" s="131"/>
      <c r="TSB159" s="131"/>
      <c r="TSC159" s="131"/>
      <c r="TSD159" s="131"/>
      <c r="TSE159" s="131"/>
      <c r="TSF159" s="131"/>
      <c r="TSG159" s="131"/>
      <c r="TSH159" s="131"/>
      <c r="TSI159" s="131"/>
      <c r="TSJ159" s="131"/>
      <c r="TSK159" s="131"/>
      <c r="TSL159" s="131"/>
      <c r="TSM159" s="131"/>
      <c r="TSN159" s="131"/>
      <c r="TSO159" s="131"/>
      <c r="TSP159" s="131"/>
      <c r="TSQ159" s="131"/>
      <c r="TSR159" s="131"/>
      <c r="TSS159" s="131"/>
      <c r="TST159" s="131"/>
      <c r="TSU159" s="131"/>
      <c r="TSV159" s="131"/>
      <c r="TSW159" s="131"/>
      <c r="TSX159" s="131"/>
      <c r="TSY159" s="131"/>
      <c r="TSZ159" s="131"/>
      <c r="TTA159" s="131"/>
      <c r="TTB159" s="131"/>
      <c r="TTC159" s="131"/>
      <c r="TTD159" s="131"/>
      <c r="TTE159" s="131"/>
      <c r="TTF159" s="131"/>
      <c r="TTG159" s="131"/>
      <c r="TTH159" s="131"/>
      <c r="TTI159" s="131"/>
      <c r="TTJ159" s="131"/>
      <c r="TTK159" s="131"/>
      <c r="TTL159" s="131"/>
      <c r="TTM159" s="131"/>
      <c r="TTN159" s="131"/>
      <c r="TTO159" s="131"/>
      <c r="TTP159" s="131"/>
      <c r="TTQ159" s="131"/>
      <c r="TTR159" s="131"/>
      <c r="TTS159" s="131"/>
      <c r="TTT159" s="131"/>
      <c r="TTU159" s="131"/>
      <c r="TTV159" s="131"/>
      <c r="TTW159" s="131"/>
      <c r="TTX159" s="131"/>
      <c r="TTY159" s="131"/>
      <c r="TTZ159" s="131"/>
      <c r="TUA159" s="131"/>
      <c r="TUB159" s="131"/>
      <c r="TUC159" s="131"/>
      <c r="TUD159" s="131"/>
      <c r="TUE159" s="131"/>
      <c r="TUF159" s="131"/>
      <c r="TUG159" s="131"/>
      <c r="TUH159" s="131"/>
      <c r="TUI159" s="131"/>
      <c r="TUJ159" s="131"/>
      <c r="TUK159" s="131"/>
      <c r="TUL159" s="131"/>
      <c r="TUM159" s="131"/>
      <c r="TUN159" s="131"/>
      <c r="TUO159" s="131"/>
      <c r="TUP159" s="131"/>
      <c r="TUQ159" s="131"/>
      <c r="TUR159" s="131"/>
      <c r="TUS159" s="131"/>
      <c r="TUT159" s="131"/>
      <c r="TUU159" s="131"/>
      <c r="TUV159" s="131"/>
      <c r="TUW159" s="131"/>
      <c r="TUX159" s="131"/>
      <c r="TUY159" s="131"/>
      <c r="TUZ159" s="131"/>
      <c r="TVA159" s="131"/>
      <c r="TVB159" s="131"/>
      <c r="TVC159" s="131"/>
      <c r="TVD159" s="131"/>
      <c r="TVE159" s="131"/>
      <c r="TVF159" s="131"/>
      <c r="TVG159" s="131"/>
      <c r="TVH159" s="131"/>
      <c r="TVI159" s="131"/>
      <c r="TVJ159" s="131"/>
      <c r="TVK159" s="131"/>
      <c r="TVL159" s="131"/>
      <c r="TVM159" s="131"/>
      <c r="TVN159" s="131"/>
      <c r="TVO159" s="131"/>
      <c r="TVP159" s="131"/>
      <c r="TVQ159" s="131"/>
      <c r="TVR159" s="131"/>
      <c r="TVS159" s="131"/>
      <c r="TVT159" s="131"/>
      <c r="TVU159" s="131"/>
      <c r="TVV159" s="131"/>
      <c r="TVW159" s="131"/>
      <c r="TVX159" s="131"/>
      <c r="TVY159" s="131"/>
      <c r="TVZ159" s="131"/>
      <c r="TWA159" s="131"/>
      <c r="TWB159" s="131"/>
      <c r="TWC159" s="131"/>
      <c r="TWD159" s="131"/>
      <c r="TWE159" s="131"/>
      <c r="TWF159" s="131"/>
      <c r="TWG159" s="131"/>
      <c r="TWH159" s="131"/>
      <c r="TWI159" s="131"/>
      <c r="TWJ159" s="131"/>
      <c r="TWK159" s="131"/>
      <c r="TWL159" s="131"/>
      <c r="TWM159" s="131"/>
      <c r="TWN159" s="131"/>
      <c r="TWO159" s="131"/>
      <c r="TWP159" s="131"/>
      <c r="TWQ159" s="131"/>
      <c r="TWR159" s="131"/>
      <c r="TWS159" s="131"/>
      <c r="TWT159" s="131"/>
      <c r="TWU159" s="131"/>
      <c r="TWV159" s="131"/>
      <c r="TWW159" s="131"/>
      <c r="TWX159" s="131"/>
      <c r="TWY159" s="131"/>
      <c r="TWZ159" s="131"/>
      <c r="TXA159" s="131"/>
      <c r="TXB159" s="131"/>
      <c r="TXC159" s="131"/>
      <c r="TXD159" s="131"/>
      <c r="TXE159" s="131"/>
      <c r="TXF159" s="131"/>
      <c r="TXG159" s="131"/>
      <c r="TXH159" s="131"/>
      <c r="TXI159" s="131"/>
      <c r="TXJ159" s="131"/>
      <c r="TXK159" s="131"/>
      <c r="TXL159" s="131"/>
      <c r="TXM159" s="131"/>
      <c r="TXN159" s="131"/>
      <c r="TXO159" s="131"/>
      <c r="TXP159" s="131"/>
      <c r="TXQ159" s="131"/>
      <c r="TXR159" s="131"/>
      <c r="TXS159" s="131"/>
      <c r="TXT159" s="131"/>
      <c r="TXU159" s="131"/>
      <c r="TXV159" s="131"/>
      <c r="TXW159" s="131"/>
      <c r="TXX159" s="131"/>
      <c r="TXY159" s="131"/>
      <c r="TXZ159" s="131"/>
      <c r="TYA159" s="131"/>
      <c r="TYB159" s="131"/>
      <c r="TYC159" s="131"/>
      <c r="TYD159" s="131"/>
      <c r="TYE159" s="131"/>
      <c r="TYF159" s="131"/>
      <c r="TYG159" s="131"/>
      <c r="TYH159" s="131"/>
      <c r="TYI159" s="131"/>
      <c r="TYJ159" s="131"/>
      <c r="TYK159" s="131"/>
      <c r="TYL159" s="131"/>
      <c r="TYM159" s="131"/>
      <c r="TYN159" s="131"/>
      <c r="TYO159" s="131"/>
      <c r="TYP159" s="131"/>
      <c r="TYQ159" s="131"/>
      <c r="TYR159" s="131"/>
      <c r="TYS159" s="131"/>
      <c r="TYT159" s="131"/>
      <c r="TYU159" s="131"/>
      <c r="TYV159" s="131"/>
      <c r="TYW159" s="131"/>
      <c r="TYX159" s="131"/>
      <c r="TYY159" s="131"/>
      <c r="TYZ159" s="131"/>
      <c r="TZA159" s="131"/>
      <c r="TZB159" s="131"/>
      <c r="TZC159" s="131"/>
      <c r="TZD159" s="131"/>
      <c r="TZE159" s="131"/>
      <c r="TZF159" s="131"/>
      <c r="TZG159" s="131"/>
      <c r="TZH159" s="131"/>
      <c r="TZI159" s="131"/>
      <c r="TZJ159" s="131"/>
      <c r="TZK159" s="131"/>
      <c r="TZL159" s="131"/>
      <c r="TZM159" s="131"/>
      <c r="TZN159" s="131"/>
      <c r="TZO159" s="131"/>
      <c r="TZP159" s="131"/>
      <c r="TZQ159" s="131"/>
      <c r="TZR159" s="131"/>
      <c r="TZS159" s="131"/>
      <c r="TZT159" s="131"/>
      <c r="TZU159" s="131"/>
      <c r="TZV159" s="131"/>
      <c r="TZW159" s="131"/>
      <c r="TZX159" s="131"/>
      <c r="TZY159" s="131"/>
      <c r="TZZ159" s="131"/>
      <c r="UAA159" s="131"/>
      <c r="UAB159" s="131"/>
      <c r="UAC159" s="131"/>
      <c r="UAD159" s="131"/>
      <c r="UAE159" s="131"/>
      <c r="UAF159" s="131"/>
      <c r="UAG159" s="131"/>
      <c r="UAH159" s="131"/>
      <c r="UAI159" s="131"/>
      <c r="UAJ159" s="131"/>
      <c r="UAK159" s="131"/>
      <c r="UAL159" s="131"/>
      <c r="UAM159" s="131"/>
      <c r="UAN159" s="131"/>
      <c r="UAO159" s="131"/>
      <c r="UAP159" s="131"/>
      <c r="UAQ159" s="131"/>
      <c r="UAR159" s="131"/>
      <c r="UAS159" s="131"/>
      <c r="UAT159" s="131"/>
      <c r="UAU159" s="131"/>
      <c r="UAV159" s="131"/>
      <c r="UAW159" s="131"/>
      <c r="UAX159" s="131"/>
      <c r="UAY159" s="131"/>
      <c r="UAZ159" s="131"/>
      <c r="UBA159" s="131"/>
      <c r="UBB159" s="131"/>
      <c r="UBC159" s="131"/>
      <c r="UBD159" s="131"/>
      <c r="UBE159" s="131"/>
      <c r="UBF159" s="131"/>
      <c r="UBG159" s="131"/>
      <c r="UBH159" s="131"/>
      <c r="UBI159" s="131"/>
      <c r="UBJ159" s="131"/>
      <c r="UBK159" s="131"/>
      <c r="UBL159" s="131"/>
      <c r="UBM159" s="131"/>
      <c r="UBN159" s="131"/>
      <c r="UBO159" s="131"/>
      <c r="UBP159" s="131"/>
      <c r="UBQ159" s="131"/>
      <c r="UBR159" s="131"/>
      <c r="UBS159" s="131"/>
      <c r="UBT159" s="131"/>
      <c r="UBU159" s="131"/>
      <c r="UBV159" s="131"/>
      <c r="UBW159" s="131"/>
      <c r="UBX159" s="131"/>
      <c r="UBY159" s="131"/>
      <c r="UBZ159" s="131"/>
      <c r="UCA159" s="131"/>
      <c r="UCB159" s="131"/>
      <c r="UCC159" s="131"/>
      <c r="UCD159" s="131"/>
      <c r="UCE159" s="131"/>
      <c r="UCF159" s="131"/>
      <c r="UCG159" s="131"/>
      <c r="UCH159" s="131"/>
      <c r="UCI159" s="131"/>
      <c r="UCJ159" s="131"/>
      <c r="UCK159" s="131"/>
      <c r="UCL159" s="131"/>
      <c r="UCM159" s="131"/>
      <c r="UCN159" s="131"/>
      <c r="UCO159" s="131"/>
      <c r="UCP159" s="131"/>
      <c r="UCQ159" s="131"/>
      <c r="UCR159" s="131"/>
      <c r="UCS159" s="131"/>
      <c r="UCT159" s="131"/>
      <c r="UCU159" s="131"/>
      <c r="UCV159" s="131"/>
      <c r="UCW159" s="131"/>
      <c r="UCX159" s="131"/>
      <c r="UCY159" s="131"/>
      <c r="UCZ159" s="131"/>
      <c r="UDA159" s="131"/>
      <c r="UDB159" s="131"/>
      <c r="UDC159" s="131"/>
      <c r="UDD159" s="131"/>
      <c r="UDE159" s="131"/>
      <c r="UDF159" s="131"/>
      <c r="UDG159" s="131"/>
      <c r="UDH159" s="131"/>
      <c r="UDI159" s="131"/>
      <c r="UDJ159" s="131"/>
      <c r="UDK159" s="131"/>
      <c r="UDL159" s="131"/>
      <c r="UDM159" s="131"/>
      <c r="UDN159" s="131"/>
      <c r="UDO159" s="131"/>
      <c r="UDP159" s="131"/>
      <c r="UDQ159" s="131"/>
      <c r="UDR159" s="131"/>
      <c r="UDS159" s="131"/>
      <c r="UDT159" s="131"/>
      <c r="UDU159" s="131"/>
      <c r="UDV159" s="131"/>
      <c r="UDW159" s="131"/>
      <c r="UDX159" s="131"/>
      <c r="UDY159" s="131"/>
      <c r="UDZ159" s="131"/>
      <c r="UEA159" s="131"/>
      <c r="UEB159" s="131"/>
      <c r="UEC159" s="131"/>
      <c r="UED159" s="131"/>
      <c r="UEE159" s="131"/>
      <c r="UEF159" s="131"/>
      <c r="UEG159" s="131"/>
      <c r="UEH159" s="131"/>
      <c r="UEI159" s="131"/>
      <c r="UEJ159" s="131"/>
      <c r="UEK159" s="131"/>
      <c r="UEL159" s="131"/>
      <c r="UEM159" s="131"/>
      <c r="UEN159" s="131"/>
      <c r="UEO159" s="131"/>
      <c r="UEP159" s="131"/>
      <c r="UEQ159" s="131"/>
      <c r="UER159" s="131"/>
      <c r="UES159" s="131"/>
      <c r="UET159" s="131"/>
      <c r="UEU159" s="131"/>
      <c r="UEV159" s="131"/>
      <c r="UEW159" s="131"/>
      <c r="UEX159" s="131"/>
      <c r="UEY159" s="131"/>
      <c r="UEZ159" s="131"/>
      <c r="UFA159" s="131"/>
      <c r="UFB159" s="131"/>
      <c r="UFC159" s="131"/>
      <c r="UFD159" s="131"/>
      <c r="UFE159" s="131"/>
      <c r="UFF159" s="131"/>
      <c r="UFG159" s="131"/>
      <c r="UFH159" s="131"/>
      <c r="UFI159" s="131"/>
      <c r="UFJ159" s="131"/>
      <c r="UFK159" s="131"/>
      <c r="UFL159" s="131"/>
      <c r="UFM159" s="131"/>
      <c r="UFN159" s="131"/>
      <c r="UFO159" s="131"/>
      <c r="UFP159" s="131"/>
      <c r="UFQ159" s="131"/>
      <c r="UFR159" s="131"/>
      <c r="UFS159" s="131"/>
      <c r="UFT159" s="131"/>
      <c r="UFU159" s="131"/>
      <c r="UFV159" s="131"/>
      <c r="UFW159" s="131"/>
      <c r="UFX159" s="131"/>
      <c r="UFY159" s="131"/>
      <c r="UFZ159" s="131"/>
      <c r="UGA159" s="131"/>
      <c r="UGB159" s="131"/>
      <c r="UGC159" s="131"/>
      <c r="UGD159" s="131"/>
      <c r="UGE159" s="131"/>
      <c r="UGF159" s="131"/>
      <c r="UGG159" s="131"/>
      <c r="UGH159" s="131"/>
      <c r="UGI159" s="131"/>
      <c r="UGJ159" s="131"/>
      <c r="UGK159" s="131"/>
      <c r="UGL159" s="131"/>
      <c r="UGM159" s="131"/>
      <c r="UGN159" s="131"/>
      <c r="UGO159" s="131"/>
      <c r="UGP159" s="131"/>
      <c r="UGQ159" s="131"/>
      <c r="UGR159" s="131"/>
      <c r="UGS159" s="131"/>
      <c r="UGT159" s="131"/>
      <c r="UGU159" s="131"/>
      <c r="UGV159" s="131"/>
      <c r="UGW159" s="131"/>
      <c r="UGX159" s="131"/>
      <c r="UGY159" s="131"/>
      <c r="UGZ159" s="131"/>
      <c r="UHA159" s="131"/>
      <c r="UHB159" s="131"/>
      <c r="UHC159" s="131"/>
      <c r="UHD159" s="131"/>
      <c r="UHE159" s="131"/>
      <c r="UHF159" s="131"/>
      <c r="UHG159" s="131"/>
      <c r="UHH159" s="131"/>
      <c r="UHI159" s="131"/>
      <c r="UHJ159" s="131"/>
      <c r="UHK159" s="131"/>
      <c r="UHL159" s="131"/>
      <c r="UHM159" s="131"/>
      <c r="UHN159" s="131"/>
      <c r="UHO159" s="131"/>
      <c r="UHP159" s="131"/>
      <c r="UHQ159" s="131"/>
      <c r="UHR159" s="131"/>
      <c r="UHS159" s="131"/>
      <c r="UHT159" s="131"/>
      <c r="UHU159" s="131"/>
      <c r="UHV159" s="131"/>
      <c r="UHW159" s="131"/>
      <c r="UHX159" s="131"/>
      <c r="UHY159" s="131"/>
      <c r="UHZ159" s="131"/>
      <c r="UIA159" s="131"/>
      <c r="UIB159" s="131"/>
      <c r="UIC159" s="131"/>
      <c r="UID159" s="131"/>
      <c r="UIE159" s="131"/>
      <c r="UIF159" s="131"/>
      <c r="UIG159" s="131"/>
      <c r="UIH159" s="131"/>
      <c r="UII159" s="131"/>
      <c r="UIJ159" s="131"/>
      <c r="UIK159" s="131"/>
      <c r="UIL159" s="131"/>
      <c r="UIM159" s="131"/>
      <c r="UIN159" s="131"/>
      <c r="UIO159" s="131"/>
      <c r="UIP159" s="131"/>
      <c r="UIQ159" s="131"/>
      <c r="UIR159" s="131"/>
      <c r="UIS159" s="131"/>
      <c r="UIT159" s="131"/>
      <c r="UIU159" s="131"/>
      <c r="UIV159" s="131"/>
      <c r="UIW159" s="131"/>
      <c r="UIX159" s="131"/>
      <c r="UIY159" s="131"/>
      <c r="UIZ159" s="131"/>
      <c r="UJA159" s="131"/>
      <c r="UJB159" s="131"/>
      <c r="UJC159" s="131"/>
      <c r="UJD159" s="131"/>
      <c r="UJE159" s="131"/>
      <c r="UJF159" s="131"/>
      <c r="UJG159" s="131"/>
      <c r="UJH159" s="131"/>
      <c r="UJI159" s="131"/>
      <c r="UJJ159" s="131"/>
      <c r="UJK159" s="131"/>
      <c r="UJL159" s="131"/>
      <c r="UJM159" s="131"/>
      <c r="UJN159" s="131"/>
      <c r="UJO159" s="131"/>
      <c r="UJP159" s="131"/>
      <c r="UJQ159" s="131"/>
      <c r="UJR159" s="131"/>
      <c r="UJS159" s="131"/>
      <c r="UJT159" s="131"/>
      <c r="UJU159" s="131"/>
      <c r="UJV159" s="131"/>
      <c r="UJW159" s="131"/>
      <c r="UJX159" s="131"/>
      <c r="UJY159" s="131"/>
      <c r="UJZ159" s="131"/>
      <c r="UKA159" s="131"/>
      <c r="UKB159" s="131"/>
      <c r="UKC159" s="131"/>
      <c r="UKD159" s="131"/>
      <c r="UKE159" s="131"/>
      <c r="UKF159" s="131"/>
      <c r="UKG159" s="131"/>
      <c r="UKH159" s="131"/>
      <c r="UKI159" s="131"/>
      <c r="UKJ159" s="131"/>
      <c r="UKK159" s="131"/>
      <c r="UKL159" s="131"/>
      <c r="UKM159" s="131"/>
      <c r="UKN159" s="131"/>
      <c r="UKO159" s="131"/>
      <c r="UKP159" s="131"/>
      <c r="UKQ159" s="131"/>
      <c r="UKR159" s="131"/>
      <c r="UKS159" s="131"/>
      <c r="UKT159" s="131"/>
      <c r="UKU159" s="131"/>
      <c r="UKV159" s="131"/>
      <c r="UKW159" s="131"/>
      <c r="UKX159" s="131"/>
      <c r="UKY159" s="131"/>
      <c r="UKZ159" s="131"/>
      <c r="ULA159" s="131"/>
      <c r="ULB159" s="131"/>
      <c r="ULC159" s="131"/>
      <c r="ULD159" s="131"/>
      <c r="ULE159" s="131"/>
      <c r="ULF159" s="131"/>
      <c r="ULG159" s="131"/>
      <c r="ULH159" s="131"/>
      <c r="ULI159" s="131"/>
      <c r="ULJ159" s="131"/>
      <c r="ULK159" s="131"/>
      <c r="ULL159" s="131"/>
      <c r="ULM159" s="131"/>
      <c r="ULN159" s="131"/>
      <c r="ULO159" s="131"/>
      <c r="ULP159" s="131"/>
      <c r="ULQ159" s="131"/>
      <c r="ULR159" s="131"/>
      <c r="ULS159" s="131"/>
      <c r="ULT159" s="131"/>
      <c r="ULU159" s="131"/>
      <c r="ULV159" s="131"/>
      <c r="ULW159" s="131"/>
      <c r="ULX159" s="131"/>
      <c r="ULY159" s="131"/>
      <c r="ULZ159" s="131"/>
      <c r="UMA159" s="131"/>
      <c r="UMB159" s="131"/>
      <c r="UMC159" s="131"/>
      <c r="UMD159" s="131"/>
      <c r="UME159" s="131"/>
      <c r="UMF159" s="131"/>
      <c r="UMG159" s="131"/>
      <c r="UMH159" s="131"/>
      <c r="UMI159" s="131"/>
      <c r="UMJ159" s="131"/>
      <c r="UMK159" s="131"/>
      <c r="UML159" s="131"/>
      <c r="UMM159" s="131"/>
      <c r="UMN159" s="131"/>
      <c r="UMO159" s="131"/>
      <c r="UMP159" s="131"/>
      <c r="UMQ159" s="131"/>
      <c r="UMR159" s="131"/>
      <c r="UMS159" s="131"/>
      <c r="UMT159" s="131"/>
      <c r="UMU159" s="131"/>
      <c r="UMV159" s="131"/>
      <c r="UMW159" s="131"/>
      <c r="UMX159" s="131"/>
      <c r="UMY159" s="131"/>
      <c r="UMZ159" s="131"/>
      <c r="UNA159" s="131"/>
      <c r="UNB159" s="131"/>
      <c r="UNC159" s="131"/>
      <c r="UND159" s="131"/>
      <c r="UNE159" s="131"/>
      <c r="UNF159" s="131"/>
      <c r="UNG159" s="131"/>
      <c r="UNH159" s="131"/>
      <c r="UNI159" s="131"/>
      <c r="UNJ159" s="131"/>
      <c r="UNK159" s="131"/>
      <c r="UNL159" s="131"/>
      <c r="UNM159" s="131"/>
      <c r="UNN159" s="131"/>
      <c r="UNO159" s="131"/>
      <c r="UNP159" s="131"/>
      <c r="UNQ159" s="131"/>
      <c r="UNR159" s="131"/>
      <c r="UNS159" s="131"/>
      <c r="UNT159" s="131"/>
      <c r="UNU159" s="131"/>
      <c r="UNV159" s="131"/>
      <c r="UNW159" s="131"/>
      <c r="UNX159" s="131"/>
      <c r="UNY159" s="131"/>
      <c r="UNZ159" s="131"/>
      <c r="UOA159" s="131"/>
      <c r="UOB159" s="131"/>
      <c r="UOC159" s="131"/>
      <c r="UOD159" s="131"/>
      <c r="UOE159" s="131"/>
      <c r="UOF159" s="131"/>
      <c r="UOG159" s="131"/>
      <c r="UOH159" s="131"/>
      <c r="UOI159" s="131"/>
      <c r="UOJ159" s="131"/>
      <c r="UOK159" s="131"/>
      <c r="UOL159" s="131"/>
      <c r="UOM159" s="131"/>
      <c r="UON159" s="131"/>
      <c r="UOO159" s="131"/>
      <c r="UOP159" s="131"/>
      <c r="UOQ159" s="131"/>
      <c r="UOR159" s="131"/>
      <c r="UOS159" s="131"/>
      <c r="UOT159" s="131"/>
      <c r="UOU159" s="131"/>
      <c r="UOV159" s="131"/>
      <c r="UOW159" s="131"/>
      <c r="UOX159" s="131"/>
      <c r="UOY159" s="131"/>
      <c r="UOZ159" s="131"/>
      <c r="UPA159" s="131"/>
      <c r="UPB159" s="131"/>
      <c r="UPC159" s="131"/>
      <c r="UPD159" s="131"/>
      <c r="UPE159" s="131"/>
      <c r="UPF159" s="131"/>
      <c r="UPG159" s="131"/>
      <c r="UPH159" s="131"/>
      <c r="UPI159" s="131"/>
      <c r="UPJ159" s="131"/>
      <c r="UPK159" s="131"/>
      <c r="UPL159" s="131"/>
      <c r="UPM159" s="131"/>
      <c r="UPN159" s="131"/>
      <c r="UPO159" s="131"/>
      <c r="UPP159" s="131"/>
      <c r="UPQ159" s="131"/>
      <c r="UPR159" s="131"/>
      <c r="UPS159" s="131"/>
      <c r="UPT159" s="131"/>
      <c r="UPU159" s="131"/>
      <c r="UPV159" s="131"/>
      <c r="UPW159" s="131"/>
      <c r="UPX159" s="131"/>
      <c r="UPY159" s="131"/>
      <c r="UPZ159" s="131"/>
      <c r="UQA159" s="131"/>
      <c r="UQB159" s="131"/>
      <c r="UQC159" s="131"/>
      <c r="UQD159" s="131"/>
      <c r="UQE159" s="131"/>
      <c r="UQF159" s="131"/>
      <c r="UQG159" s="131"/>
      <c r="UQH159" s="131"/>
      <c r="UQI159" s="131"/>
      <c r="UQJ159" s="131"/>
      <c r="UQK159" s="131"/>
      <c r="UQL159" s="131"/>
      <c r="UQM159" s="131"/>
      <c r="UQN159" s="131"/>
      <c r="UQO159" s="131"/>
      <c r="UQP159" s="131"/>
      <c r="UQQ159" s="131"/>
      <c r="UQR159" s="131"/>
      <c r="UQS159" s="131"/>
      <c r="UQT159" s="131"/>
      <c r="UQU159" s="131"/>
      <c r="UQV159" s="131"/>
      <c r="UQW159" s="131"/>
      <c r="UQX159" s="131"/>
      <c r="UQY159" s="131"/>
      <c r="UQZ159" s="131"/>
      <c r="URA159" s="131"/>
      <c r="URB159" s="131"/>
      <c r="URC159" s="131"/>
      <c r="URD159" s="131"/>
      <c r="URE159" s="131"/>
      <c r="URF159" s="131"/>
      <c r="URG159" s="131"/>
      <c r="URH159" s="131"/>
      <c r="URI159" s="131"/>
      <c r="URJ159" s="131"/>
      <c r="URK159" s="131"/>
      <c r="URL159" s="131"/>
      <c r="URM159" s="131"/>
      <c r="URN159" s="131"/>
      <c r="URO159" s="131"/>
      <c r="URP159" s="131"/>
      <c r="URQ159" s="131"/>
      <c r="URR159" s="131"/>
      <c r="URS159" s="131"/>
      <c r="URT159" s="131"/>
      <c r="URU159" s="131"/>
      <c r="URV159" s="131"/>
      <c r="URW159" s="131"/>
      <c r="URX159" s="131"/>
      <c r="URY159" s="131"/>
      <c r="URZ159" s="131"/>
      <c r="USA159" s="131"/>
      <c r="USB159" s="131"/>
      <c r="USC159" s="131"/>
      <c r="USD159" s="131"/>
      <c r="USE159" s="131"/>
      <c r="USF159" s="131"/>
      <c r="USG159" s="131"/>
      <c r="USH159" s="131"/>
      <c r="USI159" s="131"/>
      <c r="USJ159" s="131"/>
      <c r="USK159" s="131"/>
      <c r="USL159" s="131"/>
      <c r="USM159" s="131"/>
      <c r="USN159" s="131"/>
      <c r="USO159" s="131"/>
      <c r="USP159" s="131"/>
      <c r="USQ159" s="131"/>
      <c r="USR159" s="131"/>
      <c r="USS159" s="131"/>
      <c r="UST159" s="131"/>
      <c r="USU159" s="131"/>
      <c r="USV159" s="131"/>
      <c r="USW159" s="131"/>
      <c r="USX159" s="131"/>
      <c r="USY159" s="131"/>
      <c r="USZ159" s="131"/>
      <c r="UTA159" s="131"/>
      <c r="UTB159" s="131"/>
      <c r="UTC159" s="131"/>
      <c r="UTD159" s="131"/>
      <c r="UTE159" s="131"/>
      <c r="UTF159" s="131"/>
      <c r="UTG159" s="131"/>
      <c r="UTH159" s="131"/>
      <c r="UTI159" s="131"/>
      <c r="UTJ159" s="131"/>
      <c r="UTK159" s="131"/>
      <c r="UTL159" s="131"/>
      <c r="UTM159" s="131"/>
      <c r="UTN159" s="131"/>
      <c r="UTO159" s="131"/>
      <c r="UTP159" s="131"/>
      <c r="UTQ159" s="131"/>
      <c r="UTR159" s="131"/>
      <c r="UTS159" s="131"/>
      <c r="UTT159" s="131"/>
      <c r="UTU159" s="131"/>
      <c r="UTV159" s="131"/>
      <c r="UTW159" s="131"/>
      <c r="UTX159" s="131"/>
      <c r="UTY159" s="131"/>
      <c r="UTZ159" s="131"/>
      <c r="UUA159" s="131"/>
      <c r="UUB159" s="131"/>
      <c r="UUC159" s="131"/>
      <c r="UUD159" s="131"/>
      <c r="UUE159" s="131"/>
      <c r="UUF159" s="131"/>
      <c r="UUG159" s="131"/>
      <c r="UUH159" s="131"/>
      <c r="UUI159" s="131"/>
      <c r="UUJ159" s="131"/>
      <c r="UUK159" s="131"/>
      <c r="UUL159" s="131"/>
      <c r="UUM159" s="131"/>
      <c r="UUN159" s="131"/>
      <c r="UUO159" s="131"/>
      <c r="UUP159" s="131"/>
      <c r="UUQ159" s="131"/>
      <c r="UUR159" s="131"/>
      <c r="UUS159" s="131"/>
      <c r="UUT159" s="131"/>
      <c r="UUU159" s="131"/>
      <c r="UUV159" s="131"/>
      <c r="UUW159" s="131"/>
      <c r="UUX159" s="131"/>
      <c r="UUY159" s="131"/>
      <c r="UUZ159" s="131"/>
      <c r="UVA159" s="131"/>
      <c r="UVB159" s="131"/>
      <c r="UVC159" s="131"/>
      <c r="UVD159" s="131"/>
      <c r="UVE159" s="131"/>
      <c r="UVF159" s="131"/>
      <c r="UVG159" s="131"/>
      <c r="UVH159" s="131"/>
      <c r="UVI159" s="131"/>
      <c r="UVJ159" s="131"/>
      <c r="UVK159" s="131"/>
      <c r="UVL159" s="131"/>
      <c r="UVM159" s="131"/>
      <c r="UVN159" s="131"/>
      <c r="UVO159" s="131"/>
      <c r="UVP159" s="131"/>
      <c r="UVQ159" s="131"/>
      <c r="UVR159" s="131"/>
      <c r="UVS159" s="131"/>
      <c r="UVT159" s="131"/>
      <c r="UVU159" s="131"/>
      <c r="UVV159" s="131"/>
      <c r="UVW159" s="131"/>
      <c r="UVX159" s="131"/>
      <c r="UVY159" s="131"/>
      <c r="UVZ159" s="131"/>
      <c r="UWA159" s="131"/>
      <c r="UWB159" s="131"/>
      <c r="UWC159" s="131"/>
      <c r="UWD159" s="131"/>
      <c r="UWE159" s="131"/>
      <c r="UWF159" s="131"/>
      <c r="UWG159" s="131"/>
      <c r="UWH159" s="131"/>
      <c r="UWI159" s="131"/>
      <c r="UWJ159" s="131"/>
      <c r="UWK159" s="131"/>
      <c r="UWL159" s="131"/>
      <c r="UWM159" s="131"/>
      <c r="UWN159" s="131"/>
      <c r="UWO159" s="131"/>
      <c r="UWP159" s="131"/>
      <c r="UWQ159" s="131"/>
      <c r="UWR159" s="131"/>
      <c r="UWS159" s="131"/>
      <c r="UWT159" s="131"/>
      <c r="UWU159" s="131"/>
      <c r="UWV159" s="131"/>
      <c r="UWW159" s="131"/>
      <c r="UWX159" s="131"/>
      <c r="UWY159" s="131"/>
      <c r="UWZ159" s="131"/>
      <c r="UXA159" s="131"/>
      <c r="UXB159" s="131"/>
      <c r="UXC159" s="131"/>
      <c r="UXD159" s="131"/>
      <c r="UXE159" s="131"/>
      <c r="UXF159" s="131"/>
      <c r="UXG159" s="131"/>
      <c r="UXH159" s="131"/>
      <c r="UXI159" s="131"/>
      <c r="UXJ159" s="131"/>
      <c r="UXK159" s="131"/>
      <c r="UXL159" s="131"/>
      <c r="UXM159" s="131"/>
      <c r="UXN159" s="131"/>
      <c r="UXO159" s="131"/>
      <c r="UXP159" s="131"/>
      <c r="UXQ159" s="131"/>
      <c r="UXR159" s="131"/>
      <c r="UXS159" s="131"/>
      <c r="UXT159" s="131"/>
      <c r="UXU159" s="131"/>
      <c r="UXV159" s="131"/>
      <c r="UXW159" s="131"/>
      <c r="UXX159" s="131"/>
      <c r="UXY159" s="131"/>
      <c r="UXZ159" s="131"/>
      <c r="UYA159" s="131"/>
      <c r="UYB159" s="131"/>
      <c r="UYC159" s="131"/>
      <c r="UYD159" s="131"/>
      <c r="UYE159" s="131"/>
      <c r="UYF159" s="131"/>
      <c r="UYG159" s="131"/>
      <c r="UYH159" s="131"/>
      <c r="UYI159" s="131"/>
      <c r="UYJ159" s="131"/>
      <c r="UYK159" s="131"/>
      <c r="UYL159" s="131"/>
      <c r="UYM159" s="131"/>
      <c r="UYN159" s="131"/>
      <c r="UYO159" s="131"/>
      <c r="UYP159" s="131"/>
      <c r="UYQ159" s="131"/>
      <c r="UYR159" s="131"/>
      <c r="UYS159" s="131"/>
      <c r="UYT159" s="131"/>
      <c r="UYU159" s="131"/>
      <c r="UYV159" s="131"/>
      <c r="UYW159" s="131"/>
      <c r="UYX159" s="131"/>
      <c r="UYY159" s="131"/>
      <c r="UYZ159" s="131"/>
      <c r="UZA159" s="131"/>
      <c r="UZB159" s="131"/>
      <c r="UZC159" s="131"/>
      <c r="UZD159" s="131"/>
      <c r="UZE159" s="131"/>
      <c r="UZF159" s="131"/>
      <c r="UZG159" s="131"/>
      <c r="UZH159" s="131"/>
      <c r="UZI159" s="131"/>
      <c r="UZJ159" s="131"/>
      <c r="UZK159" s="131"/>
      <c r="UZL159" s="131"/>
      <c r="UZM159" s="131"/>
      <c r="UZN159" s="131"/>
      <c r="UZO159" s="131"/>
      <c r="UZP159" s="131"/>
      <c r="UZQ159" s="131"/>
      <c r="UZR159" s="131"/>
      <c r="UZS159" s="131"/>
      <c r="UZT159" s="131"/>
      <c r="UZU159" s="131"/>
      <c r="UZV159" s="131"/>
      <c r="UZW159" s="131"/>
      <c r="UZX159" s="131"/>
      <c r="UZY159" s="131"/>
      <c r="UZZ159" s="131"/>
      <c r="VAA159" s="131"/>
      <c r="VAB159" s="131"/>
      <c r="VAC159" s="131"/>
      <c r="VAD159" s="131"/>
      <c r="VAE159" s="131"/>
      <c r="VAF159" s="131"/>
      <c r="VAG159" s="131"/>
      <c r="VAH159" s="131"/>
      <c r="VAI159" s="131"/>
      <c r="VAJ159" s="131"/>
      <c r="VAK159" s="131"/>
      <c r="VAL159" s="131"/>
      <c r="VAM159" s="131"/>
      <c r="VAN159" s="131"/>
      <c r="VAO159" s="131"/>
      <c r="VAP159" s="131"/>
      <c r="VAQ159" s="131"/>
      <c r="VAR159" s="131"/>
      <c r="VAS159" s="131"/>
      <c r="VAT159" s="131"/>
      <c r="VAU159" s="131"/>
      <c r="VAV159" s="131"/>
      <c r="VAW159" s="131"/>
      <c r="VAX159" s="131"/>
      <c r="VAY159" s="131"/>
      <c r="VAZ159" s="131"/>
      <c r="VBA159" s="131"/>
      <c r="VBB159" s="131"/>
      <c r="VBC159" s="131"/>
      <c r="VBD159" s="131"/>
      <c r="VBE159" s="131"/>
      <c r="VBF159" s="131"/>
      <c r="VBG159" s="131"/>
      <c r="VBH159" s="131"/>
      <c r="VBI159" s="131"/>
      <c r="VBJ159" s="131"/>
      <c r="VBK159" s="131"/>
      <c r="VBL159" s="131"/>
      <c r="VBM159" s="131"/>
      <c r="VBN159" s="131"/>
      <c r="VBO159" s="131"/>
      <c r="VBP159" s="131"/>
      <c r="VBQ159" s="131"/>
      <c r="VBR159" s="131"/>
      <c r="VBS159" s="131"/>
      <c r="VBT159" s="131"/>
      <c r="VBU159" s="131"/>
      <c r="VBV159" s="131"/>
      <c r="VBW159" s="131"/>
      <c r="VBX159" s="131"/>
      <c r="VBY159" s="131"/>
      <c r="VBZ159" s="131"/>
      <c r="VCA159" s="131"/>
      <c r="VCB159" s="131"/>
      <c r="VCC159" s="131"/>
      <c r="VCD159" s="131"/>
      <c r="VCE159" s="131"/>
      <c r="VCF159" s="131"/>
      <c r="VCG159" s="131"/>
      <c r="VCH159" s="131"/>
      <c r="VCI159" s="131"/>
      <c r="VCJ159" s="131"/>
      <c r="VCK159" s="131"/>
      <c r="VCL159" s="131"/>
      <c r="VCM159" s="131"/>
      <c r="VCN159" s="131"/>
      <c r="VCO159" s="131"/>
      <c r="VCP159" s="131"/>
      <c r="VCQ159" s="131"/>
      <c r="VCR159" s="131"/>
      <c r="VCS159" s="131"/>
      <c r="VCT159" s="131"/>
      <c r="VCU159" s="131"/>
      <c r="VCV159" s="131"/>
      <c r="VCW159" s="131"/>
      <c r="VCX159" s="131"/>
      <c r="VCY159" s="131"/>
      <c r="VCZ159" s="131"/>
      <c r="VDA159" s="131"/>
      <c r="VDB159" s="131"/>
      <c r="VDC159" s="131"/>
      <c r="VDD159" s="131"/>
      <c r="VDE159" s="131"/>
      <c r="VDF159" s="131"/>
      <c r="VDG159" s="131"/>
      <c r="VDH159" s="131"/>
      <c r="VDI159" s="131"/>
      <c r="VDJ159" s="131"/>
      <c r="VDK159" s="131"/>
      <c r="VDL159" s="131"/>
      <c r="VDM159" s="131"/>
      <c r="VDN159" s="131"/>
      <c r="VDO159" s="131"/>
      <c r="VDP159" s="131"/>
      <c r="VDQ159" s="131"/>
      <c r="VDR159" s="131"/>
      <c r="VDS159" s="131"/>
      <c r="VDT159" s="131"/>
      <c r="VDU159" s="131"/>
      <c r="VDV159" s="131"/>
      <c r="VDW159" s="131"/>
      <c r="VDX159" s="131"/>
      <c r="VDY159" s="131"/>
      <c r="VDZ159" s="131"/>
      <c r="VEA159" s="131"/>
      <c r="VEB159" s="131"/>
      <c r="VEC159" s="131"/>
      <c r="VED159" s="131"/>
      <c r="VEE159" s="131"/>
      <c r="VEF159" s="131"/>
      <c r="VEG159" s="131"/>
      <c r="VEH159" s="131"/>
      <c r="VEI159" s="131"/>
      <c r="VEJ159" s="131"/>
      <c r="VEK159" s="131"/>
      <c r="VEL159" s="131"/>
      <c r="VEM159" s="131"/>
      <c r="VEN159" s="131"/>
      <c r="VEO159" s="131"/>
      <c r="VEP159" s="131"/>
      <c r="VEQ159" s="131"/>
      <c r="VER159" s="131"/>
      <c r="VES159" s="131"/>
      <c r="VET159" s="131"/>
      <c r="VEU159" s="131"/>
      <c r="VEV159" s="131"/>
      <c r="VEW159" s="131"/>
      <c r="VEX159" s="131"/>
      <c r="VEY159" s="131"/>
      <c r="VEZ159" s="131"/>
      <c r="VFA159" s="131"/>
      <c r="VFB159" s="131"/>
      <c r="VFC159" s="131"/>
      <c r="VFD159" s="131"/>
      <c r="VFE159" s="131"/>
      <c r="VFF159" s="131"/>
      <c r="VFG159" s="131"/>
      <c r="VFH159" s="131"/>
      <c r="VFI159" s="131"/>
      <c r="VFJ159" s="131"/>
      <c r="VFK159" s="131"/>
      <c r="VFL159" s="131"/>
      <c r="VFM159" s="131"/>
      <c r="VFN159" s="131"/>
      <c r="VFO159" s="131"/>
      <c r="VFP159" s="131"/>
      <c r="VFQ159" s="131"/>
      <c r="VFR159" s="131"/>
      <c r="VFS159" s="131"/>
      <c r="VFT159" s="131"/>
      <c r="VFU159" s="131"/>
      <c r="VFV159" s="131"/>
      <c r="VFW159" s="131"/>
      <c r="VFX159" s="131"/>
      <c r="VFY159" s="131"/>
      <c r="VFZ159" s="131"/>
      <c r="VGA159" s="131"/>
      <c r="VGB159" s="131"/>
      <c r="VGC159" s="131"/>
      <c r="VGD159" s="131"/>
      <c r="VGE159" s="131"/>
      <c r="VGF159" s="131"/>
      <c r="VGG159" s="131"/>
      <c r="VGH159" s="131"/>
      <c r="VGI159" s="131"/>
      <c r="VGJ159" s="131"/>
      <c r="VGK159" s="131"/>
      <c r="VGL159" s="131"/>
      <c r="VGM159" s="131"/>
      <c r="VGN159" s="131"/>
      <c r="VGO159" s="131"/>
      <c r="VGP159" s="131"/>
      <c r="VGQ159" s="131"/>
      <c r="VGR159" s="131"/>
      <c r="VGS159" s="131"/>
      <c r="VGT159" s="131"/>
      <c r="VGU159" s="131"/>
      <c r="VGV159" s="131"/>
      <c r="VGW159" s="131"/>
      <c r="VGX159" s="131"/>
      <c r="VGY159" s="131"/>
      <c r="VGZ159" s="131"/>
      <c r="VHA159" s="131"/>
      <c r="VHB159" s="131"/>
      <c r="VHC159" s="131"/>
      <c r="VHD159" s="131"/>
      <c r="VHE159" s="131"/>
      <c r="VHF159" s="131"/>
      <c r="VHG159" s="131"/>
      <c r="VHH159" s="131"/>
      <c r="VHI159" s="131"/>
      <c r="VHJ159" s="131"/>
      <c r="VHK159" s="131"/>
      <c r="VHL159" s="131"/>
      <c r="VHM159" s="131"/>
      <c r="VHN159" s="131"/>
      <c r="VHO159" s="131"/>
      <c r="VHP159" s="131"/>
      <c r="VHQ159" s="131"/>
      <c r="VHR159" s="131"/>
      <c r="VHS159" s="131"/>
      <c r="VHT159" s="131"/>
      <c r="VHU159" s="131"/>
      <c r="VHV159" s="131"/>
      <c r="VHW159" s="131"/>
      <c r="VHX159" s="131"/>
      <c r="VHY159" s="131"/>
      <c r="VHZ159" s="131"/>
      <c r="VIA159" s="131"/>
      <c r="VIB159" s="131"/>
      <c r="VIC159" s="131"/>
      <c r="VID159" s="131"/>
      <c r="VIE159" s="131"/>
      <c r="VIF159" s="131"/>
      <c r="VIG159" s="131"/>
      <c r="VIH159" s="131"/>
      <c r="VII159" s="131"/>
      <c r="VIJ159" s="131"/>
      <c r="VIK159" s="131"/>
      <c r="VIL159" s="131"/>
      <c r="VIM159" s="131"/>
      <c r="VIN159" s="131"/>
      <c r="VIO159" s="131"/>
      <c r="VIP159" s="131"/>
      <c r="VIQ159" s="131"/>
      <c r="VIR159" s="131"/>
      <c r="VIS159" s="131"/>
      <c r="VIT159" s="131"/>
      <c r="VIU159" s="131"/>
      <c r="VIV159" s="131"/>
      <c r="VIW159" s="131"/>
      <c r="VIX159" s="131"/>
      <c r="VIY159" s="131"/>
      <c r="VIZ159" s="131"/>
      <c r="VJA159" s="131"/>
      <c r="VJB159" s="131"/>
      <c r="VJC159" s="131"/>
      <c r="VJD159" s="131"/>
      <c r="VJE159" s="131"/>
      <c r="VJF159" s="131"/>
      <c r="VJG159" s="131"/>
      <c r="VJH159" s="131"/>
      <c r="VJI159" s="131"/>
      <c r="VJJ159" s="131"/>
      <c r="VJK159" s="131"/>
      <c r="VJL159" s="131"/>
      <c r="VJM159" s="131"/>
      <c r="VJN159" s="131"/>
      <c r="VJO159" s="131"/>
      <c r="VJP159" s="131"/>
      <c r="VJQ159" s="131"/>
      <c r="VJR159" s="131"/>
      <c r="VJS159" s="131"/>
      <c r="VJT159" s="131"/>
      <c r="VJU159" s="131"/>
      <c r="VJV159" s="131"/>
      <c r="VJW159" s="131"/>
      <c r="VJX159" s="131"/>
      <c r="VJY159" s="131"/>
      <c r="VJZ159" s="131"/>
      <c r="VKA159" s="131"/>
      <c r="VKB159" s="131"/>
      <c r="VKC159" s="131"/>
      <c r="VKD159" s="131"/>
      <c r="VKE159" s="131"/>
      <c r="VKF159" s="131"/>
      <c r="VKG159" s="131"/>
      <c r="VKH159" s="131"/>
      <c r="VKI159" s="131"/>
      <c r="VKJ159" s="131"/>
      <c r="VKK159" s="131"/>
      <c r="VKL159" s="131"/>
      <c r="VKM159" s="131"/>
      <c r="VKN159" s="131"/>
      <c r="VKO159" s="131"/>
      <c r="VKP159" s="131"/>
      <c r="VKQ159" s="131"/>
      <c r="VKR159" s="131"/>
      <c r="VKS159" s="131"/>
      <c r="VKT159" s="131"/>
      <c r="VKU159" s="131"/>
      <c r="VKV159" s="131"/>
      <c r="VKW159" s="131"/>
      <c r="VKX159" s="131"/>
      <c r="VKY159" s="131"/>
      <c r="VKZ159" s="131"/>
      <c r="VLA159" s="131"/>
      <c r="VLB159" s="131"/>
      <c r="VLC159" s="131"/>
      <c r="VLD159" s="131"/>
      <c r="VLE159" s="131"/>
      <c r="VLF159" s="131"/>
      <c r="VLG159" s="131"/>
      <c r="VLH159" s="131"/>
      <c r="VLI159" s="131"/>
      <c r="VLJ159" s="131"/>
      <c r="VLK159" s="131"/>
      <c r="VLL159" s="131"/>
      <c r="VLM159" s="131"/>
      <c r="VLN159" s="131"/>
      <c r="VLO159" s="131"/>
      <c r="VLP159" s="131"/>
      <c r="VLQ159" s="131"/>
      <c r="VLR159" s="131"/>
      <c r="VLS159" s="131"/>
      <c r="VLT159" s="131"/>
      <c r="VLU159" s="131"/>
      <c r="VLV159" s="131"/>
      <c r="VLW159" s="131"/>
      <c r="VLX159" s="131"/>
      <c r="VLY159" s="131"/>
      <c r="VLZ159" s="131"/>
      <c r="VMA159" s="131"/>
      <c r="VMB159" s="131"/>
      <c r="VMC159" s="131"/>
      <c r="VMD159" s="131"/>
      <c r="VME159" s="131"/>
      <c r="VMF159" s="131"/>
      <c r="VMG159" s="131"/>
      <c r="VMH159" s="131"/>
      <c r="VMI159" s="131"/>
      <c r="VMJ159" s="131"/>
      <c r="VMK159" s="131"/>
      <c r="VML159" s="131"/>
      <c r="VMM159" s="131"/>
      <c r="VMN159" s="131"/>
      <c r="VMO159" s="131"/>
      <c r="VMP159" s="131"/>
      <c r="VMQ159" s="131"/>
      <c r="VMR159" s="131"/>
      <c r="VMS159" s="131"/>
      <c r="VMT159" s="131"/>
      <c r="VMU159" s="131"/>
      <c r="VMV159" s="131"/>
      <c r="VMW159" s="131"/>
      <c r="VMX159" s="131"/>
      <c r="VMY159" s="131"/>
      <c r="VMZ159" s="131"/>
      <c r="VNA159" s="131"/>
      <c r="VNB159" s="131"/>
      <c r="VNC159" s="131"/>
      <c r="VND159" s="131"/>
      <c r="VNE159" s="131"/>
      <c r="VNF159" s="131"/>
      <c r="VNG159" s="131"/>
      <c r="VNH159" s="131"/>
      <c r="VNI159" s="131"/>
      <c r="VNJ159" s="131"/>
      <c r="VNK159" s="131"/>
      <c r="VNL159" s="131"/>
      <c r="VNM159" s="131"/>
      <c r="VNN159" s="131"/>
      <c r="VNO159" s="131"/>
      <c r="VNP159" s="131"/>
      <c r="VNQ159" s="131"/>
      <c r="VNR159" s="131"/>
      <c r="VNS159" s="131"/>
      <c r="VNT159" s="131"/>
      <c r="VNU159" s="131"/>
      <c r="VNV159" s="131"/>
      <c r="VNW159" s="131"/>
      <c r="VNX159" s="131"/>
      <c r="VNY159" s="131"/>
      <c r="VNZ159" s="131"/>
      <c r="VOA159" s="131"/>
      <c r="VOB159" s="131"/>
      <c r="VOC159" s="131"/>
      <c r="VOD159" s="131"/>
      <c r="VOE159" s="131"/>
      <c r="VOF159" s="131"/>
      <c r="VOG159" s="131"/>
      <c r="VOH159" s="131"/>
      <c r="VOI159" s="131"/>
      <c r="VOJ159" s="131"/>
      <c r="VOK159" s="131"/>
      <c r="VOL159" s="131"/>
      <c r="VOM159" s="131"/>
      <c r="VON159" s="131"/>
      <c r="VOO159" s="131"/>
      <c r="VOP159" s="131"/>
      <c r="VOQ159" s="131"/>
      <c r="VOR159" s="131"/>
      <c r="VOS159" s="131"/>
      <c r="VOT159" s="131"/>
      <c r="VOU159" s="131"/>
      <c r="VOV159" s="131"/>
      <c r="VOW159" s="131"/>
      <c r="VOX159" s="131"/>
      <c r="VOY159" s="131"/>
      <c r="VOZ159" s="131"/>
      <c r="VPA159" s="131"/>
      <c r="VPB159" s="131"/>
      <c r="VPC159" s="131"/>
      <c r="VPD159" s="131"/>
      <c r="VPE159" s="131"/>
      <c r="VPF159" s="131"/>
      <c r="VPG159" s="131"/>
      <c r="VPH159" s="131"/>
      <c r="VPI159" s="131"/>
      <c r="VPJ159" s="131"/>
      <c r="VPK159" s="131"/>
      <c r="VPL159" s="131"/>
      <c r="VPM159" s="131"/>
      <c r="VPN159" s="131"/>
      <c r="VPO159" s="131"/>
      <c r="VPP159" s="131"/>
      <c r="VPQ159" s="131"/>
      <c r="VPR159" s="131"/>
      <c r="VPS159" s="131"/>
      <c r="VPT159" s="131"/>
      <c r="VPU159" s="131"/>
      <c r="VPV159" s="131"/>
      <c r="VPW159" s="131"/>
      <c r="VPX159" s="131"/>
      <c r="VPY159" s="131"/>
      <c r="VPZ159" s="131"/>
      <c r="VQA159" s="131"/>
      <c r="VQB159" s="131"/>
      <c r="VQC159" s="131"/>
      <c r="VQD159" s="131"/>
      <c r="VQE159" s="131"/>
      <c r="VQF159" s="131"/>
      <c r="VQG159" s="131"/>
      <c r="VQH159" s="131"/>
      <c r="VQI159" s="131"/>
      <c r="VQJ159" s="131"/>
      <c r="VQK159" s="131"/>
      <c r="VQL159" s="131"/>
      <c r="VQM159" s="131"/>
      <c r="VQN159" s="131"/>
      <c r="VQO159" s="131"/>
      <c r="VQP159" s="131"/>
      <c r="VQQ159" s="131"/>
      <c r="VQR159" s="131"/>
      <c r="VQS159" s="131"/>
      <c r="VQT159" s="131"/>
      <c r="VQU159" s="131"/>
      <c r="VQV159" s="131"/>
      <c r="VQW159" s="131"/>
      <c r="VQX159" s="131"/>
      <c r="VQY159" s="131"/>
      <c r="VQZ159" s="131"/>
      <c r="VRA159" s="131"/>
      <c r="VRB159" s="131"/>
      <c r="VRC159" s="131"/>
      <c r="VRD159" s="131"/>
      <c r="VRE159" s="131"/>
      <c r="VRF159" s="131"/>
      <c r="VRG159" s="131"/>
      <c r="VRH159" s="131"/>
      <c r="VRI159" s="131"/>
      <c r="VRJ159" s="131"/>
      <c r="VRK159" s="131"/>
      <c r="VRL159" s="131"/>
      <c r="VRM159" s="131"/>
      <c r="VRN159" s="131"/>
      <c r="VRO159" s="131"/>
      <c r="VRP159" s="131"/>
      <c r="VRQ159" s="131"/>
      <c r="VRR159" s="131"/>
      <c r="VRS159" s="131"/>
      <c r="VRT159" s="131"/>
      <c r="VRU159" s="131"/>
      <c r="VRV159" s="131"/>
      <c r="VRW159" s="131"/>
      <c r="VRX159" s="131"/>
      <c r="VRY159" s="131"/>
      <c r="VRZ159" s="131"/>
      <c r="VSA159" s="131"/>
      <c r="VSB159" s="131"/>
      <c r="VSC159" s="131"/>
      <c r="VSD159" s="131"/>
      <c r="VSE159" s="131"/>
      <c r="VSF159" s="131"/>
      <c r="VSG159" s="131"/>
      <c r="VSH159" s="131"/>
      <c r="VSI159" s="131"/>
      <c r="VSJ159" s="131"/>
      <c r="VSK159" s="131"/>
      <c r="VSL159" s="131"/>
      <c r="VSM159" s="131"/>
      <c r="VSN159" s="131"/>
      <c r="VSO159" s="131"/>
      <c r="VSP159" s="131"/>
      <c r="VSQ159" s="131"/>
      <c r="VSR159" s="131"/>
      <c r="VSS159" s="131"/>
      <c r="VST159" s="131"/>
      <c r="VSU159" s="131"/>
      <c r="VSV159" s="131"/>
      <c r="VSW159" s="131"/>
      <c r="VSX159" s="131"/>
      <c r="VSY159" s="131"/>
      <c r="VSZ159" s="131"/>
      <c r="VTA159" s="131"/>
      <c r="VTB159" s="131"/>
      <c r="VTC159" s="131"/>
      <c r="VTD159" s="131"/>
      <c r="VTE159" s="131"/>
      <c r="VTF159" s="131"/>
      <c r="VTG159" s="131"/>
      <c r="VTH159" s="131"/>
      <c r="VTI159" s="131"/>
      <c r="VTJ159" s="131"/>
      <c r="VTK159" s="131"/>
      <c r="VTL159" s="131"/>
      <c r="VTM159" s="131"/>
      <c r="VTN159" s="131"/>
      <c r="VTO159" s="131"/>
      <c r="VTP159" s="131"/>
      <c r="VTQ159" s="131"/>
      <c r="VTR159" s="131"/>
      <c r="VTS159" s="131"/>
      <c r="VTT159" s="131"/>
      <c r="VTU159" s="131"/>
      <c r="VTV159" s="131"/>
      <c r="VTW159" s="131"/>
      <c r="VTX159" s="131"/>
      <c r="VTY159" s="131"/>
      <c r="VTZ159" s="131"/>
      <c r="VUA159" s="131"/>
      <c r="VUB159" s="131"/>
      <c r="VUC159" s="131"/>
      <c r="VUD159" s="131"/>
      <c r="VUE159" s="131"/>
      <c r="VUF159" s="131"/>
      <c r="VUG159" s="131"/>
      <c r="VUH159" s="131"/>
      <c r="VUI159" s="131"/>
      <c r="VUJ159" s="131"/>
      <c r="VUK159" s="131"/>
      <c r="VUL159" s="131"/>
      <c r="VUM159" s="131"/>
      <c r="VUN159" s="131"/>
      <c r="VUO159" s="131"/>
      <c r="VUP159" s="131"/>
      <c r="VUQ159" s="131"/>
      <c r="VUR159" s="131"/>
      <c r="VUS159" s="131"/>
      <c r="VUT159" s="131"/>
      <c r="VUU159" s="131"/>
      <c r="VUV159" s="131"/>
      <c r="VUW159" s="131"/>
      <c r="VUX159" s="131"/>
      <c r="VUY159" s="131"/>
      <c r="VUZ159" s="131"/>
      <c r="VVA159" s="131"/>
      <c r="VVB159" s="131"/>
      <c r="VVC159" s="131"/>
      <c r="VVD159" s="131"/>
      <c r="VVE159" s="131"/>
      <c r="VVF159" s="131"/>
      <c r="VVG159" s="131"/>
      <c r="VVH159" s="131"/>
      <c r="VVI159" s="131"/>
      <c r="VVJ159" s="131"/>
      <c r="VVK159" s="131"/>
      <c r="VVL159" s="131"/>
      <c r="VVM159" s="131"/>
      <c r="VVN159" s="131"/>
      <c r="VVO159" s="131"/>
      <c r="VVP159" s="131"/>
      <c r="VVQ159" s="131"/>
      <c r="VVR159" s="131"/>
      <c r="VVS159" s="131"/>
      <c r="VVT159" s="131"/>
      <c r="VVU159" s="131"/>
      <c r="VVV159" s="131"/>
      <c r="VVW159" s="131"/>
      <c r="VVX159" s="131"/>
      <c r="VVY159" s="131"/>
      <c r="VVZ159" s="131"/>
      <c r="VWA159" s="131"/>
      <c r="VWB159" s="131"/>
      <c r="VWC159" s="131"/>
      <c r="VWD159" s="131"/>
      <c r="VWE159" s="131"/>
      <c r="VWF159" s="131"/>
      <c r="VWG159" s="131"/>
      <c r="VWH159" s="131"/>
      <c r="VWI159" s="131"/>
      <c r="VWJ159" s="131"/>
      <c r="VWK159" s="131"/>
      <c r="VWL159" s="131"/>
      <c r="VWM159" s="131"/>
      <c r="VWN159" s="131"/>
      <c r="VWO159" s="131"/>
      <c r="VWP159" s="131"/>
      <c r="VWQ159" s="131"/>
      <c r="VWR159" s="131"/>
      <c r="VWS159" s="131"/>
      <c r="VWT159" s="131"/>
      <c r="VWU159" s="131"/>
      <c r="VWV159" s="131"/>
      <c r="VWW159" s="131"/>
      <c r="VWX159" s="131"/>
      <c r="VWY159" s="131"/>
      <c r="VWZ159" s="131"/>
      <c r="VXA159" s="131"/>
      <c r="VXB159" s="131"/>
      <c r="VXC159" s="131"/>
      <c r="VXD159" s="131"/>
      <c r="VXE159" s="131"/>
      <c r="VXF159" s="131"/>
      <c r="VXG159" s="131"/>
      <c r="VXH159" s="131"/>
      <c r="VXI159" s="131"/>
      <c r="VXJ159" s="131"/>
      <c r="VXK159" s="131"/>
      <c r="VXL159" s="131"/>
      <c r="VXM159" s="131"/>
      <c r="VXN159" s="131"/>
      <c r="VXO159" s="131"/>
      <c r="VXP159" s="131"/>
      <c r="VXQ159" s="131"/>
      <c r="VXR159" s="131"/>
      <c r="VXS159" s="131"/>
      <c r="VXT159" s="131"/>
      <c r="VXU159" s="131"/>
      <c r="VXV159" s="131"/>
      <c r="VXW159" s="131"/>
      <c r="VXX159" s="131"/>
      <c r="VXY159" s="131"/>
      <c r="VXZ159" s="131"/>
      <c r="VYA159" s="131"/>
      <c r="VYB159" s="131"/>
      <c r="VYC159" s="131"/>
      <c r="VYD159" s="131"/>
      <c r="VYE159" s="131"/>
      <c r="VYF159" s="131"/>
      <c r="VYG159" s="131"/>
      <c r="VYH159" s="131"/>
      <c r="VYI159" s="131"/>
      <c r="VYJ159" s="131"/>
      <c r="VYK159" s="131"/>
      <c r="VYL159" s="131"/>
      <c r="VYM159" s="131"/>
      <c r="VYN159" s="131"/>
      <c r="VYO159" s="131"/>
      <c r="VYP159" s="131"/>
      <c r="VYQ159" s="131"/>
      <c r="VYR159" s="131"/>
      <c r="VYS159" s="131"/>
      <c r="VYT159" s="131"/>
      <c r="VYU159" s="131"/>
      <c r="VYV159" s="131"/>
      <c r="VYW159" s="131"/>
      <c r="VYX159" s="131"/>
      <c r="VYY159" s="131"/>
      <c r="VYZ159" s="131"/>
      <c r="VZA159" s="131"/>
      <c r="VZB159" s="131"/>
      <c r="VZC159" s="131"/>
      <c r="VZD159" s="131"/>
      <c r="VZE159" s="131"/>
      <c r="VZF159" s="131"/>
      <c r="VZG159" s="131"/>
      <c r="VZH159" s="131"/>
      <c r="VZI159" s="131"/>
      <c r="VZJ159" s="131"/>
      <c r="VZK159" s="131"/>
      <c r="VZL159" s="131"/>
      <c r="VZM159" s="131"/>
      <c r="VZN159" s="131"/>
      <c r="VZO159" s="131"/>
      <c r="VZP159" s="131"/>
      <c r="VZQ159" s="131"/>
      <c r="VZR159" s="131"/>
      <c r="VZS159" s="131"/>
      <c r="VZT159" s="131"/>
      <c r="VZU159" s="131"/>
      <c r="VZV159" s="131"/>
      <c r="VZW159" s="131"/>
      <c r="VZX159" s="131"/>
      <c r="VZY159" s="131"/>
      <c r="VZZ159" s="131"/>
      <c r="WAA159" s="131"/>
      <c r="WAB159" s="131"/>
      <c r="WAC159" s="131"/>
      <c r="WAD159" s="131"/>
      <c r="WAE159" s="131"/>
      <c r="WAF159" s="131"/>
      <c r="WAG159" s="131"/>
      <c r="WAH159" s="131"/>
      <c r="WAI159" s="131"/>
      <c r="WAJ159" s="131"/>
      <c r="WAK159" s="131"/>
      <c r="WAL159" s="131"/>
      <c r="WAM159" s="131"/>
      <c r="WAN159" s="131"/>
      <c r="WAO159" s="131"/>
      <c r="WAP159" s="131"/>
      <c r="WAQ159" s="131"/>
      <c r="WAR159" s="131"/>
      <c r="WAS159" s="131"/>
      <c r="WAT159" s="131"/>
      <c r="WAU159" s="131"/>
      <c r="WAV159" s="131"/>
      <c r="WAW159" s="131"/>
      <c r="WAX159" s="131"/>
      <c r="WAY159" s="131"/>
      <c r="WAZ159" s="131"/>
      <c r="WBA159" s="131"/>
      <c r="WBB159" s="131"/>
      <c r="WBC159" s="131"/>
      <c r="WBD159" s="131"/>
      <c r="WBE159" s="131"/>
      <c r="WBF159" s="131"/>
      <c r="WBG159" s="131"/>
      <c r="WBH159" s="131"/>
      <c r="WBI159" s="131"/>
      <c r="WBJ159" s="131"/>
      <c r="WBK159" s="131"/>
      <c r="WBL159" s="131"/>
      <c r="WBM159" s="131"/>
      <c r="WBN159" s="131"/>
      <c r="WBO159" s="131"/>
      <c r="WBP159" s="131"/>
      <c r="WBQ159" s="131"/>
      <c r="WBR159" s="131"/>
      <c r="WBS159" s="131"/>
      <c r="WBT159" s="131"/>
      <c r="WBU159" s="131"/>
      <c r="WBV159" s="131"/>
      <c r="WBW159" s="131"/>
      <c r="WBX159" s="131"/>
      <c r="WBY159" s="131"/>
      <c r="WBZ159" s="131"/>
      <c r="WCA159" s="131"/>
      <c r="WCB159" s="131"/>
      <c r="WCC159" s="131"/>
      <c r="WCD159" s="131"/>
      <c r="WCE159" s="131"/>
      <c r="WCF159" s="131"/>
      <c r="WCG159" s="131"/>
      <c r="WCH159" s="131"/>
      <c r="WCI159" s="131"/>
      <c r="WCJ159" s="131"/>
      <c r="WCK159" s="131"/>
      <c r="WCL159" s="131"/>
      <c r="WCM159" s="131"/>
      <c r="WCN159" s="131"/>
      <c r="WCO159" s="131"/>
      <c r="WCP159" s="131"/>
      <c r="WCQ159" s="131"/>
      <c r="WCR159" s="131"/>
      <c r="WCS159" s="131"/>
      <c r="WCT159" s="131"/>
      <c r="WCU159" s="131"/>
      <c r="WCV159" s="131"/>
      <c r="WCW159" s="131"/>
      <c r="WCX159" s="131"/>
      <c r="WCY159" s="131"/>
      <c r="WCZ159" s="131"/>
      <c r="WDA159" s="131"/>
      <c r="WDB159" s="131"/>
      <c r="WDC159" s="131"/>
      <c r="WDD159" s="131"/>
      <c r="WDE159" s="131"/>
      <c r="WDF159" s="131"/>
      <c r="WDG159" s="131"/>
      <c r="WDH159" s="131"/>
      <c r="WDI159" s="131"/>
      <c r="WDJ159" s="131"/>
      <c r="WDK159" s="131"/>
      <c r="WDL159" s="131"/>
      <c r="WDM159" s="131"/>
      <c r="WDN159" s="131"/>
      <c r="WDO159" s="131"/>
      <c r="WDP159" s="131"/>
      <c r="WDQ159" s="131"/>
      <c r="WDR159" s="131"/>
      <c r="WDS159" s="131"/>
      <c r="WDT159" s="131"/>
      <c r="WDU159" s="131"/>
      <c r="WDV159" s="131"/>
      <c r="WDW159" s="131"/>
      <c r="WDX159" s="131"/>
      <c r="WDY159" s="131"/>
      <c r="WDZ159" s="131"/>
      <c r="WEA159" s="131"/>
      <c r="WEB159" s="131"/>
      <c r="WEC159" s="131"/>
      <c r="WED159" s="131"/>
      <c r="WEE159" s="131"/>
      <c r="WEF159" s="131"/>
      <c r="WEG159" s="131"/>
      <c r="WEH159" s="131"/>
      <c r="WEI159" s="131"/>
      <c r="WEJ159" s="131"/>
      <c r="WEK159" s="131"/>
      <c r="WEL159" s="131"/>
      <c r="WEM159" s="131"/>
      <c r="WEN159" s="131"/>
      <c r="WEO159" s="131"/>
      <c r="WEP159" s="131"/>
      <c r="WEQ159" s="131"/>
      <c r="WER159" s="131"/>
      <c r="WES159" s="131"/>
      <c r="WET159" s="131"/>
      <c r="WEU159" s="131"/>
      <c r="WEV159" s="131"/>
      <c r="WEW159" s="131"/>
      <c r="WEX159" s="131"/>
      <c r="WEY159" s="131"/>
      <c r="WEZ159" s="131"/>
      <c r="WFA159" s="131"/>
      <c r="WFB159" s="131"/>
      <c r="WFC159" s="131"/>
      <c r="WFD159" s="131"/>
      <c r="WFE159" s="131"/>
      <c r="WFF159" s="131"/>
      <c r="WFG159" s="131"/>
      <c r="WFH159" s="131"/>
      <c r="WFI159" s="131"/>
      <c r="WFJ159" s="131"/>
      <c r="WFK159" s="131"/>
      <c r="WFL159" s="131"/>
      <c r="WFM159" s="131"/>
      <c r="WFN159" s="131"/>
      <c r="WFO159" s="131"/>
      <c r="WFP159" s="131"/>
      <c r="WFQ159" s="131"/>
      <c r="WFR159" s="131"/>
      <c r="WFS159" s="131"/>
      <c r="WFT159" s="131"/>
      <c r="WFU159" s="131"/>
      <c r="WFV159" s="131"/>
      <c r="WFW159" s="131"/>
      <c r="WFX159" s="131"/>
      <c r="WFY159" s="131"/>
      <c r="WFZ159" s="131"/>
      <c r="WGA159" s="131"/>
      <c r="WGB159" s="131"/>
      <c r="WGC159" s="131"/>
      <c r="WGD159" s="131"/>
      <c r="WGE159" s="131"/>
      <c r="WGF159" s="131"/>
      <c r="WGG159" s="131"/>
      <c r="WGH159" s="131"/>
      <c r="WGI159" s="131"/>
      <c r="WGJ159" s="131"/>
      <c r="WGK159" s="131"/>
      <c r="WGL159" s="131"/>
      <c r="WGM159" s="131"/>
      <c r="WGN159" s="131"/>
      <c r="WGO159" s="131"/>
      <c r="WGP159" s="131"/>
      <c r="WGQ159" s="131"/>
      <c r="WGR159" s="131"/>
      <c r="WGS159" s="131"/>
      <c r="WGT159" s="131"/>
      <c r="WGU159" s="131"/>
      <c r="WGV159" s="131"/>
      <c r="WGW159" s="131"/>
      <c r="WGX159" s="131"/>
      <c r="WGY159" s="131"/>
      <c r="WGZ159" s="131"/>
      <c r="WHA159" s="131"/>
      <c r="WHB159" s="131"/>
      <c r="WHC159" s="131"/>
      <c r="WHD159" s="131"/>
      <c r="WHE159" s="131"/>
      <c r="WHF159" s="131"/>
      <c r="WHG159" s="131"/>
      <c r="WHH159" s="131"/>
      <c r="WHI159" s="131"/>
      <c r="WHJ159" s="131"/>
      <c r="WHK159" s="131"/>
      <c r="WHL159" s="131"/>
      <c r="WHM159" s="131"/>
      <c r="WHN159" s="131"/>
      <c r="WHO159" s="131"/>
      <c r="WHP159" s="131"/>
      <c r="WHQ159" s="131"/>
      <c r="WHR159" s="131"/>
      <c r="WHS159" s="131"/>
      <c r="WHT159" s="131"/>
      <c r="WHU159" s="131"/>
      <c r="WHV159" s="131"/>
      <c r="WHW159" s="131"/>
      <c r="WHX159" s="131"/>
      <c r="WHY159" s="131"/>
      <c r="WHZ159" s="131"/>
      <c r="WIA159" s="131"/>
      <c r="WIB159" s="131"/>
      <c r="WIC159" s="131"/>
      <c r="WID159" s="131"/>
      <c r="WIE159" s="131"/>
      <c r="WIF159" s="131"/>
      <c r="WIG159" s="131"/>
      <c r="WIH159" s="131"/>
      <c r="WII159" s="131"/>
      <c r="WIJ159" s="131"/>
      <c r="WIK159" s="131"/>
      <c r="WIL159" s="131"/>
      <c r="WIM159" s="131"/>
      <c r="WIN159" s="131"/>
      <c r="WIO159" s="131"/>
      <c r="WIP159" s="131"/>
      <c r="WIQ159" s="131"/>
      <c r="WIR159" s="131"/>
      <c r="WIS159" s="131"/>
      <c r="WIT159" s="131"/>
      <c r="WIU159" s="131"/>
      <c r="WIV159" s="131"/>
      <c r="WIW159" s="131"/>
      <c r="WIX159" s="131"/>
      <c r="WIY159" s="131"/>
      <c r="WIZ159" s="131"/>
      <c r="WJA159" s="131"/>
      <c r="WJB159" s="131"/>
      <c r="WJC159" s="131"/>
      <c r="WJD159" s="131"/>
      <c r="WJE159" s="131"/>
      <c r="WJF159" s="131"/>
      <c r="WJG159" s="131"/>
      <c r="WJH159" s="131"/>
      <c r="WJI159" s="131"/>
      <c r="WJJ159" s="131"/>
      <c r="WJK159" s="131"/>
      <c r="WJL159" s="131"/>
      <c r="WJM159" s="131"/>
      <c r="WJN159" s="131"/>
      <c r="WJO159" s="131"/>
      <c r="WJP159" s="131"/>
      <c r="WJQ159" s="131"/>
      <c r="WJR159" s="131"/>
      <c r="WJS159" s="131"/>
      <c r="WJT159" s="131"/>
      <c r="WJU159" s="131"/>
      <c r="WJV159" s="131"/>
      <c r="WJW159" s="131"/>
      <c r="WJX159" s="131"/>
      <c r="WJY159" s="131"/>
      <c r="WJZ159" s="131"/>
      <c r="WKA159" s="131"/>
      <c r="WKB159" s="131"/>
      <c r="WKC159" s="131"/>
      <c r="WKD159" s="131"/>
      <c r="WKE159" s="131"/>
      <c r="WKF159" s="131"/>
      <c r="WKG159" s="131"/>
      <c r="WKH159" s="131"/>
      <c r="WKI159" s="131"/>
      <c r="WKJ159" s="131"/>
      <c r="WKK159" s="131"/>
      <c r="WKL159" s="131"/>
      <c r="WKM159" s="131"/>
      <c r="WKN159" s="131"/>
      <c r="WKO159" s="131"/>
      <c r="WKP159" s="131"/>
      <c r="WKQ159" s="131"/>
      <c r="WKR159" s="131"/>
      <c r="WKS159" s="131"/>
      <c r="WKT159" s="131"/>
      <c r="WKU159" s="131"/>
      <c r="WKV159" s="131"/>
      <c r="WKW159" s="131"/>
      <c r="WKX159" s="131"/>
      <c r="WKY159" s="131"/>
      <c r="WKZ159" s="131"/>
      <c r="WLA159" s="131"/>
      <c r="WLB159" s="131"/>
      <c r="WLC159" s="131"/>
      <c r="WLD159" s="131"/>
      <c r="WLE159" s="131"/>
      <c r="WLF159" s="131"/>
      <c r="WLG159" s="131"/>
      <c r="WLH159" s="131"/>
      <c r="WLI159" s="131"/>
      <c r="WLJ159" s="131"/>
      <c r="WLK159" s="131"/>
      <c r="WLL159" s="131"/>
      <c r="WLM159" s="131"/>
      <c r="WLN159" s="131"/>
      <c r="WLO159" s="131"/>
      <c r="WLP159" s="131"/>
      <c r="WLQ159" s="131"/>
      <c r="WLR159" s="131"/>
      <c r="WLS159" s="131"/>
      <c r="WLT159" s="131"/>
      <c r="WLU159" s="131"/>
      <c r="WLV159" s="131"/>
      <c r="WLW159" s="131"/>
      <c r="WLX159" s="131"/>
      <c r="WLY159" s="131"/>
      <c r="WLZ159" s="131"/>
      <c r="WMA159" s="131"/>
      <c r="WMB159" s="131"/>
      <c r="WMC159" s="131"/>
      <c r="WMD159" s="131"/>
      <c r="WME159" s="131"/>
      <c r="WMF159" s="131"/>
      <c r="WMG159" s="131"/>
      <c r="WMH159" s="131"/>
      <c r="WMI159" s="131"/>
      <c r="WMJ159" s="131"/>
      <c r="WMK159" s="131"/>
      <c r="WML159" s="131"/>
      <c r="WMM159" s="131"/>
      <c r="WMN159" s="131"/>
      <c r="WMO159" s="131"/>
      <c r="WMP159" s="131"/>
      <c r="WMQ159" s="131"/>
      <c r="WMR159" s="131"/>
      <c r="WMS159" s="131"/>
      <c r="WMT159" s="131"/>
      <c r="WMU159" s="131"/>
      <c r="WMV159" s="131"/>
      <c r="WMW159" s="131"/>
      <c r="WMX159" s="131"/>
      <c r="WMY159" s="131"/>
      <c r="WMZ159" s="131"/>
      <c r="WNA159" s="131"/>
      <c r="WNB159" s="131"/>
      <c r="WNC159" s="131"/>
      <c r="WND159" s="131"/>
      <c r="WNE159" s="131"/>
      <c r="WNF159" s="131"/>
      <c r="WNG159" s="131"/>
      <c r="WNH159" s="131"/>
      <c r="WNI159" s="131"/>
      <c r="WNJ159" s="131"/>
      <c r="WNK159" s="131"/>
      <c r="WNL159" s="131"/>
      <c r="WNM159" s="131"/>
      <c r="WNN159" s="131"/>
      <c r="WNO159" s="131"/>
      <c r="WNP159" s="131"/>
      <c r="WNQ159" s="131"/>
      <c r="WNR159" s="131"/>
      <c r="WNS159" s="131"/>
      <c r="WNT159" s="131"/>
      <c r="WNU159" s="131"/>
      <c r="WNV159" s="131"/>
      <c r="WNW159" s="131"/>
      <c r="WNX159" s="131"/>
      <c r="WNY159" s="131"/>
      <c r="WNZ159" s="131"/>
      <c r="WOA159" s="131"/>
      <c r="WOB159" s="131"/>
      <c r="WOC159" s="131"/>
      <c r="WOD159" s="131"/>
      <c r="WOE159" s="131"/>
      <c r="WOF159" s="131"/>
      <c r="WOG159" s="131"/>
      <c r="WOH159" s="131"/>
      <c r="WOI159" s="131"/>
      <c r="WOJ159" s="131"/>
      <c r="WOK159" s="131"/>
      <c r="WOL159" s="131"/>
      <c r="WOM159" s="131"/>
      <c r="WON159" s="131"/>
      <c r="WOO159" s="131"/>
      <c r="WOP159" s="131"/>
      <c r="WOQ159" s="131"/>
      <c r="WOR159" s="131"/>
      <c r="WOS159" s="131"/>
      <c r="WOT159" s="131"/>
      <c r="WOU159" s="131"/>
      <c r="WOV159" s="131"/>
      <c r="WOW159" s="131"/>
      <c r="WOX159" s="131"/>
      <c r="WOY159" s="131"/>
      <c r="WOZ159" s="131"/>
      <c r="WPA159" s="131"/>
      <c r="WPB159" s="131"/>
      <c r="WPC159" s="131"/>
      <c r="WPD159" s="131"/>
      <c r="WPE159" s="131"/>
      <c r="WPF159" s="131"/>
      <c r="WPG159" s="131"/>
      <c r="WPH159" s="131"/>
      <c r="WPI159" s="131"/>
      <c r="WPJ159" s="131"/>
      <c r="WPK159" s="131"/>
      <c r="WPL159" s="131"/>
      <c r="WPM159" s="131"/>
      <c r="WPN159" s="131"/>
      <c r="WPO159" s="131"/>
      <c r="WPP159" s="131"/>
      <c r="WPQ159" s="131"/>
      <c r="WPR159" s="131"/>
      <c r="WPS159" s="131"/>
      <c r="WPT159" s="131"/>
      <c r="WPU159" s="131"/>
      <c r="WPV159" s="131"/>
      <c r="WPW159" s="131"/>
      <c r="WPX159" s="131"/>
      <c r="WPY159" s="131"/>
      <c r="WPZ159" s="131"/>
      <c r="WQA159" s="131"/>
      <c r="WQB159" s="131"/>
      <c r="WQC159" s="131"/>
      <c r="WQD159" s="131"/>
      <c r="WQE159" s="131"/>
      <c r="WQF159" s="131"/>
      <c r="WQG159" s="131"/>
      <c r="WQH159" s="131"/>
      <c r="WQI159" s="131"/>
      <c r="WQJ159" s="131"/>
      <c r="WQK159" s="131"/>
      <c r="WQL159" s="131"/>
      <c r="WQM159" s="131"/>
      <c r="WQN159" s="131"/>
      <c r="WQO159" s="131"/>
      <c r="WQP159" s="131"/>
      <c r="WQQ159" s="131"/>
      <c r="WQR159" s="131"/>
      <c r="WQS159" s="131"/>
      <c r="WQT159" s="131"/>
      <c r="WQU159" s="131"/>
      <c r="WQV159" s="131"/>
      <c r="WQW159" s="131"/>
      <c r="WQX159" s="131"/>
      <c r="WQY159" s="131"/>
      <c r="WQZ159" s="131"/>
      <c r="WRA159" s="131"/>
      <c r="WRB159" s="131"/>
      <c r="WRC159" s="131"/>
      <c r="WRD159" s="131"/>
      <c r="WRE159" s="131"/>
      <c r="WRF159" s="131"/>
      <c r="WRG159" s="131"/>
      <c r="WRH159" s="131"/>
      <c r="WRI159" s="131"/>
      <c r="WRJ159" s="131"/>
      <c r="WRK159" s="131"/>
      <c r="WRL159" s="131"/>
      <c r="WRM159" s="131"/>
      <c r="WRN159" s="131"/>
      <c r="WRO159" s="131"/>
      <c r="WRP159" s="131"/>
      <c r="WRQ159" s="131"/>
      <c r="WRR159" s="131"/>
      <c r="WRS159" s="131"/>
      <c r="WRT159" s="131"/>
      <c r="WRU159" s="131"/>
      <c r="WRV159" s="131"/>
      <c r="WRW159" s="131"/>
      <c r="WRX159" s="131"/>
      <c r="WRY159" s="131"/>
      <c r="WRZ159" s="131"/>
      <c r="WSA159" s="131"/>
      <c r="WSB159" s="131"/>
      <c r="WSC159" s="131"/>
      <c r="WSD159" s="131"/>
      <c r="WSE159" s="131"/>
      <c r="WSF159" s="131"/>
      <c r="WSG159" s="131"/>
      <c r="WSH159" s="131"/>
      <c r="WSI159" s="131"/>
      <c r="WSJ159" s="131"/>
      <c r="WSK159" s="131"/>
      <c r="WSL159" s="131"/>
      <c r="WSM159" s="131"/>
      <c r="WSN159" s="131"/>
      <c r="WSO159" s="131"/>
      <c r="WSP159" s="131"/>
      <c r="WSQ159" s="131"/>
      <c r="WSR159" s="131"/>
      <c r="WSS159" s="131"/>
      <c r="WST159" s="131"/>
      <c r="WSU159" s="131"/>
      <c r="WSV159" s="131"/>
      <c r="WSW159" s="131"/>
      <c r="WSX159" s="131"/>
      <c r="WSY159" s="131"/>
      <c r="WSZ159" s="131"/>
      <c r="WTA159" s="131"/>
      <c r="WTB159" s="131"/>
      <c r="WTC159" s="131"/>
      <c r="WTD159" s="131"/>
      <c r="WTE159" s="131"/>
      <c r="WTF159" s="131"/>
      <c r="WTG159" s="131"/>
      <c r="WTH159" s="131"/>
      <c r="WTI159" s="131"/>
      <c r="WTJ159" s="131"/>
      <c r="WTK159" s="131"/>
      <c r="WTL159" s="131"/>
      <c r="WTM159" s="131"/>
      <c r="WTN159" s="131"/>
      <c r="WTO159" s="131"/>
      <c r="WTP159" s="131"/>
      <c r="WTQ159" s="131"/>
      <c r="WTR159" s="131"/>
      <c r="WTS159" s="131"/>
      <c r="WTT159" s="131"/>
      <c r="WTU159" s="131"/>
      <c r="WTV159" s="131"/>
      <c r="WTW159" s="131"/>
      <c r="WTX159" s="131"/>
      <c r="WTY159" s="131"/>
      <c r="WTZ159" s="131"/>
      <c r="WUA159" s="131"/>
      <c r="WUB159" s="131"/>
      <c r="WUC159" s="131"/>
      <c r="WUD159" s="131"/>
      <c r="WUE159" s="131"/>
      <c r="WUF159" s="131"/>
      <c r="WUG159" s="131"/>
      <c r="WUH159" s="131"/>
      <c r="WUI159" s="131"/>
      <c r="WUJ159" s="131"/>
      <c r="WUK159" s="131"/>
      <c r="WUL159" s="131"/>
      <c r="WUM159" s="131"/>
      <c r="WUN159" s="131"/>
      <c r="WUO159" s="131"/>
      <c r="WUP159" s="131"/>
      <c r="WUQ159" s="131"/>
      <c r="WUR159" s="131"/>
      <c r="WUS159" s="131"/>
      <c r="WUT159" s="131"/>
      <c r="WUU159" s="131"/>
      <c r="WUV159" s="131"/>
      <c r="WUW159" s="131"/>
      <c r="WUX159" s="131"/>
      <c r="WUY159" s="131"/>
      <c r="WUZ159" s="131"/>
      <c r="WVA159" s="131"/>
      <c r="WVB159" s="131"/>
      <c r="WVC159" s="131"/>
      <c r="WVD159" s="131"/>
      <c r="WVE159" s="131"/>
      <c r="WVF159" s="131"/>
      <c r="WVG159" s="131"/>
      <c r="WVH159" s="131"/>
      <c r="WVI159" s="131"/>
      <c r="WVJ159" s="131"/>
      <c r="WVK159" s="131"/>
      <c r="WVL159" s="131"/>
      <c r="WVM159" s="131"/>
      <c r="WVN159" s="131"/>
      <c r="WVO159" s="131"/>
      <c r="WVP159" s="131"/>
      <c r="WVQ159" s="131"/>
      <c r="WVR159" s="131"/>
      <c r="WVS159" s="131"/>
      <c r="WVT159" s="131"/>
      <c r="WVU159" s="131"/>
      <c r="WVV159" s="131"/>
      <c r="WVW159" s="131"/>
      <c r="WVX159" s="131"/>
      <c r="WVY159" s="131"/>
      <c r="WVZ159" s="131"/>
      <c r="WWA159" s="131"/>
      <c r="WWB159" s="131"/>
      <c r="WWC159" s="131"/>
      <c r="WWD159" s="131"/>
      <c r="WWE159" s="131"/>
      <c r="WWF159" s="131"/>
      <c r="WWG159" s="131"/>
      <c r="WWH159" s="131"/>
      <c r="WWI159" s="131"/>
      <c r="WWJ159" s="131"/>
      <c r="WWK159" s="131"/>
      <c r="WWL159" s="131"/>
      <c r="WWM159" s="131"/>
      <c r="WWN159" s="131"/>
      <c r="WWO159" s="131"/>
      <c r="WWP159" s="131"/>
      <c r="WWQ159" s="131"/>
      <c r="WWR159" s="131"/>
      <c r="WWS159" s="131"/>
      <c r="WWT159" s="131"/>
      <c r="WWU159" s="131"/>
      <c r="WWV159" s="131"/>
      <c r="WWW159" s="131"/>
      <c r="WWX159" s="131"/>
      <c r="WWY159" s="131"/>
      <c r="WWZ159" s="131"/>
      <c r="WXA159" s="131"/>
      <c r="WXB159" s="131"/>
      <c r="WXC159" s="131"/>
      <c r="WXD159" s="131"/>
      <c r="WXE159" s="131"/>
      <c r="WXF159" s="131"/>
      <c r="WXG159" s="131"/>
      <c r="WXH159" s="131"/>
      <c r="WXI159" s="131"/>
      <c r="WXJ159" s="131"/>
      <c r="WXK159" s="131"/>
      <c r="WXL159" s="131"/>
      <c r="WXM159" s="131"/>
      <c r="WXN159" s="131"/>
      <c r="WXO159" s="131"/>
      <c r="WXP159" s="131"/>
      <c r="WXQ159" s="131"/>
      <c r="WXR159" s="131"/>
      <c r="WXS159" s="131"/>
      <c r="WXT159" s="131"/>
      <c r="WXU159" s="131"/>
      <c r="WXV159" s="131"/>
      <c r="WXW159" s="131"/>
      <c r="WXX159" s="131"/>
      <c r="WXY159" s="131"/>
      <c r="WXZ159" s="131"/>
      <c r="WYA159" s="131"/>
      <c r="WYB159" s="131"/>
      <c r="WYC159" s="131"/>
      <c r="WYD159" s="131"/>
      <c r="WYE159" s="131"/>
      <c r="WYF159" s="131"/>
      <c r="WYG159" s="131"/>
      <c r="WYH159" s="131"/>
      <c r="WYI159" s="131"/>
      <c r="WYJ159" s="131"/>
      <c r="WYK159" s="131"/>
      <c r="WYL159" s="131"/>
      <c r="WYM159" s="131"/>
      <c r="WYN159" s="131"/>
      <c r="WYO159" s="131"/>
      <c r="WYP159" s="131"/>
      <c r="WYQ159" s="131"/>
      <c r="WYR159" s="131"/>
      <c r="WYS159" s="131"/>
      <c r="WYT159" s="131"/>
      <c r="WYU159" s="131"/>
      <c r="WYV159" s="131"/>
      <c r="WYW159" s="131"/>
      <c r="WYX159" s="131"/>
      <c r="WYY159" s="131"/>
      <c r="WYZ159" s="131"/>
      <c r="WZA159" s="131"/>
      <c r="WZB159" s="131"/>
      <c r="WZC159" s="131"/>
      <c r="WZD159" s="131"/>
      <c r="WZE159" s="131"/>
      <c r="WZF159" s="131"/>
      <c r="WZG159" s="131"/>
      <c r="WZH159" s="131"/>
      <c r="WZI159" s="131"/>
      <c r="WZJ159" s="131"/>
      <c r="WZK159" s="131"/>
      <c r="WZL159" s="131"/>
      <c r="WZM159" s="131"/>
      <c r="WZN159" s="131"/>
      <c r="WZO159" s="131"/>
      <c r="WZP159" s="131"/>
      <c r="WZQ159" s="131"/>
      <c r="WZR159" s="131"/>
      <c r="WZS159" s="131"/>
      <c r="WZT159" s="131"/>
      <c r="WZU159" s="131"/>
      <c r="WZV159" s="131"/>
      <c r="WZW159" s="131"/>
      <c r="WZX159" s="131"/>
      <c r="WZY159" s="131"/>
      <c r="WZZ159" s="131"/>
      <c r="XAA159" s="131"/>
      <c r="XAB159" s="131"/>
      <c r="XAC159" s="131"/>
      <c r="XAD159" s="131"/>
      <c r="XAE159" s="131"/>
      <c r="XAF159" s="131"/>
      <c r="XAG159" s="131"/>
      <c r="XAH159" s="131"/>
      <c r="XAI159" s="131"/>
      <c r="XAJ159" s="131"/>
      <c r="XAK159" s="131"/>
      <c r="XAL159" s="131"/>
      <c r="XAM159" s="131"/>
      <c r="XAN159" s="131"/>
      <c r="XAO159" s="131"/>
      <c r="XAP159" s="131"/>
      <c r="XAQ159" s="131"/>
      <c r="XAR159" s="131"/>
      <c r="XAS159" s="131"/>
      <c r="XAT159" s="131"/>
      <c r="XAU159" s="131"/>
      <c r="XAV159" s="131"/>
      <c r="XAW159" s="131"/>
      <c r="XAX159" s="131"/>
      <c r="XAY159" s="131"/>
      <c r="XAZ159" s="131"/>
      <c r="XBA159" s="131"/>
      <c r="XBB159" s="131"/>
      <c r="XBC159" s="131"/>
      <c r="XBD159" s="131"/>
      <c r="XBE159" s="131"/>
      <c r="XBF159" s="131"/>
      <c r="XBG159" s="131"/>
      <c r="XBH159" s="131"/>
      <c r="XBI159" s="131"/>
      <c r="XBJ159" s="131"/>
      <c r="XBK159" s="131"/>
      <c r="XBL159" s="131"/>
      <c r="XBM159" s="131"/>
      <c r="XBN159" s="131"/>
      <c r="XBO159" s="131"/>
      <c r="XBP159" s="131"/>
      <c r="XBQ159" s="131"/>
      <c r="XBR159" s="131"/>
      <c r="XBS159" s="131"/>
      <c r="XBT159" s="131"/>
      <c r="XBU159" s="131"/>
      <c r="XBV159" s="131"/>
      <c r="XBW159" s="131"/>
      <c r="XBX159" s="131"/>
      <c r="XBY159" s="131"/>
      <c r="XBZ159" s="131"/>
      <c r="XCA159" s="131"/>
      <c r="XCB159" s="131"/>
      <c r="XCC159" s="131"/>
      <c r="XCD159" s="131"/>
      <c r="XCE159" s="131"/>
      <c r="XCF159" s="131"/>
      <c r="XCG159" s="131"/>
      <c r="XCH159" s="131"/>
      <c r="XCI159" s="131"/>
      <c r="XCJ159" s="131"/>
      <c r="XCK159" s="131"/>
      <c r="XCL159" s="131"/>
      <c r="XCM159" s="131"/>
      <c r="XCN159" s="131"/>
      <c r="XCO159" s="131"/>
      <c r="XCP159" s="131"/>
      <c r="XCQ159" s="131"/>
      <c r="XCR159" s="131"/>
      <c r="XCS159" s="131"/>
      <c r="XCT159" s="131"/>
      <c r="XCU159" s="131"/>
      <c r="XCV159" s="131"/>
      <c r="XCW159" s="131"/>
      <c r="XCX159" s="131"/>
      <c r="XCY159" s="131"/>
      <c r="XCZ159" s="131"/>
      <c r="XDA159" s="131"/>
      <c r="XDB159" s="131"/>
      <c r="XDC159" s="131"/>
      <c r="XDD159" s="131"/>
      <c r="XDE159" s="131"/>
      <c r="XDF159" s="131"/>
      <c r="XDG159" s="131"/>
      <c r="XDH159" s="131"/>
      <c r="XDI159" s="131"/>
      <c r="XDJ159" s="131"/>
      <c r="XDK159" s="131"/>
      <c r="XDL159" s="131"/>
      <c r="XDM159" s="131"/>
      <c r="XDN159" s="131"/>
      <c r="XDO159" s="131"/>
      <c r="XDP159" s="131"/>
      <c r="XDQ159" s="131"/>
      <c r="XDR159" s="131"/>
      <c r="XDS159" s="131"/>
      <c r="XDT159" s="131"/>
      <c r="XDU159" s="131"/>
      <c r="XDV159" s="131"/>
      <c r="XDW159" s="131"/>
      <c r="XDX159" s="131"/>
      <c r="XDY159" s="131"/>
      <c r="XDZ159" s="131"/>
      <c r="XEA159" s="131"/>
      <c r="XEB159" s="131"/>
      <c r="XEC159" s="131"/>
      <c r="XED159" s="131"/>
      <c r="XEE159" s="131"/>
      <c r="XEF159" s="131"/>
      <c r="XEG159" s="131"/>
      <c r="XEH159" s="131"/>
      <c r="XEI159" s="131"/>
      <c r="XEJ159" s="131"/>
      <c r="XEK159" s="131"/>
      <c r="XEL159" s="131"/>
      <c r="XEM159" s="131"/>
      <c r="XEN159" s="131"/>
      <c r="XEO159" s="131"/>
      <c r="XEP159" s="131"/>
      <c r="XEQ159" s="131"/>
      <c r="XER159" s="131"/>
      <c r="XES159" s="131"/>
      <c r="XET159" s="131"/>
      <c r="XEU159" s="131"/>
      <c r="XEV159" s="131"/>
      <c r="XEW159" s="131"/>
      <c r="XEX159" s="131"/>
      <c r="XEY159" s="131"/>
      <c r="XEZ159" s="131"/>
      <c r="XFA159" s="131"/>
      <c r="XFB159" s="131"/>
      <c r="XFC159" s="131"/>
      <c r="XFD159" s="131"/>
    </row>
    <row r="160" spans="1:16384" x14ac:dyDescent="0.25">
      <c r="C160" s="1"/>
    </row>
    <row r="184" spans="3:4" x14ac:dyDescent="0.25">
      <c r="D184" s="41"/>
    </row>
    <row r="186" spans="3:4" x14ac:dyDescent="0.25">
      <c r="C186" s="40"/>
    </row>
    <row r="201" spans="1:4" x14ac:dyDescent="0.25">
      <c r="A201" s="2" t="s">
        <v>211</v>
      </c>
    </row>
    <row r="202" spans="1:4" x14ac:dyDescent="0.25">
      <c r="A202" s="5" t="s">
        <v>10</v>
      </c>
      <c r="B202" s="5" t="s">
        <v>9</v>
      </c>
      <c r="C202" s="6" t="s">
        <v>1</v>
      </c>
      <c r="D202" s="5" t="s">
        <v>5</v>
      </c>
    </row>
    <row r="203" spans="1:4" ht="30" x14ac:dyDescent="0.25">
      <c r="A203" s="7" t="s">
        <v>6</v>
      </c>
      <c r="B203" s="11">
        <v>1200</v>
      </c>
      <c r="C203" s="8">
        <f>B203/$B$92</f>
        <v>1.1705820788991597</v>
      </c>
      <c r="D203" s="13" t="s">
        <v>4</v>
      </c>
    </row>
    <row r="204" spans="1:4" ht="30" x14ac:dyDescent="0.25">
      <c r="A204" s="9" t="s">
        <v>7</v>
      </c>
      <c r="B204" s="12">
        <v>3200</v>
      </c>
      <c r="C204" s="10">
        <f>B204/$B$92</f>
        <v>3.1215522103977591</v>
      </c>
      <c r="D204" s="14" t="s">
        <v>3</v>
      </c>
    </row>
    <row r="205" spans="1:4" ht="60" x14ac:dyDescent="0.25">
      <c r="A205" s="9" t="s">
        <v>8</v>
      </c>
      <c r="B205" s="12">
        <f>B203+B204</f>
        <v>4400</v>
      </c>
      <c r="C205" s="10">
        <f>B205/$B$92</f>
        <v>4.2921342892969188</v>
      </c>
      <c r="D205" s="14" t="s">
        <v>11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9649"/>
  <sheetViews>
    <sheetView topLeftCell="A99" zoomScaleNormal="100" workbookViewId="0">
      <selection activeCell="A2" sqref="A2"/>
    </sheetView>
  </sheetViews>
  <sheetFormatPr defaultRowHeight="15" x14ac:dyDescent="0.25"/>
  <cols>
    <col min="1" max="1" width="12" bestFit="1" customWidth="1"/>
    <col min="2" max="2" width="28.42578125" customWidth="1"/>
  </cols>
  <sheetData>
    <row r="1" spans="1:20" ht="14.45" x14ac:dyDescent="0.3">
      <c r="A1" t="s">
        <v>21</v>
      </c>
      <c r="B1" s="4" t="s">
        <v>56</v>
      </c>
      <c r="D1" s="71" t="s">
        <v>141</v>
      </c>
    </row>
    <row r="2" spans="1:20" ht="14.45" x14ac:dyDescent="0.3">
      <c r="A2" s="35">
        <v>38626</v>
      </c>
      <c r="B2" s="17">
        <v>12</v>
      </c>
      <c r="D2" s="71" t="s">
        <v>140</v>
      </c>
      <c r="F2" t="s">
        <v>22</v>
      </c>
      <c r="H2" t="s">
        <v>23</v>
      </c>
      <c r="I2" t="s">
        <v>24</v>
      </c>
      <c r="J2" t="s">
        <v>25</v>
      </c>
      <c r="K2" t="s">
        <v>26</v>
      </c>
      <c r="L2" t="s">
        <v>27</v>
      </c>
      <c r="M2" t="s">
        <v>28</v>
      </c>
      <c r="N2" t="s">
        <v>29</v>
      </c>
      <c r="O2" t="s">
        <v>30</v>
      </c>
      <c r="P2" t="s">
        <v>31</v>
      </c>
      <c r="Q2" t="s">
        <v>32</v>
      </c>
      <c r="R2" t="s">
        <v>33</v>
      </c>
      <c r="S2" t="s">
        <v>34</v>
      </c>
      <c r="T2" t="s">
        <v>35</v>
      </c>
    </row>
    <row r="3" spans="1:20" ht="14.45" x14ac:dyDescent="0.3">
      <c r="A3" s="35">
        <v>38627</v>
      </c>
      <c r="B3" s="17">
        <v>12</v>
      </c>
      <c r="E3" s="27">
        <v>1.0000000000000011E-5</v>
      </c>
      <c r="F3" s="27">
        <v>0.99999000000000005</v>
      </c>
      <c r="G3" s="27">
        <f>ROUND(F3,3)</f>
        <v>1</v>
      </c>
      <c r="H3">
        <v>0</v>
      </c>
      <c r="I3">
        <v>3.0003399996757509</v>
      </c>
      <c r="J3">
        <v>6.0999999046325684</v>
      </c>
      <c r="K3">
        <v>5.1999998092651367</v>
      </c>
      <c r="L3">
        <v>4</v>
      </c>
      <c r="M3">
        <v>3.0003399996757509</v>
      </c>
      <c r="N3">
        <v>2</v>
      </c>
      <c r="O3">
        <v>1.8999999761581421</v>
      </c>
      <c r="P3">
        <v>1.4003399762392044</v>
      </c>
      <c r="Q3">
        <v>0</v>
      </c>
      <c r="R3">
        <v>1</v>
      </c>
      <c r="S3">
        <v>2</v>
      </c>
      <c r="T3">
        <v>2.5</v>
      </c>
    </row>
    <row r="4" spans="1:20" ht="15" customHeight="1" x14ac:dyDescent="0.3">
      <c r="A4" s="35">
        <v>38628</v>
      </c>
      <c r="B4" s="17">
        <v>12</v>
      </c>
      <c r="E4" s="27">
        <v>2.0000000000000012E-5</v>
      </c>
      <c r="F4" s="27">
        <v>0.99997999999999998</v>
      </c>
      <c r="G4" s="27">
        <f t="shared" ref="G4:G67" si="0">ROUND(F4,3)</f>
        <v>1</v>
      </c>
      <c r="H4">
        <v>0</v>
      </c>
      <c r="I4">
        <v>3.0006799993515014</v>
      </c>
      <c r="J4">
        <v>6.0999999046325684</v>
      </c>
      <c r="K4">
        <v>5.1999998092651367</v>
      </c>
      <c r="L4">
        <v>4</v>
      </c>
      <c r="M4">
        <v>3.0006799993515014</v>
      </c>
      <c r="N4">
        <v>2</v>
      </c>
      <c r="O4">
        <v>1.8999999761581421</v>
      </c>
      <c r="P4">
        <v>1.4006799763202666</v>
      </c>
      <c r="Q4">
        <v>0</v>
      </c>
      <c r="R4">
        <v>1</v>
      </c>
      <c r="S4">
        <v>2</v>
      </c>
      <c r="T4">
        <v>2.5</v>
      </c>
    </row>
    <row r="5" spans="1:20" ht="14.45" x14ac:dyDescent="0.3">
      <c r="A5" s="35">
        <v>38629</v>
      </c>
      <c r="B5" s="17">
        <v>12</v>
      </c>
      <c r="E5" s="27">
        <v>3.0000000000000011E-5</v>
      </c>
      <c r="F5" s="27">
        <v>0.99997000000000003</v>
      </c>
      <c r="G5" s="27">
        <f t="shared" si="0"/>
        <v>1</v>
      </c>
      <c r="H5">
        <v>0</v>
      </c>
      <c r="I5">
        <v>3.0010199990272524</v>
      </c>
      <c r="J5">
        <v>6.0999999046325684</v>
      </c>
      <c r="K5">
        <v>5.1999998092651367</v>
      </c>
      <c r="L5">
        <v>4</v>
      </c>
      <c r="M5">
        <v>3.0010199990272524</v>
      </c>
      <c r="N5">
        <v>2</v>
      </c>
      <c r="O5">
        <v>1.8999999761581421</v>
      </c>
      <c r="P5">
        <v>1.4010199764013291</v>
      </c>
      <c r="Q5">
        <v>0</v>
      </c>
      <c r="R5">
        <v>1</v>
      </c>
      <c r="S5">
        <v>2</v>
      </c>
      <c r="T5">
        <v>2.5</v>
      </c>
    </row>
    <row r="6" spans="1:20" ht="14.45" x14ac:dyDescent="0.3">
      <c r="A6" s="35">
        <v>38630</v>
      </c>
      <c r="B6" s="17">
        <v>13</v>
      </c>
      <c r="E6" s="27">
        <v>4.000000000000001E-5</v>
      </c>
      <c r="F6" s="27">
        <v>0.99995999999999996</v>
      </c>
      <c r="G6" s="27">
        <f t="shared" si="0"/>
        <v>1</v>
      </c>
      <c r="H6">
        <v>0</v>
      </c>
      <c r="I6">
        <v>3.0013599987030029</v>
      </c>
      <c r="J6">
        <v>6.0999999046325684</v>
      </c>
      <c r="K6">
        <v>5.1999998092651367</v>
      </c>
      <c r="L6">
        <v>4</v>
      </c>
      <c r="M6">
        <v>3.0013599987030029</v>
      </c>
      <c r="N6">
        <v>2</v>
      </c>
      <c r="O6">
        <v>1.8999999761581421</v>
      </c>
      <c r="P6">
        <v>1.4013599764823914</v>
      </c>
      <c r="Q6">
        <v>0</v>
      </c>
      <c r="R6">
        <v>1</v>
      </c>
      <c r="S6">
        <v>2</v>
      </c>
      <c r="T6">
        <v>2.5</v>
      </c>
    </row>
    <row r="7" spans="1:20" ht="14.45" x14ac:dyDescent="0.3">
      <c r="A7" s="35">
        <v>38631</v>
      </c>
      <c r="B7" s="17">
        <v>13</v>
      </c>
      <c r="E7" s="27">
        <v>5.0000000000000009E-5</v>
      </c>
      <c r="F7" s="27">
        <v>0.99995000000000001</v>
      </c>
      <c r="G7" s="27">
        <f t="shared" si="0"/>
        <v>1</v>
      </c>
      <c r="H7">
        <v>0</v>
      </c>
      <c r="I7">
        <v>3.0016999983787538</v>
      </c>
      <c r="J7">
        <v>6.0999999046325684</v>
      </c>
      <c r="K7">
        <v>5.1999998092651367</v>
      </c>
      <c r="L7">
        <v>4</v>
      </c>
      <c r="M7">
        <v>3.0016999983787538</v>
      </c>
      <c r="N7">
        <v>2</v>
      </c>
      <c r="O7">
        <v>1.8999999761581421</v>
      </c>
      <c r="P7">
        <v>1.4016999765634537</v>
      </c>
      <c r="Q7">
        <v>0</v>
      </c>
      <c r="R7">
        <v>1</v>
      </c>
      <c r="S7">
        <v>2</v>
      </c>
      <c r="T7">
        <v>2.5</v>
      </c>
    </row>
    <row r="8" spans="1:20" ht="14.45" x14ac:dyDescent="0.3">
      <c r="A8" s="35">
        <v>38632</v>
      </c>
      <c r="B8" s="17">
        <v>13</v>
      </c>
      <c r="E8" s="27">
        <v>6.0000000000000008E-5</v>
      </c>
      <c r="F8" s="27">
        <v>0.99994000000000005</v>
      </c>
      <c r="G8" s="27">
        <f t="shared" si="0"/>
        <v>1</v>
      </c>
      <c r="H8">
        <v>0</v>
      </c>
      <c r="I8">
        <v>3.0020399980545043</v>
      </c>
      <c r="J8">
        <v>6.0999999046325684</v>
      </c>
      <c r="K8">
        <v>5.1999998092651367</v>
      </c>
      <c r="L8">
        <v>4</v>
      </c>
      <c r="M8">
        <v>3.0020399980545043</v>
      </c>
      <c r="N8">
        <v>2</v>
      </c>
      <c r="O8">
        <v>1.8999999761581421</v>
      </c>
      <c r="P8">
        <v>1.402039976644516</v>
      </c>
      <c r="Q8">
        <v>0</v>
      </c>
      <c r="R8">
        <v>1</v>
      </c>
      <c r="S8">
        <v>2</v>
      </c>
      <c r="T8">
        <v>2.5</v>
      </c>
    </row>
    <row r="9" spans="1:20" ht="14.45" x14ac:dyDescent="0.3">
      <c r="A9" s="35">
        <v>38633</v>
      </c>
      <c r="B9" s="17">
        <v>13</v>
      </c>
      <c r="E9" s="27">
        <v>7.0000000000000007E-5</v>
      </c>
      <c r="F9" s="27">
        <v>0.99992999999999999</v>
      </c>
      <c r="G9" s="27">
        <f t="shared" si="0"/>
        <v>1</v>
      </c>
      <c r="H9">
        <v>0</v>
      </c>
      <c r="I9">
        <v>3.0023799977302552</v>
      </c>
      <c r="J9">
        <v>6.0999999046325684</v>
      </c>
      <c r="K9">
        <v>5.1999998092651367</v>
      </c>
      <c r="L9">
        <v>4</v>
      </c>
      <c r="M9">
        <v>3.0023799977302552</v>
      </c>
      <c r="N9">
        <v>2</v>
      </c>
      <c r="O9">
        <v>1.8999999761581421</v>
      </c>
      <c r="P9">
        <v>1.4023799767255782</v>
      </c>
      <c r="Q9">
        <v>0</v>
      </c>
      <c r="R9">
        <v>1</v>
      </c>
      <c r="S9">
        <v>2</v>
      </c>
      <c r="T9">
        <v>2.5</v>
      </c>
    </row>
    <row r="10" spans="1:20" ht="14.45" x14ac:dyDescent="0.3">
      <c r="A10" s="35">
        <v>38634</v>
      </c>
      <c r="B10" s="17">
        <v>13</v>
      </c>
      <c r="E10" s="27">
        <v>8.0000000000000007E-5</v>
      </c>
      <c r="F10" s="27">
        <v>0.99992000000000003</v>
      </c>
      <c r="G10" s="27">
        <f t="shared" si="0"/>
        <v>1</v>
      </c>
      <c r="H10">
        <v>0</v>
      </c>
      <c r="I10">
        <v>3.0027199974060057</v>
      </c>
      <c r="J10">
        <v>6.0999999046325684</v>
      </c>
      <c r="K10">
        <v>5.1999998092651367</v>
      </c>
      <c r="L10">
        <v>4</v>
      </c>
      <c r="M10">
        <v>3.0027199974060057</v>
      </c>
      <c r="N10">
        <v>2</v>
      </c>
      <c r="O10">
        <v>1.8999999761581421</v>
      </c>
      <c r="P10">
        <v>1.4027199768066407</v>
      </c>
      <c r="Q10">
        <v>0</v>
      </c>
      <c r="R10">
        <v>1</v>
      </c>
      <c r="S10">
        <v>2</v>
      </c>
      <c r="T10">
        <v>2.5</v>
      </c>
    </row>
    <row r="11" spans="1:20" ht="14.45" x14ac:dyDescent="0.3">
      <c r="A11" s="35">
        <v>38635</v>
      </c>
      <c r="B11" s="17">
        <v>13</v>
      </c>
      <c r="E11" s="27">
        <v>9.0000000000000006E-5</v>
      </c>
      <c r="F11" s="27">
        <v>0.99990999999999997</v>
      </c>
      <c r="G11" s="27">
        <f t="shared" si="0"/>
        <v>1</v>
      </c>
      <c r="H11">
        <v>0</v>
      </c>
      <c r="I11">
        <v>3.0030599970817566</v>
      </c>
      <c r="J11">
        <v>6.0999999046325684</v>
      </c>
      <c r="K11">
        <v>5.1999998092651367</v>
      </c>
      <c r="L11">
        <v>4</v>
      </c>
      <c r="M11">
        <v>3.0030599970817566</v>
      </c>
      <c r="N11">
        <v>2</v>
      </c>
      <c r="O11">
        <v>1.8999999761581421</v>
      </c>
      <c r="P11">
        <v>1.403059976887703</v>
      </c>
      <c r="Q11">
        <v>0</v>
      </c>
      <c r="R11">
        <v>1</v>
      </c>
      <c r="S11">
        <v>2</v>
      </c>
      <c r="T11">
        <v>2.5</v>
      </c>
    </row>
    <row r="12" spans="1:20" ht="14.45" x14ac:dyDescent="0.3">
      <c r="A12" s="35">
        <v>38636</v>
      </c>
      <c r="B12" s="17">
        <v>13</v>
      </c>
      <c r="E12" s="27">
        <v>1E-4</v>
      </c>
      <c r="F12" s="27">
        <v>0.99990000000000001</v>
      </c>
      <c r="G12" s="27">
        <f t="shared" si="0"/>
        <v>1</v>
      </c>
      <c r="H12">
        <v>0</v>
      </c>
      <c r="I12">
        <v>3.0033999967575071</v>
      </c>
      <c r="J12">
        <v>6.0999999046325684</v>
      </c>
      <c r="K12">
        <v>5.1999998092651367</v>
      </c>
      <c r="L12">
        <v>4</v>
      </c>
      <c r="M12">
        <v>3.0033999967575071</v>
      </c>
      <c r="N12">
        <v>2</v>
      </c>
      <c r="O12">
        <v>1.8999999761581421</v>
      </c>
      <c r="P12">
        <v>1.4033999769687653</v>
      </c>
      <c r="Q12">
        <v>0</v>
      </c>
      <c r="R12">
        <v>1</v>
      </c>
      <c r="S12">
        <v>2</v>
      </c>
      <c r="T12">
        <v>2.5</v>
      </c>
    </row>
    <row r="13" spans="1:20" ht="14.45" x14ac:dyDescent="0.3">
      <c r="A13" s="35">
        <v>38637</v>
      </c>
      <c r="B13" s="17">
        <v>13</v>
      </c>
      <c r="E13" s="27">
        <v>1E-3</v>
      </c>
      <c r="F13" s="27">
        <v>0.999</v>
      </c>
      <c r="G13" s="27">
        <f t="shared" si="0"/>
        <v>0.999</v>
      </c>
      <c r="H13">
        <v>1</v>
      </c>
      <c r="I13">
        <v>3.0339999675750731</v>
      </c>
      <c r="J13">
        <v>6.0999999046325684</v>
      </c>
      <c r="K13">
        <v>5.1999998092651367</v>
      </c>
      <c r="L13">
        <v>4</v>
      </c>
      <c r="M13">
        <v>3.0339999675750731</v>
      </c>
      <c r="N13">
        <v>2</v>
      </c>
      <c r="O13">
        <v>1.8999999761581421</v>
      </c>
      <c r="P13">
        <v>1.4339999842643738</v>
      </c>
      <c r="Q13">
        <v>0</v>
      </c>
      <c r="R13">
        <v>1</v>
      </c>
      <c r="S13">
        <v>2</v>
      </c>
      <c r="T13">
        <v>2.5</v>
      </c>
    </row>
    <row r="14" spans="1:20" ht="14.45" x14ac:dyDescent="0.3">
      <c r="A14" s="35">
        <v>38638</v>
      </c>
      <c r="B14" s="17">
        <v>13</v>
      </c>
      <c r="E14" s="27">
        <v>2E-3</v>
      </c>
      <c r="F14" s="27">
        <v>0.998</v>
      </c>
      <c r="G14" s="27">
        <f t="shared" si="0"/>
        <v>0.998</v>
      </c>
      <c r="H14">
        <v>1</v>
      </c>
      <c r="I14">
        <v>3.0679999351501466</v>
      </c>
      <c r="J14">
        <v>6.0999999046325684</v>
      </c>
      <c r="K14">
        <v>5.1999998092651367</v>
      </c>
      <c r="L14">
        <v>4</v>
      </c>
      <c r="M14">
        <v>3.0679999351501466</v>
      </c>
      <c r="N14">
        <v>2</v>
      </c>
      <c r="O14">
        <v>1.8999999761581421</v>
      </c>
      <c r="P14">
        <v>1.4679999923706055</v>
      </c>
      <c r="Q14">
        <v>0</v>
      </c>
      <c r="R14">
        <v>1</v>
      </c>
      <c r="S14">
        <v>2</v>
      </c>
      <c r="T14">
        <v>2.5</v>
      </c>
    </row>
    <row r="15" spans="1:20" ht="14.45" x14ac:dyDescent="0.3">
      <c r="A15" s="35">
        <v>38639</v>
      </c>
      <c r="B15" s="17">
        <v>13</v>
      </c>
      <c r="E15" s="27">
        <v>3.0000000000000001E-3</v>
      </c>
      <c r="F15" s="27">
        <v>0.997</v>
      </c>
      <c r="G15" s="27">
        <f t="shared" si="0"/>
        <v>0.997</v>
      </c>
      <c r="H15">
        <v>1</v>
      </c>
      <c r="I15">
        <v>3.0999999046325684</v>
      </c>
      <c r="J15">
        <v>6.0999999046325684</v>
      </c>
      <c r="K15">
        <v>5.1999998092651367</v>
      </c>
      <c r="L15">
        <v>4</v>
      </c>
      <c r="M15">
        <v>3.0999999046325684</v>
      </c>
      <c r="N15">
        <v>2</v>
      </c>
      <c r="O15">
        <v>1.8999999761581421</v>
      </c>
      <c r="P15">
        <v>1.5</v>
      </c>
      <c r="Q15">
        <v>0</v>
      </c>
      <c r="R15">
        <v>1</v>
      </c>
      <c r="S15">
        <v>2</v>
      </c>
      <c r="T15">
        <v>2.5</v>
      </c>
    </row>
    <row r="16" spans="1:20" ht="14.45" x14ac:dyDescent="0.3">
      <c r="A16" s="35">
        <v>38640</v>
      </c>
      <c r="B16" s="17">
        <v>13</v>
      </c>
      <c r="E16" s="27">
        <v>4.0000000000000001E-3</v>
      </c>
      <c r="F16" s="27">
        <v>0.996</v>
      </c>
      <c r="G16" s="27">
        <f t="shared" si="0"/>
        <v>0.996</v>
      </c>
      <c r="H16">
        <v>1</v>
      </c>
      <c r="I16">
        <v>3.0999999046325684</v>
      </c>
      <c r="J16">
        <v>6.0999999046325684</v>
      </c>
      <c r="K16">
        <v>5.1999998092651367</v>
      </c>
      <c r="L16">
        <v>4</v>
      </c>
      <c r="M16">
        <v>3.0999999046325684</v>
      </c>
      <c r="N16">
        <v>2</v>
      </c>
      <c r="O16">
        <v>1.8999999761581421</v>
      </c>
      <c r="P16">
        <v>1.5</v>
      </c>
      <c r="Q16">
        <v>0.41079998493194558</v>
      </c>
      <c r="R16">
        <v>1</v>
      </c>
      <c r="S16">
        <v>2</v>
      </c>
      <c r="T16">
        <v>2.5</v>
      </c>
    </row>
    <row r="17" spans="1:20" ht="14.45" x14ac:dyDescent="0.3">
      <c r="A17" s="35">
        <v>38641</v>
      </c>
      <c r="B17" s="17">
        <v>13</v>
      </c>
      <c r="E17" s="27">
        <v>5.0000000000000001E-3</v>
      </c>
      <c r="F17" s="27">
        <v>0.995</v>
      </c>
      <c r="G17" s="27">
        <f t="shared" si="0"/>
        <v>0.995</v>
      </c>
      <c r="H17">
        <v>1.2999999523162842</v>
      </c>
      <c r="I17">
        <v>3.0999999046325684</v>
      </c>
      <c r="J17">
        <v>6.0999999046325684</v>
      </c>
      <c r="K17">
        <v>5.1999998092651367</v>
      </c>
      <c r="L17">
        <v>4</v>
      </c>
      <c r="M17">
        <v>3.0999999046325684</v>
      </c>
      <c r="N17">
        <v>2</v>
      </c>
      <c r="O17">
        <v>1.8999999761581421</v>
      </c>
      <c r="P17">
        <v>1.5</v>
      </c>
      <c r="Q17">
        <v>0.83849996924400327</v>
      </c>
      <c r="R17">
        <v>1</v>
      </c>
      <c r="S17">
        <v>2</v>
      </c>
      <c r="T17">
        <v>2.5</v>
      </c>
    </row>
    <row r="18" spans="1:20" ht="14.45" x14ac:dyDescent="0.3">
      <c r="A18" s="35">
        <v>38642</v>
      </c>
      <c r="B18" s="17">
        <v>15</v>
      </c>
      <c r="E18" s="27">
        <v>6.0000000000000001E-3</v>
      </c>
      <c r="F18" s="27">
        <v>0.99399999999999999</v>
      </c>
      <c r="G18" s="27">
        <f t="shared" si="0"/>
        <v>0.99399999999999999</v>
      </c>
      <c r="H18">
        <v>1.2999999523162842</v>
      </c>
      <c r="I18">
        <v>3.1039999103546143</v>
      </c>
      <c r="J18">
        <v>6.0999999046325684</v>
      </c>
      <c r="K18">
        <v>5.1999998092651367</v>
      </c>
      <c r="L18">
        <v>4</v>
      </c>
      <c r="M18">
        <v>3.0999999046325684</v>
      </c>
      <c r="N18">
        <v>2</v>
      </c>
      <c r="O18">
        <v>1.8999999761581421</v>
      </c>
      <c r="P18">
        <v>1.5</v>
      </c>
      <c r="Q18">
        <v>1.2661999535560611</v>
      </c>
      <c r="R18">
        <v>1</v>
      </c>
      <c r="S18">
        <v>2</v>
      </c>
      <c r="T18">
        <v>2.52</v>
      </c>
    </row>
    <row r="19" spans="1:20" ht="14.45" x14ac:dyDescent="0.3">
      <c r="A19" s="35">
        <v>38643</v>
      </c>
      <c r="B19" s="17">
        <v>99</v>
      </c>
      <c r="E19" s="27">
        <v>7.0000000000000001E-3</v>
      </c>
      <c r="F19" s="27">
        <v>0.99299999999999999</v>
      </c>
      <c r="G19" s="27">
        <f t="shared" si="0"/>
        <v>0.99299999999999999</v>
      </c>
      <c r="H19">
        <v>1.2999999523162842</v>
      </c>
      <c r="I19">
        <v>3.1379999589920042</v>
      </c>
      <c r="J19">
        <v>6.1169998884201053</v>
      </c>
      <c r="K19">
        <v>5.1999998092651367</v>
      </c>
      <c r="L19">
        <v>4</v>
      </c>
      <c r="M19">
        <v>3.0999999046325684</v>
      </c>
      <c r="N19">
        <v>2</v>
      </c>
      <c r="O19">
        <v>1.8999999761581421</v>
      </c>
      <c r="P19">
        <v>1.5</v>
      </c>
      <c r="Q19">
        <v>1.2999999523162842</v>
      </c>
      <c r="R19">
        <v>1</v>
      </c>
      <c r="S19">
        <v>2</v>
      </c>
      <c r="T19">
        <v>2.69</v>
      </c>
    </row>
    <row r="20" spans="1:20" ht="14.45" x14ac:dyDescent="0.3">
      <c r="A20" s="35">
        <v>38644</v>
      </c>
      <c r="B20" s="17">
        <v>26</v>
      </c>
      <c r="E20" s="27">
        <v>8.0000000000000002E-3</v>
      </c>
      <c r="F20" s="27">
        <v>0.99199999999999999</v>
      </c>
      <c r="G20" s="27">
        <f t="shared" si="0"/>
        <v>0.99199999999999999</v>
      </c>
      <c r="H20">
        <v>1.2999999523162842</v>
      </c>
      <c r="I20">
        <v>3.1720000076293946</v>
      </c>
      <c r="J20">
        <v>6.1479998588562008</v>
      </c>
      <c r="K20">
        <v>5.1999998092651367</v>
      </c>
      <c r="L20">
        <v>4</v>
      </c>
      <c r="M20">
        <v>3.0999999046325684</v>
      </c>
      <c r="N20">
        <v>2</v>
      </c>
      <c r="O20">
        <v>1.8999999761581421</v>
      </c>
      <c r="P20">
        <v>1.5</v>
      </c>
      <c r="Q20">
        <v>1.2999999523162842</v>
      </c>
      <c r="R20">
        <v>1</v>
      </c>
      <c r="S20">
        <v>2</v>
      </c>
      <c r="T20">
        <v>2.8600000000000003</v>
      </c>
    </row>
    <row r="21" spans="1:20" ht="14.45" x14ac:dyDescent="0.3">
      <c r="A21" s="35">
        <v>38645</v>
      </c>
      <c r="B21" s="17">
        <v>23</v>
      </c>
      <c r="E21" s="27">
        <v>9.0000000000000011E-3</v>
      </c>
      <c r="F21" s="27">
        <v>0.99099999999999999</v>
      </c>
      <c r="G21" s="27">
        <f t="shared" si="0"/>
        <v>0.99099999999999999</v>
      </c>
      <c r="H21">
        <v>1.2999999523162842</v>
      </c>
      <c r="I21">
        <v>3.2000000476837158</v>
      </c>
      <c r="J21">
        <v>6.1789998292922972</v>
      </c>
      <c r="K21">
        <v>5.1999998092651367</v>
      </c>
      <c r="L21">
        <v>4</v>
      </c>
      <c r="M21">
        <v>3.0999999046325684</v>
      </c>
      <c r="N21">
        <v>2</v>
      </c>
      <c r="O21">
        <v>1.8999999761581421</v>
      </c>
      <c r="P21">
        <v>1.5</v>
      </c>
      <c r="Q21">
        <v>1.2999999523162842</v>
      </c>
      <c r="R21">
        <v>1</v>
      </c>
      <c r="S21">
        <v>2</v>
      </c>
      <c r="T21">
        <v>3</v>
      </c>
    </row>
    <row r="22" spans="1:20" ht="14.45" x14ac:dyDescent="0.3">
      <c r="A22" s="35">
        <v>38646</v>
      </c>
      <c r="B22" s="17">
        <v>19</v>
      </c>
      <c r="E22" s="27">
        <v>1.0000000000000002E-2</v>
      </c>
      <c r="F22" s="27">
        <v>0.99</v>
      </c>
      <c r="G22" s="27">
        <f t="shared" si="0"/>
        <v>0.99</v>
      </c>
      <c r="H22">
        <v>1.4169999802112587</v>
      </c>
      <c r="I22">
        <v>3.2000000476837158</v>
      </c>
      <c r="J22">
        <v>6.1999998092651367</v>
      </c>
      <c r="K22">
        <v>5.1999998092651367</v>
      </c>
      <c r="L22">
        <v>4</v>
      </c>
      <c r="M22">
        <v>3.0999999046325684</v>
      </c>
      <c r="N22">
        <v>2</v>
      </c>
      <c r="O22">
        <v>1.8999999761581421</v>
      </c>
      <c r="P22">
        <v>1.5</v>
      </c>
      <c r="Q22">
        <v>1.2999999523162842</v>
      </c>
      <c r="R22">
        <v>1</v>
      </c>
      <c r="S22">
        <v>2.1160000276565554</v>
      </c>
      <c r="T22">
        <v>3</v>
      </c>
    </row>
    <row r="23" spans="1:20" ht="14.45" x14ac:dyDescent="0.3">
      <c r="A23" s="35">
        <v>38647</v>
      </c>
      <c r="B23" s="17">
        <v>20</v>
      </c>
      <c r="E23" s="27">
        <v>2.0000000000000004E-2</v>
      </c>
      <c r="F23" s="27">
        <v>0.98</v>
      </c>
      <c r="G23" s="27">
        <f t="shared" si="0"/>
        <v>0.98</v>
      </c>
      <c r="H23">
        <v>1.8999999761581421</v>
      </c>
      <c r="I23">
        <v>6.0999999046325684</v>
      </c>
      <c r="J23">
        <v>6.2199998855590826</v>
      </c>
      <c r="K23">
        <v>5.1999998092651367</v>
      </c>
      <c r="L23">
        <v>4</v>
      </c>
      <c r="M23">
        <v>3.0999999046325684</v>
      </c>
      <c r="N23">
        <v>2.0999999046325684</v>
      </c>
      <c r="O23">
        <v>1.8999999761581421</v>
      </c>
      <c r="P23">
        <v>1.6000000238418579</v>
      </c>
      <c r="Q23">
        <v>1.2999999523162842</v>
      </c>
      <c r="R23">
        <v>1</v>
      </c>
      <c r="S23">
        <v>2.4000000953674316</v>
      </c>
      <c r="T23">
        <v>3</v>
      </c>
    </row>
    <row r="24" spans="1:20" ht="14.45" x14ac:dyDescent="0.3">
      <c r="A24" s="35">
        <v>38648</v>
      </c>
      <c r="B24" s="17">
        <v>18</v>
      </c>
      <c r="E24" s="27">
        <v>3.0000000000000006E-2</v>
      </c>
      <c r="F24" s="27">
        <v>0.97</v>
      </c>
      <c r="G24" s="27">
        <f t="shared" si="0"/>
        <v>0.97</v>
      </c>
      <c r="H24">
        <v>2</v>
      </c>
      <c r="I24">
        <v>6.0999999046325684</v>
      </c>
      <c r="J24">
        <v>6.6500000000000012</v>
      </c>
      <c r="K24">
        <v>5.1999998092651367</v>
      </c>
      <c r="L24">
        <v>4</v>
      </c>
      <c r="M24">
        <v>3.1199999332427981</v>
      </c>
      <c r="N24">
        <v>2.1870000290870668</v>
      </c>
      <c r="O24">
        <v>1.8999999761581421</v>
      </c>
      <c r="P24">
        <v>1.6000000238418579</v>
      </c>
      <c r="Q24">
        <v>1.2999999523162842</v>
      </c>
      <c r="R24">
        <v>1</v>
      </c>
      <c r="S24">
        <v>2.5</v>
      </c>
      <c r="T24">
        <v>3</v>
      </c>
    </row>
    <row r="25" spans="1:20" ht="14.45" x14ac:dyDescent="0.3">
      <c r="A25" s="35">
        <v>38649</v>
      </c>
      <c r="B25" s="17">
        <v>17</v>
      </c>
      <c r="E25" s="27">
        <v>4.0000000000000008E-2</v>
      </c>
      <c r="F25" s="27">
        <v>0.96</v>
      </c>
      <c r="G25" s="27">
        <f t="shared" si="0"/>
        <v>0.96</v>
      </c>
      <c r="H25">
        <v>2</v>
      </c>
      <c r="I25">
        <v>6.0999999046325684</v>
      </c>
      <c r="J25">
        <v>7.0399999618530273</v>
      </c>
      <c r="K25">
        <v>5.3799999237060554</v>
      </c>
      <c r="L25">
        <v>4</v>
      </c>
      <c r="M25">
        <v>3.2000000476837158</v>
      </c>
      <c r="N25">
        <v>2.2000000476837158</v>
      </c>
      <c r="O25">
        <v>1.8999999761581421</v>
      </c>
      <c r="P25">
        <v>1.6000000238418579</v>
      </c>
      <c r="Q25">
        <v>1.2999999523162842</v>
      </c>
      <c r="R25">
        <v>1</v>
      </c>
      <c r="S25">
        <v>2.5</v>
      </c>
      <c r="T25">
        <v>3</v>
      </c>
    </row>
    <row r="26" spans="1:20" ht="14.45" x14ac:dyDescent="0.3">
      <c r="A26" s="35">
        <v>38650</v>
      </c>
      <c r="B26" s="17">
        <v>17</v>
      </c>
      <c r="E26" s="27">
        <v>5.000000000000001E-2</v>
      </c>
      <c r="F26" s="27">
        <v>0.95</v>
      </c>
      <c r="G26" s="27">
        <f t="shared" si="0"/>
        <v>0.95</v>
      </c>
      <c r="H26">
        <v>2</v>
      </c>
      <c r="I26">
        <v>6.0999999046325684</v>
      </c>
      <c r="J26">
        <v>7.0999999046325684</v>
      </c>
      <c r="K26">
        <v>6.1999998092651367</v>
      </c>
      <c r="L26">
        <v>4.0449999570846558</v>
      </c>
      <c r="M26">
        <v>3.2000000476837158</v>
      </c>
      <c r="N26">
        <v>2.2000000476837158</v>
      </c>
      <c r="O26">
        <v>1.8999999761581425</v>
      </c>
      <c r="P26">
        <v>1.6000000238418579</v>
      </c>
      <c r="Q26">
        <v>1.2999999523162842</v>
      </c>
      <c r="R26">
        <v>2.0999999046325684</v>
      </c>
      <c r="S26">
        <v>2.5</v>
      </c>
      <c r="T26">
        <v>3</v>
      </c>
    </row>
    <row r="27" spans="1:20" ht="14.45" x14ac:dyDescent="0.3">
      <c r="A27" s="35">
        <v>38651</v>
      </c>
      <c r="B27" s="17">
        <v>17</v>
      </c>
      <c r="E27" s="27">
        <v>6.0000000000000012E-2</v>
      </c>
      <c r="F27" s="27">
        <v>0.94</v>
      </c>
      <c r="G27" s="27">
        <f t="shared" si="0"/>
        <v>0.94</v>
      </c>
      <c r="H27">
        <v>2.0999999046325684</v>
      </c>
      <c r="I27">
        <v>6.0999999046325684</v>
      </c>
      <c r="J27">
        <v>7.0999999046325684</v>
      </c>
      <c r="K27">
        <v>6.1999998092651367</v>
      </c>
      <c r="L27">
        <v>4.0999999046325684</v>
      </c>
      <c r="M27">
        <v>3.2000000476837158</v>
      </c>
      <c r="N27">
        <v>2.2000000476837158</v>
      </c>
      <c r="O27">
        <v>2</v>
      </c>
      <c r="P27">
        <v>1.6000000238418579</v>
      </c>
      <c r="Q27">
        <v>1.2999999523162842</v>
      </c>
      <c r="R27">
        <v>2.0999999046325684</v>
      </c>
      <c r="S27">
        <v>2.5</v>
      </c>
      <c r="T27">
        <v>3</v>
      </c>
    </row>
    <row r="28" spans="1:20" ht="14.45" x14ac:dyDescent="0.3">
      <c r="A28" s="35">
        <v>38652</v>
      </c>
      <c r="B28" s="17">
        <v>16</v>
      </c>
      <c r="E28" s="27">
        <v>7.0000000000000007E-2</v>
      </c>
      <c r="F28" s="27">
        <v>0.92999999999999994</v>
      </c>
      <c r="G28" s="27">
        <f t="shared" si="0"/>
        <v>0.93</v>
      </c>
      <c r="H28">
        <v>2.0999999046325684</v>
      </c>
      <c r="I28">
        <v>6.0999999046325684</v>
      </c>
      <c r="J28">
        <v>7.0999999046325684</v>
      </c>
      <c r="K28">
        <v>6.1999998092651367</v>
      </c>
      <c r="L28">
        <v>5.0999999046325684</v>
      </c>
      <c r="M28">
        <v>3.2000000476837158</v>
      </c>
      <c r="N28">
        <v>2.2000000476837158</v>
      </c>
      <c r="O28">
        <v>2</v>
      </c>
      <c r="P28">
        <v>1.6000000238418579</v>
      </c>
      <c r="Q28">
        <v>1.3059999537467959</v>
      </c>
      <c r="R28">
        <v>2.0999999046325684</v>
      </c>
      <c r="S28">
        <v>2.5</v>
      </c>
      <c r="T28">
        <v>3</v>
      </c>
    </row>
    <row r="29" spans="1:20" ht="14.45" x14ac:dyDescent="0.3">
      <c r="A29" s="35">
        <v>38653</v>
      </c>
      <c r="B29" s="17">
        <v>16</v>
      </c>
      <c r="E29" s="27">
        <v>0.08</v>
      </c>
      <c r="F29" s="27">
        <v>0.92</v>
      </c>
      <c r="G29" s="27">
        <f t="shared" si="0"/>
        <v>0.92</v>
      </c>
      <c r="H29">
        <v>2.0999999046325684</v>
      </c>
      <c r="I29">
        <v>6.0999999046325684</v>
      </c>
      <c r="J29">
        <v>7.0999999046325684</v>
      </c>
      <c r="K29">
        <v>7.1999998092651367</v>
      </c>
      <c r="L29">
        <v>5.1999998092651367</v>
      </c>
      <c r="M29">
        <v>3.2000000476837158</v>
      </c>
      <c r="N29">
        <v>2.2000000476837158</v>
      </c>
      <c r="O29">
        <v>2</v>
      </c>
      <c r="P29">
        <v>1.7999999523162842</v>
      </c>
      <c r="Q29">
        <v>1.6000000238418579</v>
      </c>
      <c r="R29">
        <v>2.0999999046325684</v>
      </c>
      <c r="S29">
        <v>2.5</v>
      </c>
      <c r="T29">
        <v>3.4000000953674316</v>
      </c>
    </row>
    <row r="30" spans="1:20" ht="14.45" x14ac:dyDescent="0.3">
      <c r="A30" s="35">
        <v>38654</v>
      </c>
      <c r="B30" s="17">
        <v>14</v>
      </c>
      <c r="E30" s="27">
        <v>0.09</v>
      </c>
      <c r="F30" s="27">
        <v>0.91</v>
      </c>
      <c r="G30" s="27">
        <f t="shared" si="0"/>
        <v>0.91</v>
      </c>
      <c r="H30">
        <v>2.2000000476837158</v>
      </c>
      <c r="I30">
        <v>6.0999999046325684</v>
      </c>
      <c r="J30">
        <v>7.0999999046325684</v>
      </c>
      <c r="K30">
        <v>7.1999998092651367</v>
      </c>
      <c r="L30">
        <v>6.2979999256134018</v>
      </c>
      <c r="M30">
        <v>3.2000000476837158</v>
      </c>
      <c r="N30">
        <v>2.2000000476837158</v>
      </c>
      <c r="O30">
        <v>2</v>
      </c>
      <c r="P30">
        <v>1.7999999523162842</v>
      </c>
      <c r="Q30">
        <v>1.8440000092983244</v>
      </c>
      <c r="R30">
        <v>2.0999999046325684</v>
      </c>
      <c r="S30">
        <v>2.5</v>
      </c>
      <c r="T30">
        <v>3.4000000953674316</v>
      </c>
    </row>
    <row r="31" spans="1:20" ht="14.45" x14ac:dyDescent="0.3">
      <c r="A31" s="35">
        <v>38655</v>
      </c>
      <c r="B31" s="17">
        <v>14</v>
      </c>
      <c r="E31" s="27">
        <v>9.9999999999999992E-2</v>
      </c>
      <c r="F31" s="27">
        <v>0.9</v>
      </c>
      <c r="G31" s="27">
        <f t="shared" si="0"/>
        <v>0.9</v>
      </c>
      <c r="H31">
        <v>2.2000000476837158</v>
      </c>
      <c r="I31">
        <v>6.0999999046325684</v>
      </c>
      <c r="J31">
        <v>7.0999999046325684</v>
      </c>
      <c r="K31">
        <v>7.1999998092651367</v>
      </c>
      <c r="L31">
        <v>7</v>
      </c>
      <c r="M31">
        <v>3.2000000476837158</v>
      </c>
      <c r="N31">
        <v>2.2000000476837158</v>
      </c>
      <c r="O31">
        <v>2</v>
      </c>
      <c r="P31">
        <v>1.8999999761581421</v>
      </c>
      <c r="Q31">
        <v>2</v>
      </c>
      <c r="R31">
        <v>2.0999999046325684</v>
      </c>
      <c r="S31">
        <v>2.6900000333786007</v>
      </c>
      <c r="T31">
        <v>5</v>
      </c>
    </row>
    <row r="32" spans="1:20" ht="14.45" x14ac:dyDescent="0.3">
      <c r="A32" s="35">
        <v>38656</v>
      </c>
      <c r="B32" s="17">
        <v>14</v>
      </c>
      <c r="E32" s="27">
        <v>0.10999999999999999</v>
      </c>
      <c r="F32" s="27">
        <v>0.89</v>
      </c>
      <c r="G32" s="27">
        <f t="shared" si="0"/>
        <v>0.89</v>
      </c>
      <c r="H32">
        <v>2.4000000953674316</v>
      </c>
      <c r="I32">
        <v>6.3000001907348633</v>
      </c>
      <c r="J32">
        <v>7.1999998092651367</v>
      </c>
      <c r="K32">
        <v>8</v>
      </c>
      <c r="L32">
        <v>7.1189998865127562</v>
      </c>
      <c r="M32">
        <v>3.5200000286102284</v>
      </c>
      <c r="N32">
        <v>2.2000000476837158</v>
      </c>
      <c r="O32">
        <v>2</v>
      </c>
      <c r="P32">
        <v>1.8999999761581421</v>
      </c>
      <c r="Q32">
        <v>2</v>
      </c>
      <c r="R32">
        <v>2.0999999046325684</v>
      </c>
      <c r="S32">
        <v>3.2000000476837158</v>
      </c>
      <c r="T32">
        <v>5.0999999046325684</v>
      </c>
    </row>
    <row r="33" spans="1:20" ht="14.45" x14ac:dyDescent="0.3">
      <c r="A33" s="35">
        <v>38657</v>
      </c>
      <c r="B33" s="17">
        <v>13</v>
      </c>
      <c r="E33" s="27">
        <v>0.11999999999999998</v>
      </c>
      <c r="F33" s="27">
        <v>0.88</v>
      </c>
      <c r="G33" s="27">
        <f t="shared" si="0"/>
        <v>0.88</v>
      </c>
      <c r="H33">
        <v>2.5</v>
      </c>
      <c r="I33">
        <v>6.3000001907348633</v>
      </c>
      <c r="J33">
        <v>7.1999998092651367</v>
      </c>
      <c r="K33">
        <v>8</v>
      </c>
      <c r="L33">
        <v>7.1999998092651367</v>
      </c>
      <c r="M33">
        <v>4</v>
      </c>
      <c r="N33">
        <v>2.2000000476837158</v>
      </c>
      <c r="O33">
        <v>2</v>
      </c>
      <c r="P33">
        <v>1.8999999761581421</v>
      </c>
      <c r="Q33">
        <v>2</v>
      </c>
      <c r="R33">
        <v>2.0999999046325684</v>
      </c>
      <c r="S33">
        <v>3.2000000476837158</v>
      </c>
      <c r="T33">
        <v>5.0999999046325684</v>
      </c>
    </row>
    <row r="34" spans="1:20" ht="14.45" x14ac:dyDescent="0.3">
      <c r="A34" s="35">
        <v>38658</v>
      </c>
      <c r="B34" s="17">
        <v>20</v>
      </c>
      <c r="E34" s="27">
        <v>0.12999999999999998</v>
      </c>
      <c r="F34" s="27">
        <v>0.87</v>
      </c>
      <c r="G34" s="27">
        <f t="shared" si="0"/>
        <v>0.87</v>
      </c>
      <c r="H34">
        <v>2.5</v>
      </c>
      <c r="I34">
        <v>6.3000001907348633</v>
      </c>
      <c r="J34">
        <v>7.1999998092651367</v>
      </c>
      <c r="K34">
        <v>8</v>
      </c>
      <c r="L34">
        <v>7.1999998092651367</v>
      </c>
      <c r="M34">
        <v>4.1999998092651367</v>
      </c>
      <c r="N34">
        <v>2.2000000476837158</v>
      </c>
      <c r="O34">
        <v>2</v>
      </c>
      <c r="P34">
        <v>1.8999999761581421</v>
      </c>
      <c r="Q34">
        <v>2</v>
      </c>
      <c r="R34">
        <v>2.0999999046325684</v>
      </c>
      <c r="S34">
        <v>3.2769999742507925</v>
      </c>
      <c r="T34">
        <v>5.0999999046325684</v>
      </c>
    </row>
    <row r="35" spans="1:20" ht="14.45" x14ac:dyDescent="0.3">
      <c r="A35" s="35">
        <v>38659</v>
      </c>
      <c r="B35" s="17">
        <v>20</v>
      </c>
      <c r="E35" s="27">
        <v>0.13999999999999999</v>
      </c>
      <c r="F35" s="27">
        <v>0.86</v>
      </c>
      <c r="G35" s="27">
        <f t="shared" si="0"/>
        <v>0.86</v>
      </c>
      <c r="H35">
        <v>2.7999999523162842</v>
      </c>
      <c r="I35">
        <v>6.4200000762939444</v>
      </c>
      <c r="J35">
        <v>7.2399999618530275</v>
      </c>
      <c r="K35">
        <v>8</v>
      </c>
      <c r="L35">
        <v>7.1999998092651367</v>
      </c>
      <c r="M35">
        <v>4.5</v>
      </c>
      <c r="N35">
        <v>2.2000000476837158</v>
      </c>
      <c r="O35">
        <v>2</v>
      </c>
      <c r="P35">
        <v>1.8999999761581421</v>
      </c>
      <c r="Q35">
        <v>2</v>
      </c>
      <c r="R35">
        <v>2.0999999046325684</v>
      </c>
      <c r="S35">
        <v>3.2999999523162842</v>
      </c>
      <c r="T35">
        <v>5.6399999618530225</v>
      </c>
    </row>
    <row r="36" spans="1:20" ht="14.45" x14ac:dyDescent="0.3">
      <c r="A36" s="35">
        <v>38660</v>
      </c>
      <c r="B36" s="17">
        <v>20</v>
      </c>
      <c r="E36" s="27">
        <v>0.15</v>
      </c>
      <c r="F36" s="27">
        <v>0.85</v>
      </c>
      <c r="G36" s="27">
        <f t="shared" si="0"/>
        <v>0.85</v>
      </c>
      <c r="H36">
        <v>2.9000000953674316</v>
      </c>
      <c r="I36">
        <v>6.5999999046325684</v>
      </c>
      <c r="J36">
        <v>7.3000001907348633</v>
      </c>
      <c r="K36">
        <v>8</v>
      </c>
      <c r="L36">
        <v>7.1999998092651367</v>
      </c>
      <c r="M36">
        <v>4.5</v>
      </c>
      <c r="N36">
        <v>2.3350000023841861</v>
      </c>
      <c r="O36">
        <v>2</v>
      </c>
      <c r="P36">
        <v>1.8999999761581421</v>
      </c>
      <c r="Q36">
        <v>2</v>
      </c>
      <c r="R36">
        <v>2.2000000476837158</v>
      </c>
      <c r="S36">
        <v>5</v>
      </c>
      <c r="T36">
        <v>6</v>
      </c>
    </row>
    <row r="37" spans="1:20" ht="14.45" x14ac:dyDescent="0.3">
      <c r="A37" s="35">
        <v>38661</v>
      </c>
      <c r="B37" s="17">
        <v>20</v>
      </c>
      <c r="E37" s="27">
        <v>0.16</v>
      </c>
      <c r="F37" s="27">
        <v>0.84</v>
      </c>
      <c r="G37" s="27">
        <f t="shared" si="0"/>
        <v>0.84</v>
      </c>
      <c r="H37">
        <v>2.9000000953674316</v>
      </c>
      <c r="I37">
        <v>7</v>
      </c>
      <c r="J37">
        <v>8</v>
      </c>
      <c r="K37">
        <v>8.0799999237060547</v>
      </c>
      <c r="L37">
        <v>7.1999998092651367</v>
      </c>
      <c r="M37">
        <v>5</v>
      </c>
      <c r="N37">
        <v>2.4000000953674316</v>
      </c>
      <c r="O37">
        <v>2</v>
      </c>
      <c r="P37">
        <v>1.8999999761581421</v>
      </c>
      <c r="Q37">
        <v>2</v>
      </c>
      <c r="R37">
        <v>2.2000000476837158</v>
      </c>
      <c r="S37">
        <v>5</v>
      </c>
      <c r="T37">
        <v>6.0399999618530273</v>
      </c>
    </row>
    <row r="38" spans="1:20" ht="14.45" x14ac:dyDescent="0.3">
      <c r="A38" s="35">
        <v>38662</v>
      </c>
      <c r="B38" s="17">
        <v>20</v>
      </c>
      <c r="E38" s="27">
        <v>0.17</v>
      </c>
      <c r="F38" s="27">
        <v>0.83</v>
      </c>
      <c r="G38" s="27">
        <f t="shared" si="0"/>
        <v>0.83</v>
      </c>
      <c r="H38">
        <v>3</v>
      </c>
      <c r="I38">
        <v>7</v>
      </c>
      <c r="J38">
        <v>8</v>
      </c>
      <c r="K38">
        <v>8.1999998092651367</v>
      </c>
      <c r="L38">
        <v>7.1999998092651367</v>
      </c>
      <c r="M38">
        <v>5</v>
      </c>
      <c r="N38">
        <v>2.5041666030883789</v>
      </c>
      <c r="O38">
        <v>2</v>
      </c>
      <c r="P38">
        <v>2</v>
      </c>
      <c r="Q38">
        <v>2</v>
      </c>
      <c r="R38">
        <v>2.2000000476837158</v>
      </c>
      <c r="S38">
        <v>5</v>
      </c>
      <c r="T38">
        <v>6.0999999046325684</v>
      </c>
    </row>
    <row r="39" spans="1:20" ht="14.45" x14ac:dyDescent="0.3">
      <c r="A39" s="35">
        <v>38663</v>
      </c>
      <c r="B39" s="17">
        <v>20</v>
      </c>
      <c r="E39" s="27">
        <v>0.18000000000000002</v>
      </c>
      <c r="F39" s="27">
        <v>0.82</v>
      </c>
      <c r="G39" s="27">
        <f t="shared" si="0"/>
        <v>0.82</v>
      </c>
      <c r="H39">
        <v>3</v>
      </c>
      <c r="I39">
        <v>7.2000000000000099</v>
      </c>
      <c r="J39">
        <v>8</v>
      </c>
      <c r="K39">
        <v>8.4199996948242202</v>
      </c>
      <c r="L39">
        <v>7.1999998092651367</v>
      </c>
      <c r="M39">
        <v>5</v>
      </c>
      <c r="N39">
        <v>3.0999999046325684</v>
      </c>
      <c r="O39">
        <v>2</v>
      </c>
      <c r="P39">
        <v>2</v>
      </c>
      <c r="Q39">
        <v>2</v>
      </c>
      <c r="R39">
        <v>2.2600000381469756</v>
      </c>
      <c r="S39">
        <v>5</v>
      </c>
      <c r="T39">
        <v>6.0999999046325684</v>
      </c>
    </row>
    <row r="40" spans="1:20" ht="14.45" x14ac:dyDescent="0.3">
      <c r="A40" s="35">
        <v>38664</v>
      </c>
      <c r="B40" s="17">
        <v>20</v>
      </c>
      <c r="E40" s="27">
        <v>0.19000000000000003</v>
      </c>
      <c r="F40" s="27">
        <v>0.80999999999999994</v>
      </c>
      <c r="G40" s="27">
        <f t="shared" si="0"/>
        <v>0.81</v>
      </c>
      <c r="H40">
        <v>3</v>
      </c>
      <c r="I40">
        <v>8</v>
      </c>
      <c r="J40">
        <v>8</v>
      </c>
      <c r="K40">
        <v>8.5024999618530277</v>
      </c>
      <c r="L40">
        <v>7.6079999065399271</v>
      </c>
      <c r="M40">
        <v>5</v>
      </c>
      <c r="N40">
        <v>3.0999999046325684</v>
      </c>
      <c r="O40">
        <v>2</v>
      </c>
      <c r="P40">
        <v>2.0999999046325684</v>
      </c>
      <c r="Q40">
        <v>2</v>
      </c>
      <c r="R40">
        <v>2.5</v>
      </c>
      <c r="S40">
        <v>6</v>
      </c>
      <c r="T40">
        <v>6.0999999046325684</v>
      </c>
    </row>
    <row r="41" spans="1:20" ht="14.45" x14ac:dyDescent="0.3">
      <c r="A41" s="35">
        <v>38665</v>
      </c>
      <c r="B41" s="17">
        <v>20</v>
      </c>
      <c r="E41" s="27">
        <v>0.20000000000000004</v>
      </c>
      <c r="F41" s="27">
        <v>0.79999999999999993</v>
      </c>
      <c r="G41" s="27">
        <f t="shared" si="0"/>
        <v>0.8</v>
      </c>
      <c r="H41">
        <v>3</v>
      </c>
      <c r="I41">
        <v>8</v>
      </c>
      <c r="J41">
        <v>8</v>
      </c>
      <c r="K41">
        <v>8.504166603088386</v>
      </c>
      <c r="L41">
        <v>8</v>
      </c>
      <c r="M41">
        <v>5</v>
      </c>
      <c r="N41">
        <v>3.0999999046325684</v>
      </c>
      <c r="O41">
        <v>2</v>
      </c>
      <c r="P41">
        <v>2.0999999046325684</v>
      </c>
      <c r="Q41">
        <v>2</v>
      </c>
      <c r="R41">
        <v>2.5</v>
      </c>
      <c r="S41">
        <v>6.8199999809265242</v>
      </c>
      <c r="T41">
        <v>7</v>
      </c>
    </row>
    <row r="42" spans="1:20" ht="14.45" x14ac:dyDescent="0.3">
      <c r="A42" s="35">
        <v>38666</v>
      </c>
      <c r="B42" s="17">
        <v>20</v>
      </c>
      <c r="E42" s="27">
        <v>0.21000000000000005</v>
      </c>
      <c r="F42" s="27">
        <v>0.78999999999999992</v>
      </c>
      <c r="G42" s="27">
        <f t="shared" si="0"/>
        <v>0.79</v>
      </c>
      <c r="H42">
        <v>3.0999999046325684</v>
      </c>
      <c r="I42">
        <v>8</v>
      </c>
      <c r="J42">
        <v>8.1999998092651367</v>
      </c>
      <c r="K42">
        <v>9</v>
      </c>
      <c r="L42">
        <v>8</v>
      </c>
      <c r="M42">
        <v>5</v>
      </c>
      <c r="N42">
        <v>3.2000000476837158</v>
      </c>
      <c r="O42">
        <v>2.0999999046325684</v>
      </c>
      <c r="P42">
        <v>2.0999999046325684</v>
      </c>
      <c r="Q42">
        <v>2</v>
      </c>
      <c r="R42">
        <v>2.5</v>
      </c>
      <c r="S42">
        <v>8</v>
      </c>
      <c r="T42">
        <v>7</v>
      </c>
    </row>
    <row r="43" spans="1:20" ht="14.45" x14ac:dyDescent="0.3">
      <c r="A43" s="35">
        <v>38667</v>
      </c>
      <c r="B43" s="17">
        <v>20</v>
      </c>
      <c r="E43" s="27">
        <v>0.22000000000000006</v>
      </c>
      <c r="F43" s="27">
        <v>0.77999999999999992</v>
      </c>
      <c r="G43" s="27">
        <f t="shared" si="0"/>
        <v>0.78</v>
      </c>
      <c r="H43">
        <v>3.2000000476837158</v>
      </c>
      <c r="I43">
        <v>8</v>
      </c>
      <c r="J43">
        <v>8.1999998092651367</v>
      </c>
      <c r="K43">
        <v>10</v>
      </c>
      <c r="L43">
        <v>8</v>
      </c>
      <c r="M43">
        <v>5</v>
      </c>
      <c r="N43">
        <v>3.2000000476837158</v>
      </c>
      <c r="O43">
        <v>2.0999999046325684</v>
      </c>
      <c r="P43">
        <v>2.0999999046325684</v>
      </c>
      <c r="Q43">
        <v>2</v>
      </c>
      <c r="R43">
        <v>2.5999999046325684</v>
      </c>
      <c r="S43">
        <v>8</v>
      </c>
      <c r="T43">
        <v>7.1999998092651367</v>
      </c>
    </row>
    <row r="44" spans="1:20" ht="14.45" x14ac:dyDescent="0.3">
      <c r="A44" s="35">
        <v>38668</v>
      </c>
      <c r="B44" s="17">
        <v>20</v>
      </c>
      <c r="E44" s="27">
        <v>0.23000000000000007</v>
      </c>
      <c r="F44" s="27">
        <v>0.76999999999999991</v>
      </c>
      <c r="G44" s="27">
        <f t="shared" si="0"/>
        <v>0.77</v>
      </c>
      <c r="H44">
        <v>3.2999999523162842</v>
      </c>
      <c r="I44">
        <v>8.1999998092651367</v>
      </c>
      <c r="J44">
        <v>9</v>
      </c>
      <c r="K44">
        <v>10</v>
      </c>
      <c r="L44">
        <v>8</v>
      </c>
      <c r="M44">
        <v>5.1999998092651367</v>
      </c>
      <c r="N44">
        <v>3.2000000476837158</v>
      </c>
      <c r="O44">
        <v>2.0999999046325684</v>
      </c>
      <c r="P44">
        <v>2.0999999046325684</v>
      </c>
      <c r="Q44">
        <v>2</v>
      </c>
      <c r="R44">
        <v>2.5999999046325684</v>
      </c>
      <c r="S44">
        <v>8</v>
      </c>
      <c r="T44">
        <v>7.3599998474121229</v>
      </c>
    </row>
    <row r="45" spans="1:20" ht="14.45" x14ac:dyDescent="0.3">
      <c r="A45" s="35">
        <v>38669</v>
      </c>
      <c r="B45" s="17">
        <v>20</v>
      </c>
      <c r="E45" s="27">
        <v>0.24000000000000007</v>
      </c>
      <c r="F45" s="27">
        <v>0.7599999999999999</v>
      </c>
      <c r="G45" s="27">
        <f t="shared" si="0"/>
        <v>0.76</v>
      </c>
      <c r="H45">
        <v>3.4000000953674316</v>
      </c>
      <c r="I45">
        <v>8.1999998092651367</v>
      </c>
      <c r="J45">
        <v>9</v>
      </c>
      <c r="K45">
        <v>10</v>
      </c>
      <c r="L45">
        <v>8</v>
      </c>
      <c r="M45">
        <v>5.1999998092651367</v>
      </c>
      <c r="N45">
        <v>3.6839999866485709</v>
      </c>
      <c r="O45">
        <v>2.0999999046325684</v>
      </c>
      <c r="P45">
        <v>2.0999999046325684</v>
      </c>
      <c r="Q45">
        <v>2.0999999046325684</v>
      </c>
      <c r="R45">
        <v>2.5999999046325684</v>
      </c>
      <c r="S45">
        <v>8.9679999923706237</v>
      </c>
      <c r="T45">
        <v>8</v>
      </c>
    </row>
    <row r="46" spans="1:20" ht="14.45" x14ac:dyDescent="0.3">
      <c r="A46" s="35">
        <v>38670</v>
      </c>
      <c r="B46" s="17">
        <v>20</v>
      </c>
      <c r="E46" s="27">
        <v>0.25000000000000006</v>
      </c>
      <c r="F46" s="27">
        <v>0.75</v>
      </c>
      <c r="G46" s="27">
        <f t="shared" si="0"/>
        <v>0.75</v>
      </c>
      <c r="H46">
        <v>4</v>
      </c>
      <c r="I46">
        <v>8.1999998092651367</v>
      </c>
      <c r="J46">
        <v>9.1000003814697266</v>
      </c>
      <c r="K46">
        <v>10</v>
      </c>
      <c r="L46">
        <v>8</v>
      </c>
      <c r="M46">
        <v>5.5000000000000071</v>
      </c>
      <c r="N46">
        <v>3.7041666507720947</v>
      </c>
      <c r="O46">
        <v>2.0999999046325684</v>
      </c>
      <c r="P46">
        <v>2.0999999046325684</v>
      </c>
      <c r="Q46">
        <v>2.0999999046325684</v>
      </c>
      <c r="R46">
        <v>2.5999999046325684</v>
      </c>
      <c r="S46">
        <v>10.020833253860475</v>
      </c>
      <c r="T46">
        <v>8</v>
      </c>
    </row>
    <row r="47" spans="1:20" ht="14.45" x14ac:dyDescent="0.3">
      <c r="A47" s="35">
        <v>38671</v>
      </c>
      <c r="B47" s="17">
        <v>20</v>
      </c>
      <c r="E47" s="27">
        <v>0.26000000000000006</v>
      </c>
      <c r="F47" s="27">
        <v>0.74</v>
      </c>
      <c r="G47" s="27">
        <f t="shared" si="0"/>
        <v>0.74</v>
      </c>
      <c r="H47">
        <v>4</v>
      </c>
      <c r="I47">
        <v>8.1999998092651367</v>
      </c>
      <c r="J47">
        <v>9.1000003814697266</v>
      </c>
      <c r="K47">
        <v>10</v>
      </c>
      <c r="L47">
        <v>8</v>
      </c>
      <c r="M47">
        <v>6</v>
      </c>
      <c r="N47">
        <v>3.8639166593551697</v>
      </c>
      <c r="O47">
        <v>2.2000000476837158</v>
      </c>
      <c r="P47">
        <v>2.0999999046325684</v>
      </c>
      <c r="Q47">
        <v>2.0999999046325684</v>
      </c>
      <c r="R47">
        <v>2.5999999046325684</v>
      </c>
      <c r="S47">
        <v>11</v>
      </c>
      <c r="T47">
        <v>8</v>
      </c>
    </row>
    <row r="48" spans="1:20" ht="14.45" x14ac:dyDescent="0.3">
      <c r="A48" s="35">
        <v>38672</v>
      </c>
      <c r="B48" s="17">
        <v>20</v>
      </c>
      <c r="E48" s="27">
        <v>0.27000000000000007</v>
      </c>
      <c r="F48" s="27">
        <v>0.73</v>
      </c>
      <c r="G48" s="27">
        <f t="shared" si="0"/>
        <v>0.73</v>
      </c>
      <c r="H48">
        <v>4.0999999046325684</v>
      </c>
      <c r="I48">
        <v>8.1999998092651367</v>
      </c>
      <c r="J48">
        <v>9.1999998092651367</v>
      </c>
      <c r="K48">
        <v>10</v>
      </c>
      <c r="L48">
        <v>8.1999998092651367</v>
      </c>
      <c r="M48">
        <v>6</v>
      </c>
      <c r="N48">
        <v>4</v>
      </c>
      <c r="O48">
        <v>2.2000000476837158</v>
      </c>
      <c r="P48">
        <v>2.0999999046325684</v>
      </c>
      <c r="Q48">
        <v>2.0999999046325684</v>
      </c>
      <c r="R48">
        <v>2.5999999046325684</v>
      </c>
      <c r="S48">
        <v>11</v>
      </c>
      <c r="T48">
        <v>8</v>
      </c>
    </row>
    <row r="49" spans="1:20" ht="14.45" x14ac:dyDescent="0.3">
      <c r="A49" s="35">
        <v>38673</v>
      </c>
      <c r="B49" s="17">
        <v>20</v>
      </c>
      <c r="E49" s="27">
        <v>0.28000000000000008</v>
      </c>
      <c r="F49" s="27">
        <v>0.72</v>
      </c>
      <c r="G49" s="27">
        <f t="shared" si="0"/>
        <v>0.72</v>
      </c>
      <c r="H49">
        <v>4.1999998092651367</v>
      </c>
      <c r="I49">
        <v>10</v>
      </c>
      <c r="J49">
        <v>10</v>
      </c>
      <c r="K49">
        <v>10</v>
      </c>
      <c r="L49">
        <v>9.8999996185302734</v>
      </c>
      <c r="M49">
        <v>6</v>
      </c>
      <c r="N49">
        <v>4</v>
      </c>
      <c r="O49">
        <v>2.2200000286102326</v>
      </c>
      <c r="P49">
        <v>2.2000000476837158</v>
      </c>
      <c r="Q49">
        <v>2.0999999046325684</v>
      </c>
      <c r="R49">
        <v>2.5999999046325684</v>
      </c>
      <c r="S49">
        <v>12</v>
      </c>
      <c r="T49">
        <v>8</v>
      </c>
    </row>
    <row r="50" spans="1:20" ht="14.45" x14ac:dyDescent="0.3">
      <c r="A50" s="35">
        <v>38674</v>
      </c>
      <c r="B50" s="17">
        <v>20</v>
      </c>
      <c r="E50" s="27">
        <v>0.29000000000000009</v>
      </c>
      <c r="F50" s="27">
        <v>0.71</v>
      </c>
      <c r="G50" s="27">
        <f t="shared" si="0"/>
        <v>0.71</v>
      </c>
      <c r="H50">
        <v>5</v>
      </c>
      <c r="I50">
        <v>11</v>
      </c>
      <c r="J50">
        <v>10</v>
      </c>
      <c r="K50">
        <v>10.600000000000037</v>
      </c>
      <c r="L50">
        <v>9.8999996185302734</v>
      </c>
      <c r="M50">
        <v>6.859999942779563</v>
      </c>
      <c r="N50">
        <v>4.0999999046325684</v>
      </c>
      <c r="O50">
        <v>2.2999999523162842</v>
      </c>
      <c r="P50">
        <v>2.2000000476837158</v>
      </c>
      <c r="Q50">
        <v>2.0999999046325684</v>
      </c>
      <c r="R50">
        <v>2.9000000953674316</v>
      </c>
      <c r="S50">
        <v>12</v>
      </c>
      <c r="T50">
        <v>8.1999998092651367</v>
      </c>
    </row>
    <row r="51" spans="1:20" ht="14.45" x14ac:dyDescent="0.3">
      <c r="A51" s="35">
        <v>38675</v>
      </c>
      <c r="B51" s="17">
        <v>20</v>
      </c>
      <c r="E51" s="27">
        <v>0.3000000000000001</v>
      </c>
      <c r="F51" s="27">
        <v>0.7</v>
      </c>
      <c r="G51" s="27">
        <f t="shared" si="0"/>
        <v>0.7</v>
      </c>
      <c r="H51">
        <v>5</v>
      </c>
      <c r="I51">
        <v>11</v>
      </c>
      <c r="J51">
        <v>10</v>
      </c>
      <c r="K51">
        <v>13</v>
      </c>
      <c r="L51">
        <v>9.8999996185302734</v>
      </c>
      <c r="M51">
        <v>7.1999998092651367</v>
      </c>
      <c r="N51">
        <v>4.3829165935516485</v>
      </c>
      <c r="O51">
        <v>3</v>
      </c>
      <c r="P51">
        <v>2.2000000476837158</v>
      </c>
      <c r="Q51">
        <v>2.0999999046325684</v>
      </c>
      <c r="R51">
        <v>2.9000000953674316</v>
      </c>
      <c r="S51">
        <v>12</v>
      </c>
      <c r="T51">
        <v>8.1999998092651367</v>
      </c>
    </row>
    <row r="52" spans="1:20" ht="14.45" x14ac:dyDescent="0.3">
      <c r="A52" s="35">
        <v>38676</v>
      </c>
      <c r="B52" s="17">
        <v>20</v>
      </c>
      <c r="E52" s="27">
        <v>0.31000000000000011</v>
      </c>
      <c r="F52" s="27">
        <v>0.69</v>
      </c>
      <c r="G52" s="27">
        <f t="shared" si="0"/>
        <v>0.69</v>
      </c>
      <c r="H52">
        <v>5</v>
      </c>
      <c r="I52">
        <v>11</v>
      </c>
      <c r="J52">
        <v>10</v>
      </c>
      <c r="K52">
        <v>14</v>
      </c>
      <c r="L52">
        <v>9.8999996185302734</v>
      </c>
      <c r="M52">
        <v>7.1999998092651367</v>
      </c>
      <c r="N52">
        <v>5</v>
      </c>
      <c r="O52">
        <v>3</v>
      </c>
      <c r="P52">
        <v>2.2000000476837158</v>
      </c>
      <c r="Q52">
        <v>2.4000000953674316</v>
      </c>
      <c r="R52">
        <v>2.9000000953674316</v>
      </c>
      <c r="S52">
        <v>12</v>
      </c>
      <c r="T52">
        <v>8.1999998092651367</v>
      </c>
    </row>
    <row r="53" spans="1:20" ht="14.45" x14ac:dyDescent="0.3">
      <c r="A53" s="35">
        <v>38677</v>
      </c>
      <c r="B53" s="17">
        <v>20</v>
      </c>
      <c r="E53" s="27">
        <v>0.32000000000000012</v>
      </c>
      <c r="F53" s="27">
        <v>0.67999999999999994</v>
      </c>
      <c r="G53" s="27">
        <f t="shared" si="0"/>
        <v>0.68</v>
      </c>
      <c r="H53">
        <v>5.0999999046325684</v>
      </c>
      <c r="I53">
        <v>12</v>
      </c>
      <c r="J53">
        <v>10</v>
      </c>
      <c r="K53">
        <v>14</v>
      </c>
      <c r="L53">
        <v>9.8999996185302734</v>
      </c>
      <c r="M53">
        <v>7.1999998092651367</v>
      </c>
      <c r="N53">
        <v>5</v>
      </c>
      <c r="O53">
        <v>3</v>
      </c>
      <c r="P53">
        <v>2.2000000476837158</v>
      </c>
      <c r="Q53">
        <v>2.4000000953674316</v>
      </c>
      <c r="R53">
        <v>2.9000000953674316</v>
      </c>
      <c r="S53">
        <v>12</v>
      </c>
      <c r="T53">
        <v>9.6399999618530998</v>
      </c>
    </row>
    <row r="54" spans="1:20" ht="14.45" x14ac:dyDescent="0.3">
      <c r="A54" s="35">
        <v>38678</v>
      </c>
      <c r="B54" s="17">
        <v>20</v>
      </c>
      <c r="E54" s="27">
        <v>0.33000000000000013</v>
      </c>
      <c r="F54" s="27">
        <v>0.66999999999999993</v>
      </c>
      <c r="G54" s="27">
        <f t="shared" si="0"/>
        <v>0.67</v>
      </c>
      <c r="H54">
        <v>5.1999998092651367</v>
      </c>
      <c r="I54">
        <v>12.200000000000045</v>
      </c>
      <c r="J54">
        <v>10</v>
      </c>
      <c r="K54">
        <v>14</v>
      </c>
      <c r="L54">
        <v>9.8999996185302734</v>
      </c>
      <c r="M54">
        <v>7.1999998092651367</v>
      </c>
      <c r="N54">
        <v>5</v>
      </c>
      <c r="O54">
        <v>3</v>
      </c>
      <c r="P54">
        <v>2.2000000476837158</v>
      </c>
      <c r="Q54">
        <v>2.4000000953674316</v>
      </c>
      <c r="R54">
        <v>2.9000000953674316</v>
      </c>
      <c r="S54">
        <v>12</v>
      </c>
      <c r="T54">
        <v>10</v>
      </c>
    </row>
    <row r="55" spans="1:20" ht="14.45" x14ac:dyDescent="0.3">
      <c r="A55" s="35">
        <v>38679</v>
      </c>
      <c r="B55" s="17">
        <v>20</v>
      </c>
      <c r="E55" s="27">
        <v>0.34000000000000014</v>
      </c>
      <c r="F55" s="27">
        <v>0.65999999999999992</v>
      </c>
      <c r="G55" s="27">
        <f t="shared" si="0"/>
        <v>0.66</v>
      </c>
      <c r="H55">
        <v>6</v>
      </c>
      <c r="I55">
        <v>13</v>
      </c>
      <c r="J55">
        <v>10</v>
      </c>
      <c r="K55">
        <v>14</v>
      </c>
      <c r="L55">
        <v>9.8999996185302734</v>
      </c>
      <c r="M55">
        <v>7.1999998092651367</v>
      </c>
      <c r="N55">
        <v>5.0859999179840134</v>
      </c>
      <c r="O55">
        <v>3</v>
      </c>
      <c r="P55">
        <v>2.2000000476837158</v>
      </c>
      <c r="Q55">
        <v>2.5</v>
      </c>
      <c r="R55">
        <v>2.9000000953674316</v>
      </c>
      <c r="S55">
        <v>12</v>
      </c>
      <c r="T55">
        <v>10</v>
      </c>
    </row>
    <row r="56" spans="1:20" ht="14.45" x14ac:dyDescent="0.3">
      <c r="A56" s="35">
        <v>38680</v>
      </c>
      <c r="B56" s="17">
        <v>20</v>
      </c>
      <c r="E56" s="27">
        <v>0.35000000000000014</v>
      </c>
      <c r="F56" s="27">
        <v>0.64999999999999991</v>
      </c>
      <c r="G56" s="27">
        <f t="shared" si="0"/>
        <v>0.65</v>
      </c>
      <c r="H56">
        <v>6</v>
      </c>
      <c r="I56">
        <v>13.399999618530273</v>
      </c>
      <c r="J56">
        <v>12</v>
      </c>
      <c r="K56">
        <v>14.000000000000043</v>
      </c>
      <c r="L56">
        <v>9.8999996185302734</v>
      </c>
      <c r="M56">
        <v>7.1999998092651367</v>
      </c>
      <c r="N56">
        <v>5.1149998903274581</v>
      </c>
      <c r="O56">
        <v>3</v>
      </c>
      <c r="P56">
        <v>2.2000000476837158</v>
      </c>
      <c r="Q56">
        <v>2.5</v>
      </c>
      <c r="R56">
        <v>2.9000000953674316</v>
      </c>
      <c r="S56">
        <v>12</v>
      </c>
      <c r="T56">
        <v>10</v>
      </c>
    </row>
    <row r="57" spans="1:20" ht="14.45" x14ac:dyDescent="0.3">
      <c r="A57" s="35">
        <v>38681</v>
      </c>
      <c r="B57" s="17">
        <v>20</v>
      </c>
      <c r="E57" s="27">
        <v>0.36000000000000015</v>
      </c>
      <c r="F57" s="27">
        <v>0.6399999999999999</v>
      </c>
      <c r="G57" s="27">
        <f t="shared" si="0"/>
        <v>0.64</v>
      </c>
      <c r="H57">
        <v>6.0999999046325684</v>
      </c>
      <c r="I57">
        <v>13.700000000000024</v>
      </c>
      <c r="J57">
        <v>13</v>
      </c>
      <c r="K57">
        <v>15</v>
      </c>
      <c r="L57">
        <v>9.8999996185302734</v>
      </c>
      <c r="M57">
        <v>7.1999998092651367</v>
      </c>
      <c r="N57">
        <v>5.1999998092651367</v>
      </c>
      <c r="O57">
        <v>3</v>
      </c>
      <c r="P57">
        <v>2.4000000953674316</v>
      </c>
      <c r="Q57">
        <v>2.5</v>
      </c>
      <c r="R57">
        <v>3</v>
      </c>
      <c r="S57">
        <v>12.044000167846685</v>
      </c>
      <c r="T57">
        <v>10</v>
      </c>
    </row>
    <row r="58" spans="1:20" x14ac:dyDescent="0.25">
      <c r="A58" s="35">
        <v>38682</v>
      </c>
      <c r="B58" s="17">
        <v>20</v>
      </c>
      <c r="E58" s="27">
        <v>0.37000000000000016</v>
      </c>
      <c r="F58" s="27">
        <v>0.62999999999999989</v>
      </c>
      <c r="G58" s="27">
        <f t="shared" si="0"/>
        <v>0.63</v>
      </c>
      <c r="H58">
        <v>6.1999998092651367</v>
      </c>
      <c r="I58">
        <v>14</v>
      </c>
      <c r="J58">
        <v>13</v>
      </c>
      <c r="K58">
        <v>18</v>
      </c>
      <c r="L58">
        <v>14.730000000000047</v>
      </c>
      <c r="M58">
        <v>7.8399999618530707</v>
      </c>
      <c r="N58">
        <v>5.1999998092651367</v>
      </c>
      <c r="O58">
        <v>3.800000000000054</v>
      </c>
      <c r="P58">
        <v>2.4800000190734917</v>
      </c>
      <c r="Q58">
        <v>2.5</v>
      </c>
      <c r="R58">
        <v>3</v>
      </c>
      <c r="S58">
        <v>13</v>
      </c>
      <c r="T58">
        <v>10</v>
      </c>
    </row>
    <row r="59" spans="1:20" x14ac:dyDescent="0.25">
      <c r="A59" s="35">
        <v>38683</v>
      </c>
      <c r="B59" s="17">
        <v>20</v>
      </c>
      <c r="E59" s="27">
        <v>0.38000000000000017</v>
      </c>
      <c r="F59" s="27">
        <v>0.61999999999999988</v>
      </c>
      <c r="G59" s="27">
        <f t="shared" si="0"/>
        <v>0.62</v>
      </c>
      <c r="H59">
        <v>6.9000000953674316</v>
      </c>
      <c r="I59">
        <v>15</v>
      </c>
      <c r="J59">
        <v>13</v>
      </c>
      <c r="K59">
        <v>18</v>
      </c>
      <c r="L59">
        <v>15</v>
      </c>
      <c r="M59">
        <v>8</v>
      </c>
      <c r="N59">
        <v>5.1999998092651367</v>
      </c>
      <c r="O59">
        <v>4</v>
      </c>
      <c r="P59">
        <v>2.9000000953674316</v>
      </c>
      <c r="Q59">
        <v>2.5</v>
      </c>
      <c r="R59">
        <v>3</v>
      </c>
      <c r="S59">
        <v>14</v>
      </c>
      <c r="T59">
        <v>10</v>
      </c>
    </row>
    <row r="60" spans="1:20" x14ac:dyDescent="0.25">
      <c r="A60" s="35">
        <v>38684</v>
      </c>
      <c r="B60" s="17">
        <v>20</v>
      </c>
      <c r="E60" s="27">
        <v>0.39000000000000018</v>
      </c>
      <c r="F60" s="27">
        <v>0.60999999999999988</v>
      </c>
      <c r="G60" s="27">
        <f t="shared" si="0"/>
        <v>0.61</v>
      </c>
      <c r="H60">
        <v>7</v>
      </c>
      <c r="I60">
        <v>15</v>
      </c>
      <c r="J60">
        <v>14</v>
      </c>
      <c r="K60">
        <v>18</v>
      </c>
      <c r="L60">
        <v>15</v>
      </c>
      <c r="M60">
        <v>8</v>
      </c>
      <c r="N60">
        <v>5.1999998092651367</v>
      </c>
      <c r="O60">
        <v>4</v>
      </c>
      <c r="P60">
        <v>2.9000000953674316</v>
      </c>
      <c r="Q60">
        <v>2.5</v>
      </c>
      <c r="R60">
        <v>3</v>
      </c>
      <c r="S60">
        <v>14</v>
      </c>
      <c r="T60">
        <v>10</v>
      </c>
    </row>
    <row r="61" spans="1:20" x14ac:dyDescent="0.25">
      <c r="A61" s="35">
        <v>38685</v>
      </c>
      <c r="B61" s="17">
        <v>20</v>
      </c>
      <c r="E61" s="27">
        <v>0.40000000000000019</v>
      </c>
      <c r="F61" s="27">
        <v>0.59999999999999987</v>
      </c>
      <c r="G61" s="27">
        <f t="shared" si="0"/>
        <v>0.6</v>
      </c>
      <c r="H61">
        <v>7.0999999046325684</v>
      </c>
      <c r="I61">
        <v>15.000000000000057</v>
      </c>
      <c r="J61">
        <v>14</v>
      </c>
      <c r="K61">
        <v>18</v>
      </c>
      <c r="L61">
        <v>15</v>
      </c>
      <c r="M61">
        <v>8</v>
      </c>
      <c r="N61">
        <v>5.1999998092651367</v>
      </c>
      <c r="O61">
        <v>4</v>
      </c>
      <c r="P61">
        <v>2.9000000953674316</v>
      </c>
      <c r="Q61">
        <v>2.5</v>
      </c>
      <c r="R61">
        <v>3</v>
      </c>
      <c r="S61">
        <v>15</v>
      </c>
      <c r="T61">
        <v>10</v>
      </c>
    </row>
    <row r="62" spans="1:20" x14ac:dyDescent="0.25">
      <c r="A62" s="35">
        <v>38686</v>
      </c>
      <c r="B62" s="17">
        <v>20</v>
      </c>
      <c r="E62" s="27">
        <v>0.4100000000000002</v>
      </c>
      <c r="F62" s="27">
        <v>0.58999999999999986</v>
      </c>
      <c r="G62" s="27">
        <f t="shared" si="0"/>
        <v>0.59</v>
      </c>
      <c r="H62">
        <v>7.1999998092651367</v>
      </c>
      <c r="I62">
        <v>16</v>
      </c>
      <c r="J62">
        <v>14</v>
      </c>
      <c r="K62">
        <v>18.400000000000063</v>
      </c>
      <c r="L62">
        <v>15</v>
      </c>
      <c r="M62">
        <v>9</v>
      </c>
      <c r="N62">
        <v>5.1999998092651367</v>
      </c>
      <c r="O62">
        <v>4</v>
      </c>
      <c r="P62">
        <v>2.9000000953674316</v>
      </c>
      <c r="Q62">
        <v>2.5</v>
      </c>
      <c r="R62">
        <v>3</v>
      </c>
      <c r="S62">
        <v>15</v>
      </c>
      <c r="T62">
        <v>10</v>
      </c>
    </row>
    <row r="63" spans="1:20" x14ac:dyDescent="0.25">
      <c r="A63" s="35">
        <v>38687</v>
      </c>
      <c r="B63" s="17">
        <v>23</v>
      </c>
      <c r="E63" s="27">
        <v>0.42000000000000021</v>
      </c>
      <c r="F63" s="27">
        <v>0.57999999999999985</v>
      </c>
      <c r="G63" s="27">
        <f t="shared" si="0"/>
        <v>0.57999999999999996</v>
      </c>
      <c r="H63">
        <v>7.1999998092651367</v>
      </c>
      <c r="I63">
        <v>16</v>
      </c>
      <c r="J63">
        <v>15</v>
      </c>
      <c r="K63">
        <v>20</v>
      </c>
      <c r="L63">
        <v>15</v>
      </c>
      <c r="M63">
        <v>9</v>
      </c>
      <c r="N63">
        <v>5.3439998435974632</v>
      </c>
      <c r="O63">
        <v>4</v>
      </c>
      <c r="P63">
        <v>2.9000000953674316</v>
      </c>
      <c r="Q63">
        <v>2.5</v>
      </c>
      <c r="R63">
        <v>3</v>
      </c>
      <c r="S63">
        <v>19.180000000000064</v>
      </c>
      <c r="T63">
        <v>10</v>
      </c>
    </row>
    <row r="64" spans="1:20" x14ac:dyDescent="0.25">
      <c r="A64" s="35">
        <v>38688</v>
      </c>
      <c r="B64" s="17">
        <v>23</v>
      </c>
      <c r="E64" s="27">
        <v>0.43000000000000022</v>
      </c>
      <c r="F64" s="27">
        <v>0.56999999999999984</v>
      </c>
      <c r="G64" s="27">
        <f t="shared" si="0"/>
        <v>0.56999999999999995</v>
      </c>
      <c r="H64">
        <v>7.1999998092651367</v>
      </c>
      <c r="I64">
        <v>17.200000000000074</v>
      </c>
      <c r="J64">
        <v>15</v>
      </c>
      <c r="K64">
        <v>20</v>
      </c>
      <c r="L64">
        <v>15</v>
      </c>
      <c r="M64">
        <v>9.8999996185302734</v>
      </c>
      <c r="N64">
        <v>6</v>
      </c>
      <c r="O64">
        <v>4</v>
      </c>
      <c r="P64">
        <v>2.9000000953674316</v>
      </c>
      <c r="Q64">
        <v>2.847000019550332</v>
      </c>
      <c r="R64">
        <v>3.4000000953674316</v>
      </c>
      <c r="S64">
        <v>20</v>
      </c>
      <c r="T64">
        <v>10.020000076293952</v>
      </c>
    </row>
    <row r="65" spans="1:20" x14ac:dyDescent="0.25">
      <c r="A65" s="35">
        <v>38689</v>
      </c>
      <c r="B65" s="17">
        <v>23</v>
      </c>
      <c r="E65" s="27">
        <v>0.44000000000000022</v>
      </c>
      <c r="F65" s="27">
        <v>0.55999999999999983</v>
      </c>
      <c r="G65" s="27">
        <f t="shared" si="0"/>
        <v>0.56000000000000005</v>
      </c>
      <c r="H65">
        <v>8</v>
      </c>
      <c r="I65">
        <v>18</v>
      </c>
      <c r="J65">
        <v>16.400000000000063</v>
      </c>
      <c r="K65">
        <v>20</v>
      </c>
      <c r="L65">
        <v>15.760000000000076</v>
      </c>
      <c r="M65">
        <v>9.9599998474121172</v>
      </c>
      <c r="N65">
        <v>6.3800000000000381</v>
      </c>
      <c r="O65">
        <v>4</v>
      </c>
      <c r="P65">
        <v>2.9000000953674316</v>
      </c>
      <c r="Q65">
        <v>2.9000000953674316</v>
      </c>
      <c r="R65">
        <v>3.4000000953674316</v>
      </c>
      <c r="S65">
        <v>20</v>
      </c>
      <c r="T65">
        <v>10.199999809265137</v>
      </c>
    </row>
    <row r="66" spans="1:20" x14ac:dyDescent="0.25">
      <c r="A66" s="35">
        <v>38690</v>
      </c>
      <c r="B66" s="17">
        <v>23</v>
      </c>
      <c r="E66" s="27">
        <v>0.45000000000000023</v>
      </c>
      <c r="F66" s="27">
        <v>0.54999999999999982</v>
      </c>
      <c r="G66" s="27">
        <f t="shared" si="0"/>
        <v>0.55000000000000004</v>
      </c>
      <c r="H66">
        <v>8</v>
      </c>
      <c r="I66">
        <v>18</v>
      </c>
      <c r="J66">
        <v>19</v>
      </c>
      <c r="K66">
        <v>20</v>
      </c>
      <c r="L66">
        <v>17.100000381469727</v>
      </c>
      <c r="M66">
        <v>10</v>
      </c>
      <c r="N66">
        <v>7</v>
      </c>
      <c r="O66">
        <v>4.0999999046325684</v>
      </c>
      <c r="P66">
        <v>2.9000000953674316</v>
      </c>
      <c r="Q66">
        <v>2.9000000953674316</v>
      </c>
      <c r="R66">
        <v>3.4000000953674316</v>
      </c>
      <c r="S66">
        <v>20</v>
      </c>
      <c r="T66">
        <v>12</v>
      </c>
    </row>
    <row r="67" spans="1:20" x14ac:dyDescent="0.25">
      <c r="A67" s="35">
        <v>38691</v>
      </c>
      <c r="B67" s="17">
        <v>23</v>
      </c>
      <c r="E67" s="27">
        <v>0.46000000000000024</v>
      </c>
      <c r="F67" s="27">
        <v>0.53999999999999981</v>
      </c>
      <c r="G67" s="27">
        <f t="shared" si="0"/>
        <v>0.54</v>
      </c>
      <c r="H67">
        <v>8</v>
      </c>
      <c r="I67">
        <v>18</v>
      </c>
      <c r="J67">
        <v>20</v>
      </c>
      <c r="K67">
        <v>20</v>
      </c>
      <c r="L67">
        <v>17.100000381469727</v>
      </c>
      <c r="M67">
        <v>10</v>
      </c>
      <c r="N67">
        <v>7</v>
      </c>
      <c r="O67">
        <v>4.0999999046325684</v>
      </c>
      <c r="P67">
        <v>2.9000000953674316</v>
      </c>
      <c r="Q67">
        <v>2.9000000953674316</v>
      </c>
      <c r="R67">
        <v>3.4000000953674316</v>
      </c>
      <c r="S67">
        <v>20</v>
      </c>
      <c r="T67">
        <v>12</v>
      </c>
    </row>
    <row r="68" spans="1:20" x14ac:dyDescent="0.25">
      <c r="A68" s="35">
        <v>38692</v>
      </c>
      <c r="B68" s="17">
        <v>23</v>
      </c>
      <c r="E68" s="27">
        <v>0.47000000000000025</v>
      </c>
      <c r="F68" s="27">
        <v>0.5299999999999998</v>
      </c>
      <c r="G68" s="27">
        <f t="shared" ref="G68:G122" si="1">ROUND(F68,3)</f>
        <v>0.53</v>
      </c>
      <c r="H68">
        <v>8</v>
      </c>
      <c r="I68">
        <v>18</v>
      </c>
      <c r="J68">
        <v>22.100000000000222</v>
      </c>
      <c r="K68">
        <v>24.200000000000387</v>
      </c>
      <c r="L68">
        <v>18</v>
      </c>
      <c r="M68">
        <v>11</v>
      </c>
      <c r="N68">
        <v>7.1999998092651367</v>
      </c>
      <c r="O68">
        <v>4.0999999046325684</v>
      </c>
      <c r="P68">
        <v>2.9800000190734961</v>
      </c>
      <c r="Q68">
        <v>2.9000000953674316</v>
      </c>
      <c r="R68">
        <v>3.4000000953674316</v>
      </c>
      <c r="S68">
        <v>20</v>
      </c>
      <c r="T68">
        <v>12</v>
      </c>
    </row>
    <row r="69" spans="1:20" x14ac:dyDescent="0.25">
      <c r="A69" s="35">
        <v>38693</v>
      </c>
      <c r="B69" s="17">
        <v>23</v>
      </c>
      <c r="E69" s="27">
        <v>0.48000000000000026</v>
      </c>
      <c r="F69" s="27">
        <v>0.5199999999999998</v>
      </c>
      <c r="G69" s="27">
        <f t="shared" si="1"/>
        <v>0.52</v>
      </c>
      <c r="H69">
        <v>8.1000003814697266</v>
      </c>
      <c r="I69">
        <v>18</v>
      </c>
      <c r="J69">
        <v>23</v>
      </c>
      <c r="K69">
        <v>25.200000000000102</v>
      </c>
      <c r="L69">
        <v>18</v>
      </c>
      <c r="M69">
        <v>11.600000000000051</v>
      </c>
      <c r="N69">
        <v>7.1999998092651367</v>
      </c>
      <c r="O69">
        <v>4.0999999046325684</v>
      </c>
      <c r="P69">
        <v>3</v>
      </c>
      <c r="Q69">
        <v>2.9000000953674316</v>
      </c>
      <c r="R69">
        <v>3.4000000953674316</v>
      </c>
      <c r="S69">
        <v>20</v>
      </c>
      <c r="T69">
        <v>13</v>
      </c>
    </row>
    <row r="70" spans="1:20" x14ac:dyDescent="0.25">
      <c r="A70" s="35">
        <v>38694</v>
      </c>
      <c r="B70" s="17">
        <v>23</v>
      </c>
      <c r="E70" s="27">
        <v>0.49000000000000027</v>
      </c>
      <c r="F70" s="27">
        <v>0.50999999999999979</v>
      </c>
      <c r="G70" s="27">
        <f t="shared" si="1"/>
        <v>0.51</v>
      </c>
      <c r="H70">
        <v>8.1999998092651367</v>
      </c>
      <c r="I70">
        <v>19</v>
      </c>
      <c r="J70">
        <v>24</v>
      </c>
      <c r="K70">
        <v>26</v>
      </c>
      <c r="L70">
        <v>18</v>
      </c>
      <c r="M70">
        <v>12</v>
      </c>
      <c r="N70">
        <v>7.1999998092651367</v>
      </c>
      <c r="O70">
        <v>4.0999999046325684</v>
      </c>
      <c r="P70">
        <v>3</v>
      </c>
      <c r="Q70">
        <v>2.9000000953674316</v>
      </c>
      <c r="R70">
        <v>3.4000000953674316</v>
      </c>
      <c r="S70">
        <v>20</v>
      </c>
      <c r="T70">
        <v>13.239999771118196</v>
      </c>
    </row>
    <row r="71" spans="1:20" x14ac:dyDescent="0.25">
      <c r="A71" s="35">
        <v>38695</v>
      </c>
      <c r="B71" s="17">
        <v>22</v>
      </c>
      <c r="E71" s="27">
        <v>0.50000000000000022</v>
      </c>
      <c r="F71" s="27">
        <v>0.49999999999999978</v>
      </c>
      <c r="G71" s="27">
        <f t="shared" si="1"/>
        <v>0.5</v>
      </c>
      <c r="H71">
        <v>9</v>
      </c>
      <c r="I71">
        <v>19</v>
      </c>
      <c r="J71">
        <v>25</v>
      </c>
      <c r="K71">
        <v>26</v>
      </c>
      <c r="L71">
        <v>20</v>
      </c>
      <c r="M71">
        <v>12</v>
      </c>
      <c r="N71">
        <v>7.1999998092651367</v>
      </c>
      <c r="O71">
        <v>4.1999998092651367</v>
      </c>
      <c r="P71">
        <v>3</v>
      </c>
      <c r="Q71">
        <v>2.9000000953674316</v>
      </c>
      <c r="R71">
        <v>3.4000000953674316</v>
      </c>
      <c r="S71">
        <v>20</v>
      </c>
      <c r="T71">
        <v>13.699999809265137</v>
      </c>
    </row>
    <row r="72" spans="1:20" x14ac:dyDescent="0.25">
      <c r="A72" s="35">
        <v>38696</v>
      </c>
      <c r="B72" s="17">
        <v>22</v>
      </c>
      <c r="E72" s="27">
        <v>0.51000000000000023</v>
      </c>
      <c r="F72" s="27">
        <v>0.48999999999999977</v>
      </c>
      <c r="G72" s="27">
        <f t="shared" si="1"/>
        <v>0.49</v>
      </c>
      <c r="H72">
        <v>9.1000003814697266</v>
      </c>
      <c r="I72">
        <v>20</v>
      </c>
      <c r="J72">
        <v>25</v>
      </c>
      <c r="K72">
        <v>26</v>
      </c>
      <c r="L72">
        <v>21.710999698638986</v>
      </c>
      <c r="M72">
        <v>12</v>
      </c>
      <c r="N72">
        <v>7.1999998092651367</v>
      </c>
      <c r="O72">
        <v>4.1999998092651367</v>
      </c>
      <c r="P72">
        <v>3</v>
      </c>
      <c r="Q72">
        <v>2.9000000953674316</v>
      </c>
      <c r="R72">
        <v>3.4000000953674316</v>
      </c>
      <c r="S72">
        <v>20</v>
      </c>
      <c r="T72">
        <v>13.699999809265137</v>
      </c>
    </row>
    <row r="73" spans="1:20" x14ac:dyDescent="0.25">
      <c r="A73" s="35">
        <v>38697</v>
      </c>
      <c r="B73" s="17">
        <v>23</v>
      </c>
      <c r="E73" s="27">
        <v>0.52000000000000024</v>
      </c>
      <c r="F73" s="27">
        <v>0.47999999999999976</v>
      </c>
      <c r="G73" s="27">
        <f t="shared" si="1"/>
        <v>0.48</v>
      </c>
      <c r="H73">
        <v>9.8999996185302734</v>
      </c>
      <c r="I73">
        <v>20</v>
      </c>
      <c r="J73">
        <v>26</v>
      </c>
      <c r="K73">
        <v>26</v>
      </c>
      <c r="L73">
        <v>21.899999618530273</v>
      </c>
      <c r="M73">
        <v>12</v>
      </c>
      <c r="N73">
        <v>7.1999998092651367</v>
      </c>
      <c r="O73">
        <v>4.1999998092651367</v>
      </c>
      <c r="P73">
        <v>3</v>
      </c>
      <c r="Q73">
        <v>2.9000000953674316</v>
      </c>
      <c r="R73">
        <v>3.5999999046325684</v>
      </c>
      <c r="S73">
        <v>20.100000381469727</v>
      </c>
      <c r="T73">
        <v>13.939999961853047</v>
      </c>
    </row>
    <row r="74" spans="1:20" x14ac:dyDescent="0.25">
      <c r="A74" s="35">
        <v>38698</v>
      </c>
      <c r="B74" s="17">
        <v>23</v>
      </c>
      <c r="E74" s="27">
        <v>0.53000000000000025</v>
      </c>
      <c r="F74" s="27">
        <v>0.46999999999999975</v>
      </c>
      <c r="G74" s="27">
        <f t="shared" si="1"/>
        <v>0.47</v>
      </c>
      <c r="H74">
        <v>10</v>
      </c>
      <c r="I74">
        <v>20.600000381469727</v>
      </c>
      <c r="J74">
        <v>26</v>
      </c>
      <c r="K74">
        <v>26</v>
      </c>
      <c r="L74">
        <v>21.899999618530273</v>
      </c>
      <c r="M74">
        <v>12.100000000000037</v>
      </c>
      <c r="N74">
        <v>8</v>
      </c>
      <c r="O74">
        <v>4.1999998092651367</v>
      </c>
      <c r="P74">
        <v>3</v>
      </c>
      <c r="Q74">
        <v>2.9370000600814907</v>
      </c>
      <c r="R74">
        <v>3.5999999046325684</v>
      </c>
      <c r="S74">
        <v>23</v>
      </c>
      <c r="T74">
        <v>15</v>
      </c>
    </row>
    <row r="75" spans="1:20" x14ac:dyDescent="0.25">
      <c r="A75" s="35">
        <v>38699</v>
      </c>
      <c r="B75" s="17">
        <v>23</v>
      </c>
      <c r="E75" s="27">
        <v>0.54000000000000026</v>
      </c>
      <c r="F75" s="27">
        <v>0.45999999999999974</v>
      </c>
      <c r="G75" s="27">
        <f t="shared" si="1"/>
        <v>0.46</v>
      </c>
      <c r="H75">
        <v>10</v>
      </c>
      <c r="I75">
        <v>20.600000381469727</v>
      </c>
      <c r="J75">
        <v>26</v>
      </c>
      <c r="K75">
        <v>30</v>
      </c>
      <c r="L75">
        <v>22</v>
      </c>
      <c r="M75">
        <v>14</v>
      </c>
      <c r="N75">
        <v>8</v>
      </c>
      <c r="O75">
        <v>4.7399998664856673</v>
      </c>
      <c r="P75">
        <v>3</v>
      </c>
      <c r="Q75">
        <v>3</v>
      </c>
      <c r="R75">
        <v>3.5999999046325684</v>
      </c>
      <c r="S75">
        <v>24.200000762939453</v>
      </c>
      <c r="T75">
        <v>15</v>
      </c>
    </row>
    <row r="76" spans="1:20" x14ac:dyDescent="0.25">
      <c r="A76" s="35">
        <v>38700</v>
      </c>
      <c r="B76" s="17">
        <v>23</v>
      </c>
      <c r="E76" s="27">
        <v>0.55000000000000027</v>
      </c>
      <c r="F76" s="27">
        <v>0.44999999999999973</v>
      </c>
      <c r="G76" s="27">
        <f t="shared" si="1"/>
        <v>0.45</v>
      </c>
      <c r="H76">
        <v>10</v>
      </c>
      <c r="I76">
        <v>20.70000076293946</v>
      </c>
      <c r="J76">
        <v>29.000000000000171</v>
      </c>
      <c r="K76">
        <v>30</v>
      </c>
      <c r="L76">
        <v>23</v>
      </c>
      <c r="M76">
        <v>14.500000000000043</v>
      </c>
      <c r="N76">
        <v>8.9500000000000739</v>
      </c>
      <c r="O76">
        <v>5.0999999046325684</v>
      </c>
      <c r="P76">
        <v>3</v>
      </c>
      <c r="Q76">
        <v>3</v>
      </c>
      <c r="R76">
        <v>4</v>
      </c>
      <c r="S76">
        <v>24.200000762939453</v>
      </c>
      <c r="T76">
        <v>15</v>
      </c>
    </row>
    <row r="77" spans="1:20" x14ac:dyDescent="0.25">
      <c r="A77" s="35">
        <v>38701</v>
      </c>
      <c r="B77" s="17">
        <v>23</v>
      </c>
      <c r="E77" s="27">
        <v>0.56000000000000028</v>
      </c>
      <c r="F77" s="27">
        <v>0.43999999999999972</v>
      </c>
      <c r="G77" s="27">
        <f t="shared" si="1"/>
        <v>0.44</v>
      </c>
      <c r="H77">
        <v>10</v>
      </c>
      <c r="I77">
        <v>21</v>
      </c>
      <c r="J77">
        <v>30</v>
      </c>
      <c r="K77">
        <v>35</v>
      </c>
      <c r="L77">
        <v>24</v>
      </c>
      <c r="M77">
        <v>15</v>
      </c>
      <c r="N77">
        <v>9</v>
      </c>
      <c r="O77">
        <v>5.0999999046325684</v>
      </c>
      <c r="P77">
        <v>3</v>
      </c>
      <c r="Q77">
        <v>3</v>
      </c>
      <c r="R77">
        <v>4</v>
      </c>
      <c r="S77">
        <v>24.200000762939453</v>
      </c>
      <c r="T77">
        <v>15</v>
      </c>
    </row>
    <row r="78" spans="1:20" x14ac:dyDescent="0.25">
      <c r="A78" s="35">
        <v>38702</v>
      </c>
      <c r="B78" s="17">
        <v>23</v>
      </c>
      <c r="E78" s="27">
        <v>0.57000000000000028</v>
      </c>
      <c r="F78" s="27">
        <v>0.42999999999999972</v>
      </c>
      <c r="G78" s="27">
        <f t="shared" si="1"/>
        <v>0.43</v>
      </c>
      <c r="H78">
        <v>11</v>
      </c>
      <c r="I78">
        <v>21</v>
      </c>
      <c r="J78">
        <v>30</v>
      </c>
      <c r="K78">
        <v>38</v>
      </c>
      <c r="L78">
        <v>25</v>
      </c>
      <c r="M78">
        <v>15</v>
      </c>
      <c r="N78">
        <v>9.1000003814697266</v>
      </c>
      <c r="O78">
        <v>5.0999999046325684</v>
      </c>
      <c r="P78">
        <v>3</v>
      </c>
      <c r="Q78">
        <v>3</v>
      </c>
      <c r="R78">
        <v>4.5</v>
      </c>
      <c r="S78">
        <v>24.200000762939453</v>
      </c>
      <c r="T78">
        <v>15</v>
      </c>
    </row>
    <row r="79" spans="1:20" x14ac:dyDescent="0.25">
      <c r="A79" s="35">
        <v>38703</v>
      </c>
      <c r="B79" s="17">
        <v>23</v>
      </c>
      <c r="E79" s="27">
        <v>0.58000000000000029</v>
      </c>
      <c r="F79" s="27">
        <v>0.41999999999999971</v>
      </c>
      <c r="G79" s="27">
        <f t="shared" si="1"/>
        <v>0.42</v>
      </c>
      <c r="H79">
        <v>11</v>
      </c>
      <c r="I79">
        <v>21</v>
      </c>
      <c r="J79">
        <v>32.600000000000193</v>
      </c>
      <c r="K79">
        <v>38</v>
      </c>
      <c r="L79">
        <v>25</v>
      </c>
      <c r="M79">
        <v>15</v>
      </c>
      <c r="N79">
        <v>9.1000003814697266</v>
      </c>
      <c r="O79">
        <v>5.1999998092651367</v>
      </c>
      <c r="P79">
        <v>3</v>
      </c>
      <c r="Q79">
        <v>3</v>
      </c>
      <c r="R79">
        <v>4.5</v>
      </c>
      <c r="S79">
        <v>28.117333450317712</v>
      </c>
      <c r="T79">
        <v>15</v>
      </c>
    </row>
    <row r="80" spans="1:20" x14ac:dyDescent="0.25">
      <c r="A80" s="35">
        <v>38704</v>
      </c>
      <c r="B80" s="17">
        <v>23</v>
      </c>
      <c r="E80" s="27">
        <v>0.5900000000000003</v>
      </c>
      <c r="F80" s="27">
        <v>0.4099999999999997</v>
      </c>
      <c r="G80" s="27">
        <f t="shared" si="1"/>
        <v>0.41</v>
      </c>
      <c r="H80">
        <v>12</v>
      </c>
      <c r="I80">
        <v>21</v>
      </c>
      <c r="J80">
        <v>37.700000000000273</v>
      </c>
      <c r="K80">
        <v>38</v>
      </c>
      <c r="L80">
        <v>25.01100004196168</v>
      </c>
      <c r="M80">
        <v>15</v>
      </c>
      <c r="N80">
        <v>9.1000003814697266</v>
      </c>
      <c r="O80">
        <v>5.3000001907348633</v>
      </c>
      <c r="P80">
        <v>3</v>
      </c>
      <c r="Q80">
        <v>3</v>
      </c>
      <c r="R80">
        <v>4.5</v>
      </c>
      <c r="S80">
        <v>30</v>
      </c>
      <c r="T80">
        <v>15</v>
      </c>
    </row>
    <row r="81" spans="1:20" x14ac:dyDescent="0.25">
      <c r="A81" s="35">
        <v>38705</v>
      </c>
      <c r="B81" s="17">
        <v>23</v>
      </c>
      <c r="E81" s="27">
        <v>0.60000000000000031</v>
      </c>
      <c r="F81" s="27">
        <v>0.39999999999999969</v>
      </c>
      <c r="G81" s="27">
        <f t="shared" si="1"/>
        <v>0.4</v>
      </c>
      <c r="H81">
        <v>12</v>
      </c>
      <c r="I81">
        <v>21</v>
      </c>
      <c r="J81">
        <v>39</v>
      </c>
      <c r="K81">
        <v>38</v>
      </c>
      <c r="L81">
        <v>25.100000381469727</v>
      </c>
      <c r="M81">
        <v>15</v>
      </c>
      <c r="N81">
        <v>9.7000000000000455</v>
      </c>
      <c r="O81">
        <v>5.3000001907348633</v>
      </c>
      <c r="P81">
        <v>3</v>
      </c>
      <c r="Q81">
        <v>3</v>
      </c>
      <c r="R81">
        <v>5</v>
      </c>
      <c r="S81">
        <v>30.818333435058722</v>
      </c>
      <c r="T81">
        <v>15</v>
      </c>
    </row>
    <row r="82" spans="1:20" x14ac:dyDescent="0.25">
      <c r="A82" s="35">
        <v>38706</v>
      </c>
      <c r="B82" s="17">
        <v>23</v>
      </c>
      <c r="E82" s="27">
        <v>0.61000000000000032</v>
      </c>
      <c r="F82" s="27">
        <v>0.38999999999999968</v>
      </c>
      <c r="G82" s="27">
        <f t="shared" si="1"/>
        <v>0.39</v>
      </c>
      <c r="H82">
        <v>13</v>
      </c>
      <c r="I82">
        <v>21</v>
      </c>
      <c r="J82">
        <v>39</v>
      </c>
      <c r="K82">
        <v>38.800000000000239</v>
      </c>
      <c r="L82">
        <v>25.100000381469727</v>
      </c>
      <c r="M82">
        <v>15</v>
      </c>
      <c r="N82">
        <v>10</v>
      </c>
      <c r="O82">
        <v>5.3000001907348633</v>
      </c>
      <c r="P82">
        <v>3</v>
      </c>
      <c r="Q82">
        <v>3</v>
      </c>
      <c r="R82">
        <v>5</v>
      </c>
      <c r="S82">
        <v>32.517124938964898</v>
      </c>
      <c r="T82">
        <v>15.050000000000015</v>
      </c>
    </row>
    <row r="83" spans="1:20" x14ac:dyDescent="0.25">
      <c r="A83" s="35">
        <v>38707</v>
      </c>
      <c r="B83" s="17">
        <v>23</v>
      </c>
      <c r="E83" s="27">
        <v>0.62000000000000033</v>
      </c>
      <c r="F83" s="27">
        <v>0.37999999999999967</v>
      </c>
      <c r="G83" s="27">
        <f t="shared" si="1"/>
        <v>0.38</v>
      </c>
      <c r="H83">
        <v>13</v>
      </c>
      <c r="I83">
        <v>22</v>
      </c>
      <c r="J83">
        <v>39.200000000000102</v>
      </c>
      <c r="K83">
        <v>40</v>
      </c>
      <c r="L83">
        <v>25.100000381469727</v>
      </c>
      <c r="M83">
        <v>15</v>
      </c>
      <c r="N83">
        <v>10</v>
      </c>
      <c r="O83">
        <v>5.8600000381470601</v>
      </c>
      <c r="P83">
        <v>3</v>
      </c>
      <c r="Q83">
        <v>3.0979999065399273</v>
      </c>
      <c r="R83">
        <v>5</v>
      </c>
      <c r="S83">
        <v>32.679168701171875</v>
      </c>
      <c r="T83">
        <v>16</v>
      </c>
    </row>
    <row r="84" spans="1:20" x14ac:dyDescent="0.25">
      <c r="A84" s="35">
        <v>38708</v>
      </c>
      <c r="B84" s="17">
        <v>23</v>
      </c>
      <c r="E84" s="27">
        <v>0.63000000000000034</v>
      </c>
      <c r="F84" s="27">
        <v>0.36999999999999966</v>
      </c>
      <c r="G84" s="27">
        <f t="shared" si="1"/>
        <v>0.37</v>
      </c>
      <c r="H84">
        <v>14</v>
      </c>
      <c r="I84">
        <v>22</v>
      </c>
      <c r="J84">
        <v>40.600000000000193</v>
      </c>
      <c r="K84">
        <v>43.400000000000205</v>
      </c>
      <c r="L84">
        <v>26</v>
      </c>
      <c r="M84">
        <v>15.5</v>
      </c>
      <c r="N84">
        <v>10</v>
      </c>
      <c r="O84">
        <v>6</v>
      </c>
      <c r="P84">
        <v>3</v>
      </c>
      <c r="Q84">
        <v>3.2000000476837158</v>
      </c>
      <c r="R84">
        <v>5</v>
      </c>
      <c r="S84">
        <v>32.679168701171875</v>
      </c>
      <c r="T84">
        <v>18</v>
      </c>
    </row>
    <row r="85" spans="1:20" x14ac:dyDescent="0.25">
      <c r="A85" s="35">
        <v>38709</v>
      </c>
      <c r="B85" s="17">
        <v>23</v>
      </c>
      <c r="E85" s="27">
        <v>0.64000000000000035</v>
      </c>
      <c r="F85" s="27">
        <v>0.35999999999999965</v>
      </c>
      <c r="G85" s="27">
        <f t="shared" si="1"/>
        <v>0.36</v>
      </c>
      <c r="H85">
        <v>14.452000045776957</v>
      </c>
      <c r="I85">
        <v>22</v>
      </c>
      <c r="J85">
        <v>45</v>
      </c>
      <c r="K85">
        <v>47</v>
      </c>
      <c r="L85">
        <v>26</v>
      </c>
      <c r="M85">
        <v>15.5</v>
      </c>
      <c r="N85">
        <v>10</v>
      </c>
      <c r="O85">
        <v>6</v>
      </c>
      <c r="P85">
        <v>3</v>
      </c>
      <c r="Q85">
        <v>3.2000000476837158</v>
      </c>
      <c r="R85">
        <v>5</v>
      </c>
      <c r="S85">
        <v>32.679168701171875</v>
      </c>
      <c r="T85">
        <v>18</v>
      </c>
    </row>
    <row r="86" spans="1:20" x14ac:dyDescent="0.25">
      <c r="A86" s="35">
        <v>38710</v>
      </c>
      <c r="B86" s="17">
        <v>23</v>
      </c>
      <c r="E86" s="27">
        <v>0.65000000000000036</v>
      </c>
      <c r="F86" s="27">
        <v>0.34999999999999964</v>
      </c>
      <c r="G86" s="27">
        <f t="shared" si="1"/>
        <v>0.35</v>
      </c>
      <c r="H86">
        <v>15</v>
      </c>
      <c r="I86">
        <v>22</v>
      </c>
      <c r="J86">
        <v>45</v>
      </c>
      <c r="K86">
        <v>50</v>
      </c>
      <c r="L86">
        <v>26.899999618530273</v>
      </c>
      <c r="M86">
        <v>15.500000000000011</v>
      </c>
      <c r="N86">
        <v>10</v>
      </c>
      <c r="O86">
        <v>6</v>
      </c>
      <c r="P86">
        <v>3</v>
      </c>
      <c r="Q86">
        <v>3.2999999523162842</v>
      </c>
      <c r="R86">
        <v>5</v>
      </c>
      <c r="S86">
        <v>32.679168701171875</v>
      </c>
      <c r="T86">
        <v>18</v>
      </c>
    </row>
    <row r="87" spans="1:20" x14ac:dyDescent="0.25">
      <c r="A87" s="35">
        <v>38711</v>
      </c>
      <c r="B87" s="17">
        <v>23</v>
      </c>
      <c r="E87" s="27">
        <v>0.66000000000000036</v>
      </c>
      <c r="F87" s="27">
        <v>0.33999999999999964</v>
      </c>
      <c r="G87" s="27">
        <f t="shared" si="1"/>
        <v>0.34</v>
      </c>
      <c r="H87">
        <v>15</v>
      </c>
      <c r="I87">
        <v>22</v>
      </c>
      <c r="J87">
        <v>48.400000000000432</v>
      </c>
      <c r="K87">
        <v>50</v>
      </c>
      <c r="L87">
        <v>26.899999618530273</v>
      </c>
      <c r="M87">
        <v>15.800000190734863</v>
      </c>
      <c r="N87">
        <v>10</v>
      </c>
      <c r="O87">
        <v>6.9000000953674316</v>
      </c>
      <c r="P87">
        <v>3</v>
      </c>
      <c r="Q87">
        <v>3.2999999523162842</v>
      </c>
      <c r="R87">
        <v>5</v>
      </c>
      <c r="S87">
        <v>32.679168701171875</v>
      </c>
      <c r="T87">
        <v>18</v>
      </c>
    </row>
    <row r="88" spans="1:20" x14ac:dyDescent="0.25">
      <c r="A88" s="35">
        <v>38712</v>
      </c>
      <c r="B88" s="17">
        <v>23</v>
      </c>
      <c r="E88" s="27">
        <v>0.67000000000000037</v>
      </c>
      <c r="F88" s="27">
        <v>0.32999999999999963</v>
      </c>
      <c r="G88" s="27">
        <f t="shared" si="1"/>
        <v>0.33</v>
      </c>
      <c r="H88">
        <v>15.5</v>
      </c>
      <c r="I88">
        <v>23</v>
      </c>
      <c r="J88">
        <v>50</v>
      </c>
      <c r="K88">
        <v>54.2000000000005</v>
      </c>
      <c r="L88">
        <v>27.372999782562388</v>
      </c>
      <c r="M88">
        <v>16</v>
      </c>
      <c r="N88">
        <v>10</v>
      </c>
      <c r="O88">
        <v>7</v>
      </c>
      <c r="P88">
        <v>3.2000000476837158</v>
      </c>
      <c r="Q88">
        <v>3.2999999523162842</v>
      </c>
      <c r="R88">
        <v>5</v>
      </c>
      <c r="S88">
        <v>33</v>
      </c>
      <c r="T88">
        <v>18</v>
      </c>
    </row>
    <row r="89" spans="1:20" x14ac:dyDescent="0.25">
      <c r="A89" s="35">
        <v>38713</v>
      </c>
      <c r="B89" s="17">
        <v>23</v>
      </c>
      <c r="E89" s="27">
        <v>0.68000000000000038</v>
      </c>
      <c r="F89" s="27">
        <v>0.31999999999999962</v>
      </c>
      <c r="G89" s="27">
        <f t="shared" si="1"/>
        <v>0.32</v>
      </c>
      <c r="H89">
        <v>16</v>
      </c>
      <c r="I89">
        <v>23</v>
      </c>
      <c r="J89">
        <v>50</v>
      </c>
      <c r="K89">
        <v>55.600000000000392</v>
      </c>
      <c r="L89">
        <v>30.720000000000113</v>
      </c>
      <c r="M89">
        <v>16.5</v>
      </c>
      <c r="N89">
        <v>10.647999725341899</v>
      </c>
      <c r="O89">
        <v>7.9000000953674316</v>
      </c>
      <c r="P89">
        <v>3.2000000476837158</v>
      </c>
      <c r="Q89">
        <v>3.2999999523162842</v>
      </c>
      <c r="R89">
        <v>6</v>
      </c>
      <c r="S89">
        <v>33</v>
      </c>
      <c r="T89">
        <v>18.400000000000261</v>
      </c>
    </row>
    <row r="90" spans="1:20" x14ac:dyDescent="0.25">
      <c r="A90" s="35">
        <v>38714</v>
      </c>
      <c r="B90" s="17">
        <v>23</v>
      </c>
      <c r="E90" s="27">
        <v>0.69000000000000039</v>
      </c>
      <c r="F90" s="27">
        <v>0.30999999999999961</v>
      </c>
      <c r="G90" s="27">
        <f t="shared" si="1"/>
        <v>0.31</v>
      </c>
      <c r="H90">
        <v>18</v>
      </c>
      <c r="I90">
        <v>23</v>
      </c>
      <c r="J90">
        <v>50</v>
      </c>
      <c r="K90">
        <v>59.600000000000136</v>
      </c>
      <c r="L90">
        <v>40</v>
      </c>
      <c r="M90">
        <v>17.959999847412124</v>
      </c>
      <c r="N90">
        <v>11</v>
      </c>
      <c r="O90">
        <v>7.9000000953674316</v>
      </c>
      <c r="P90">
        <v>3.2000000476837158</v>
      </c>
      <c r="Q90">
        <v>3.2999999523162842</v>
      </c>
      <c r="R90">
        <v>6</v>
      </c>
      <c r="S90">
        <v>34</v>
      </c>
      <c r="T90">
        <v>20</v>
      </c>
    </row>
    <row r="91" spans="1:20" x14ac:dyDescent="0.25">
      <c r="A91" s="35">
        <v>38715</v>
      </c>
      <c r="B91" s="17">
        <v>23</v>
      </c>
      <c r="E91" s="27">
        <v>0.7000000000000004</v>
      </c>
      <c r="F91" s="27">
        <v>0.2999999999999996</v>
      </c>
      <c r="G91" s="27">
        <f t="shared" si="1"/>
        <v>0.3</v>
      </c>
      <c r="H91">
        <v>18</v>
      </c>
      <c r="I91">
        <v>23.000000000000142</v>
      </c>
      <c r="J91">
        <v>52.000000000000114</v>
      </c>
      <c r="K91">
        <v>60.000000000000284</v>
      </c>
      <c r="L91">
        <v>40</v>
      </c>
      <c r="M91">
        <v>18.899999618530288</v>
      </c>
      <c r="N91">
        <v>11</v>
      </c>
      <c r="O91">
        <v>7.9000000953674316</v>
      </c>
      <c r="P91">
        <v>4</v>
      </c>
      <c r="Q91">
        <v>3.359999966621424</v>
      </c>
      <c r="R91">
        <v>6</v>
      </c>
      <c r="S91">
        <v>38.60000000000025</v>
      </c>
      <c r="T91">
        <v>21</v>
      </c>
    </row>
    <row r="92" spans="1:20" x14ac:dyDescent="0.25">
      <c r="A92" s="35">
        <v>38716</v>
      </c>
      <c r="B92" s="17">
        <v>23</v>
      </c>
      <c r="E92" s="27">
        <v>0.71000000000000041</v>
      </c>
      <c r="F92" s="27">
        <v>0.28999999999999959</v>
      </c>
      <c r="G92" s="27">
        <f t="shared" si="1"/>
        <v>0.28999999999999998</v>
      </c>
      <c r="H92">
        <v>20</v>
      </c>
      <c r="I92">
        <v>25</v>
      </c>
      <c r="J92">
        <v>55</v>
      </c>
      <c r="K92">
        <v>66.200000000000443</v>
      </c>
      <c r="L92">
        <v>40</v>
      </c>
      <c r="M92">
        <v>20</v>
      </c>
      <c r="N92">
        <v>11</v>
      </c>
      <c r="O92">
        <v>7.9400000572204741</v>
      </c>
      <c r="P92">
        <v>4.8000001907348633</v>
      </c>
      <c r="Q92">
        <v>4</v>
      </c>
      <c r="R92">
        <v>6.1999998092651367</v>
      </c>
      <c r="S92">
        <v>41.289333229065193</v>
      </c>
      <c r="T92">
        <v>21</v>
      </c>
    </row>
    <row r="93" spans="1:20" x14ac:dyDescent="0.25">
      <c r="A93" s="35">
        <v>38717</v>
      </c>
      <c r="B93" s="17">
        <v>23</v>
      </c>
      <c r="E93" s="27">
        <v>0.72000000000000042</v>
      </c>
      <c r="F93" s="27">
        <v>0.27999999999999958</v>
      </c>
      <c r="G93" s="27">
        <f t="shared" si="1"/>
        <v>0.28000000000000003</v>
      </c>
      <c r="H93">
        <v>20</v>
      </c>
      <c r="I93">
        <v>25.800000000000153</v>
      </c>
      <c r="J93">
        <v>55</v>
      </c>
      <c r="K93">
        <v>70</v>
      </c>
      <c r="L93">
        <v>40</v>
      </c>
      <c r="M93">
        <v>20.420000076294006</v>
      </c>
      <c r="N93">
        <v>11</v>
      </c>
      <c r="O93">
        <v>8</v>
      </c>
      <c r="P93">
        <v>4.8000001907348633</v>
      </c>
      <c r="Q93">
        <v>4</v>
      </c>
      <c r="R93">
        <v>7</v>
      </c>
      <c r="S93">
        <v>44.707665100097763</v>
      </c>
      <c r="T93">
        <v>21</v>
      </c>
    </row>
    <row r="94" spans="1:20" x14ac:dyDescent="0.25">
      <c r="A94" s="35">
        <v>38718</v>
      </c>
      <c r="B94" s="17">
        <v>23</v>
      </c>
      <c r="E94" s="27">
        <v>0.73000000000000043</v>
      </c>
      <c r="F94" s="27">
        <v>0.26999999999999957</v>
      </c>
      <c r="G94" s="27">
        <f t="shared" si="1"/>
        <v>0.27</v>
      </c>
      <c r="H94">
        <v>20.600000381469727</v>
      </c>
      <c r="I94">
        <v>28</v>
      </c>
      <c r="J94">
        <v>55</v>
      </c>
      <c r="K94">
        <v>70</v>
      </c>
      <c r="L94">
        <v>42.751000633239784</v>
      </c>
      <c r="M94">
        <v>21</v>
      </c>
      <c r="N94">
        <v>12</v>
      </c>
      <c r="O94">
        <v>8</v>
      </c>
      <c r="P94">
        <v>4.8000001907348633</v>
      </c>
      <c r="Q94">
        <v>4.0999999046325684</v>
      </c>
      <c r="R94">
        <v>7.119999885559098</v>
      </c>
      <c r="S94">
        <v>47.895832061767578</v>
      </c>
      <c r="T94">
        <v>22.200000000000159</v>
      </c>
    </row>
    <row r="95" spans="1:20" x14ac:dyDescent="0.25">
      <c r="A95" s="35">
        <v>38719</v>
      </c>
      <c r="B95" s="17">
        <v>23</v>
      </c>
      <c r="E95" s="27">
        <v>0.74000000000000044</v>
      </c>
      <c r="F95" s="27">
        <v>0.25999999999999956</v>
      </c>
      <c r="G95" s="27">
        <f t="shared" si="1"/>
        <v>0.26</v>
      </c>
      <c r="H95">
        <v>21</v>
      </c>
      <c r="I95">
        <v>28</v>
      </c>
      <c r="J95">
        <v>55</v>
      </c>
      <c r="K95">
        <v>70</v>
      </c>
      <c r="L95">
        <v>46.195999298096091</v>
      </c>
      <c r="M95">
        <v>21</v>
      </c>
      <c r="N95">
        <v>12</v>
      </c>
      <c r="O95">
        <v>8</v>
      </c>
      <c r="P95">
        <v>5.4000001907349997</v>
      </c>
      <c r="Q95">
        <v>4.0999999046325684</v>
      </c>
      <c r="R95">
        <v>8</v>
      </c>
      <c r="S95">
        <v>50</v>
      </c>
      <c r="T95">
        <v>23</v>
      </c>
    </row>
    <row r="96" spans="1:20" x14ac:dyDescent="0.25">
      <c r="A96" s="35">
        <v>38720</v>
      </c>
      <c r="B96" s="17">
        <v>23</v>
      </c>
      <c r="E96" s="27">
        <v>0.75000000000000044</v>
      </c>
      <c r="F96" s="27">
        <v>0.24999999999999956</v>
      </c>
      <c r="G96" s="27">
        <f t="shared" si="1"/>
        <v>0.25</v>
      </c>
      <c r="H96">
        <v>22.97499990463275</v>
      </c>
      <c r="I96">
        <v>28.000000000000114</v>
      </c>
      <c r="J96">
        <v>59</v>
      </c>
      <c r="K96">
        <v>74.000000000000114</v>
      </c>
      <c r="L96">
        <v>47.875000953674331</v>
      </c>
      <c r="M96">
        <v>24</v>
      </c>
      <c r="N96">
        <v>13</v>
      </c>
      <c r="O96">
        <v>8.8999996185302841</v>
      </c>
      <c r="P96">
        <v>5.8000001907348633</v>
      </c>
      <c r="Q96">
        <v>4.0999999046325684</v>
      </c>
      <c r="R96">
        <v>8</v>
      </c>
      <c r="S96">
        <v>53.482291221618944</v>
      </c>
      <c r="T96">
        <v>23</v>
      </c>
    </row>
    <row r="97" spans="1:20" x14ac:dyDescent="0.25">
      <c r="A97" s="35">
        <v>38721</v>
      </c>
      <c r="B97" s="17">
        <v>23</v>
      </c>
      <c r="E97" s="27">
        <v>0.76000000000000045</v>
      </c>
      <c r="F97" s="27">
        <v>0.23999999999999955</v>
      </c>
      <c r="G97" s="27">
        <f t="shared" si="1"/>
        <v>0.24</v>
      </c>
      <c r="H97">
        <v>23</v>
      </c>
      <c r="I97">
        <v>29</v>
      </c>
      <c r="J97">
        <v>60</v>
      </c>
      <c r="K97">
        <v>75</v>
      </c>
      <c r="L97">
        <v>50.040000000000163</v>
      </c>
      <c r="M97">
        <v>25</v>
      </c>
      <c r="N97">
        <v>14</v>
      </c>
      <c r="O97">
        <v>9.1000003814697266</v>
      </c>
      <c r="P97">
        <v>6</v>
      </c>
      <c r="Q97">
        <v>4.0999999046325684</v>
      </c>
      <c r="R97">
        <v>8</v>
      </c>
      <c r="S97">
        <v>54</v>
      </c>
      <c r="T97">
        <v>23</v>
      </c>
    </row>
    <row r="98" spans="1:20" x14ac:dyDescent="0.25">
      <c r="A98" s="35">
        <v>38722</v>
      </c>
      <c r="B98" s="17">
        <v>23</v>
      </c>
      <c r="E98" s="27">
        <v>0.77000000000000046</v>
      </c>
      <c r="F98" s="27">
        <v>0.22999999999999954</v>
      </c>
      <c r="G98" s="27">
        <f t="shared" si="1"/>
        <v>0.23</v>
      </c>
      <c r="H98">
        <v>25</v>
      </c>
      <c r="I98">
        <v>29</v>
      </c>
      <c r="J98">
        <v>61.400000000000261</v>
      </c>
      <c r="K98">
        <v>75</v>
      </c>
      <c r="L98">
        <v>51</v>
      </c>
      <c r="M98">
        <v>25</v>
      </c>
      <c r="N98">
        <v>15.165000000000077</v>
      </c>
      <c r="O98">
        <v>9.1000003814697266</v>
      </c>
      <c r="P98">
        <v>6</v>
      </c>
      <c r="Q98">
        <v>4.0999999046325684</v>
      </c>
      <c r="R98">
        <v>8</v>
      </c>
      <c r="S98">
        <v>54</v>
      </c>
      <c r="T98">
        <v>23</v>
      </c>
    </row>
    <row r="99" spans="1:20" x14ac:dyDescent="0.25">
      <c r="A99" s="35">
        <v>38723</v>
      </c>
      <c r="B99" s="17">
        <v>23</v>
      </c>
      <c r="E99" s="27">
        <v>0.78000000000000047</v>
      </c>
      <c r="F99" s="27">
        <v>0.21999999999999953</v>
      </c>
      <c r="G99" s="27">
        <f t="shared" si="1"/>
        <v>0.22</v>
      </c>
      <c r="H99">
        <v>25.100000381469727</v>
      </c>
      <c r="I99">
        <v>29.200000000000159</v>
      </c>
      <c r="J99">
        <v>64</v>
      </c>
      <c r="K99">
        <v>75</v>
      </c>
      <c r="L99">
        <v>51</v>
      </c>
      <c r="M99">
        <v>25.200000000000159</v>
      </c>
      <c r="N99">
        <v>16</v>
      </c>
      <c r="O99">
        <v>9.1000003814697266</v>
      </c>
      <c r="P99">
        <v>6.5</v>
      </c>
      <c r="Q99">
        <v>4.5960000228883233</v>
      </c>
      <c r="R99">
        <v>8</v>
      </c>
      <c r="S99">
        <v>54</v>
      </c>
      <c r="T99">
        <v>23</v>
      </c>
    </row>
    <row r="100" spans="1:20" x14ac:dyDescent="0.25">
      <c r="A100" s="35">
        <v>38724</v>
      </c>
      <c r="B100" s="17">
        <v>23</v>
      </c>
      <c r="E100" s="27">
        <v>0.79000000000000048</v>
      </c>
      <c r="F100" s="27">
        <v>0.20999999999999952</v>
      </c>
      <c r="G100" s="27">
        <f t="shared" si="1"/>
        <v>0.21</v>
      </c>
      <c r="H100">
        <v>26</v>
      </c>
      <c r="I100">
        <v>30</v>
      </c>
      <c r="J100">
        <v>64</v>
      </c>
      <c r="K100">
        <v>80</v>
      </c>
      <c r="L100">
        <v>59.550000000000693</v>
      </c>
      <c r="M100">
        <v>26</v>
      </c>
      <c r="N100">
        <v>16</v>
      </c>
      <c r="O100">
        <v>9.6400001525880139</v>
      </c>
      <c r="P100">
        <v>6.9000000953674316</v>
      </c>
      <c r="Q100">
        <v>4.9000000953674316</v>
      </c>
      <c r="R100">
        <v>9.3000001907348633</v>
      </c>
      <c r="S100">
        <v>54</v>
      </c>
      <c r="T100">
        <v>23</v>
      </c>
    </row>
    <row r="101" spans="1:20" x14ac:dyDescent="0.25">
      <c r="A101" s="35">
        <v>38725</v>
      </c>
      <c r="B101" s="17">
        <v>23</v>
      </c>
      <c r="E101" s="27">
        <v>0.80000000000000049</v>
      </c>
      <c r="F101" s="27">
        <v>0.19999999999999951</v>
      </c>
      <c r="G101" s="27">
        <f t="shared" si="1"/>
        <v>0.2</v>
      </c>
      <c r="H101">
        <v>26.899999618530273</v>
      </c>
      <c r="I101">
        <v>31</v>
      </c>
      <c r="J101">
        <v>65</v>
      </c>
      <c r="K101">
        <v>80</v>
      </c>
      <c r="L101">
        <v>60.200000000000159</v>
      </c>
      <c r="M101">
        <v>28.000000000000171</v>
      </c>
      <c r="N101">
        <v>16</v>
      </c>
      <c r="O101">
        <v>10</v>
      </c>
      <c r="P101">
        <v>6.9000000953674316</v>
      </c>
      <c r="Q101">
        <v>5</v>
      </c>
      <c r="R101">
        <v>9.3000001907348633</v>
      </c>
      <c r="S101">
        <v>54.200000000000159</v>
      </c>
      <c r="T101">
        <v>23</v>
      </c>
    </row>
    <row r="102" spans="1:20" x14ac:dyDescent="0.25">
      <c r="A102" s="35">
        <v>38726</v>
      </c>
      <c r="B102" s="17">
        <v>23</v>
      </c>
      <c r="E102" s="27">
        <v>0.8100000000000005</v>
      </c>
      <c r="F102" s="27">
        <v>0.1899999999999995</v>
      </c>
      <c r="G102" s="27">
        <f t="shared" si="1"/>
        <v>0.19</v>
      </c>
      <c r="H102">
        <v>29</v>
      </c>
      <c r="I102">
        <v>31</v>
      </c>
      <c r="J102">
        <v>65</v>
      </c>
      <c r="K102">
        <v>80</v>
      </c>
      <c r="L102">
        <v>61</v>
      </c>
      <c r="M102">
        <v>32.800000000000296</v>
      </c>
      <c r="N102">
        <v>16</v>
      </c>
      <c r="O102">
        <v>10</v>
      </c>
      <c r="P102">
        <v>6.9000000953674316</v>
      </c>
      <c r="Q102">
        <v>5</v>
      </c>
      <c r="R102">
        <v>9.3000001907348633</v>
      </c>
      <c r="S102">
        <v>58.945290794372902</v>
      </c>
      <c r="T102">
        <v>23</v>
      </c>
    </row>
    <row r="103" spans="1:20" x14ac:dyDescent="0.25">
      <c r="A103" s="35">
        <v>38727</v>
      </c>
      <c r="B103" s="17">
        <v>23</v>
      </c>
      <c r="E103" s="27">
        <v>0.82000000000000051</v>
      </c>
      <c r="F103" s="27">
        <v>0.17999999999999949</v>
      </c>
      <c r="G103" s="27">
        <f t="shared" si="1"/>
        <v>0.18</v>
      </c>
      <c r="H103">
        <v>31</v>
      </c>
      <c r="I103">
        <v>38.200000000001637</v>
      </c>
      <c r="J103">
        <v>70</v>
      </c>
      <c r="K103">
        <v>80</v>
      </c>
      <c r="L103">
        <v>69.120000000000573</v>
      </c>
      <c r="M103">
        <v>34</v>
      </c>
      <c r="N103">
        <v>17</v>
      </c>
      <c r="O103">
        <v>10.800000000000182</v>
      </c>
      <c r="P103">
        <v>6.9000000953674316</v>
      </c>
      <c r="Q103">
        <v>5</v>
      </c>
      <c r="R103">
        <v>9.3000001907348633</v>
      </c>
      <c r="S103">
        <v>59.984416275024422</v>
      </c>
      <c r="T103">
        <v>25.100000000000023</v>
      </c>
    </row>
    <row r="104" spans="1:20" x14ac:dyDescent="0.25">
      <c r="A104" s="35">
        <v>38728</v>
      </c>
      <c r="B104" s="17">
        <v>23</v>
      </c>
      <c r="E104" s="27">
        <v>0.83000000000000052</v>
      </c>
      <c r="F104" s="27">
        <v>0.16999999999999948</v>
      </c>
      <c r="G104" s="27">
        <f t="shared" si="1"/>
        <v>0.17</v>
      </c>
      <c r="H104">
        <v>32.679168701171875</v>
      </c>
      <c r="I104">
        <v>46.000000000000796</v>
      </c>
      <c r="J104">
        <v>70.600000000000364</v>
      </c>
      <c r="K104">
        <v>80</v>
      </c>
      <c r="L104">
        <v>82.210000000000491</v>
      </c>
      <c r="M104">
        <v>35</v>
      </c>
      <c r="N104">
        <v>19.070000000000164</v>
      </c>
      <c r="O104">
        <v>11</v>
      </c>
      <c r="P104">
        <v>7.119999885559098</v>
      </c>
      <c r="Q104">
        <v>5</v>
      </c>
      <c r="R104">
        <v>10</v>
      </c>
      <c r="S104">
        <v>64.972874526977549</v>
      </c>
      <c r="T104">
        <v>26</v>
      </c>
    </row>
    <row r="105" spans="1:20" x14ac:dyDescent="0.25">
      <c r="A105" s="35">
        <v>38729</v>
      </c>
      <c r="B105" s="17">
        <v>23</v>
      </c>
      <c r="E105" s="27">
        <v>0.84000000000000052</v>
      </c>
      <c r="F105" s="27">
        <v>0.15999999999999948</v>
      </c>
      <c r="G105" s="27">
        <f t="shared" si="1"/>
        <v>0.16</v>
      </c>
      <c r="H105">
        <v>35</v>
      </c>
      <c r="I105">
        <v>50</v>
      </c>
      <c r="J105">
        <v>75</v>
      </c>
      <c r="K105">
        <v>80</v>
      </c>
      <c r="L105">
        <v>85</v>
      </c>
      <c r="M105">
        <v>35</v>
      </c>
      <c r="N105">
        <v>22</v>
      </c>
      <c r="O105">
        <v>11</v>
      </c>
      <c r="P105">
        <v>7.3000001907348633</v>
      </c>
      <c r="Q105">
        <v>5</v>
      </c>
      <c r="R105">
        <v>10</v>
      </c>
      <c r="S105">
        <v>69</v>
      </c>
      <c r="T105">
        <v>28</v>
      </c>
    </row>
    <row r="106" spans="1:20" x14ac:dyDescent="0.25">
      <c r="A106" s="35">
        <v>38730</v>
      </c>
      <c r="B106" s="17">
        <v>23</v>
      </c>
      <c r="E106" s="27">
        <v>0.85000000000000053</v>
      </c>
      <c r="F106" s="27">
        <v>0.14999999999999947</v>
      </c>
      <c r="G106" s="27">
        <f t="shared" si="1"/>
        <v>0.15</v>
      </c>
      <c r="H106">
        <v>40</v>
      </c>
      <c r="I106">
        <v>55</v>
      </c>
      <c r="J106">
        <v>75</v>
      </c>
      <c r="K106">
        <v>85</v>
      </c>
      <c r="L106">
        <v>93.950000000000443</v>
      </c>
      <c r="M106">
        <v>35</v>
      </c>
      <c r="N106">
        <v>25</v>
      </c>
      <c r="O106">
        <v>11</v>
      </c>
      <c r="P106">
        <v>7.3000001907348633</v>
      </c>
      <c r="Q106">
        <v>5.3250000000000739</v>
      </c>
      <c r="R106">
        <v>10</v>
      </c>
      <c r="S106">
        <v>69.937290954589869</v>
      </c>
      <c r="T106">
        <v>30.000000000000448</v>
      </c>
    </row>
    <row r="107" spans="1:20" x14ac:dyDescent="0.25">
      <c r="A107" s="35">
        <v>38731</v>
      </c>
      <c r="B107" s="17">
        <v>28</v>
      </c>
      <c r="E107" s="27">
        <v>0.86000000000000054</v>
      </c>
      <c r="F107" s="27">
        <v>0.13999999999999946</v>
      </c>
      <c r="G107" s="27">
        <f t="shared" si="1"/>
        <v>0.14000000000000001</v>
      </c>
      <c r="H107">
        <v>45</v>
      </c>
      <c r="I107">
        <v>57.000000000001023</v>
      </c>
      <c r="J107">
        <v>75</v>
      </c>
      <c r="K107">
        <v>86.600000000000819</v>
      </c>
      <c r="L107">
        <v>101</v>
      </c>
      <c r="M107">
        <v>35</v>
      </c>
      <c r="N107">
        <v>25</v>
      </c>
      <c r="O107">
        <v>11</v>
      </c>
      <c r="P107">
        <v>8.1000003814697266</v>
      </c>
      <c r="Q107">
        <v>6</v>
      </c>
      <c r="R107">
        <v>12</v>
      </c>
      <c r="S107">
        <v>73</v>
      </c>
      <c r="T107">
        <v>35.800000000000409</v>
      </c>
    </row>
    <row r="108" spans="1:20" x14ac:dyDescent="0.25">
      <c r="A108" s="35">
        <v>38732</v>
      </c>
      <c r="B108" s="17">
        <v>28</v>
      </c>
      <c r="E108" s="27">
        <v>0.87000000000000055</v>
      </c>
      <c r="F108" s="27">
        <v>0.12999999999999945</v>
      </c>
      <c r="G108" s="27">
        <f t="shared" si="1"/>
        <v>0.13</v>
      </c>
      <c r="H108">
        <v>50</v>
      </c>
      <c r="I108">
        <v>60</v>
      </c>
      <c r="J108">
        <v>80</v>
      </c>
      <c r="K108">
        <v>90</v>
      </c>
      <c r="L108">
        <v>101</v>
      </c>
      <c r="M108">
        <v>35</v>
      </c>
      <c r="N108">
        <v>26</v>
      </c>
      <c r="O108">
        <v>11</v>
      </c>
      <c r="P108">
        <v>8.1000003814697266</v>
      </c>
      <c r="Q108">
        <v>6</v>
      </c>
      <c r="R108">
        <v>12.800000000000182</v>
      </c>
      <c r="S108">
        <v>73.460000000000377</v>
      </c>
      <c r="T108">
        <v>49.000000000000909</v>
      </c>
    </row>
    <row r="109" spans="1:20" x14ac:dyDescent="0.25">
      <c r="A109" s="35">
        <v>38733</v>
      </c>
      <c r="B109" s="17">
        <v>28</v>
      </c>
      <c r="E109" s="27">
        <v>0.88000000000000056</v>
      </c>
      <c r="F109" s="27">
        <v>0.11999999999999944</v>
      </c>
      <c r="G109" s="27">
        <f t="shared" si="1"/>
        <v>0.12</v>
      </c>
      <c r="H109">
        <v>50</v>
      </c>
      <c r="I109">
        <v>61.00000000000108</v>
      </c>
      <c r="J109">
        <v>100</v>
      </c>
      <c r="K109">
        <v>93.400000000001512</v>
      </c>
      <c r="L109">
        <v>112.60000000000105</v>
      </c>
      <c r="M109">
        <v>35</v>
      </c>
      <c r="N109">
        <v>26</v>
      </c>
      <c r="O109">
        <v>11.200000000000216</v>
      </c>
      <c r="P109">
        <v>8.1000003814697266</v>
      </c>
      <c r="Q109">
        <v>6.1999998092651367</v>
      </c>
      <c r="R109">
        <v>13</v>
      </c>
      <c r="S109">
        <v>75.0888348388672</v>
      </c>
      <c r="T109">
        <v>59.800000000001944</v>
      </c>
    </row>
    <row r="110" spans="1:20" x14ac:dyDescent="0.25">
      <c r="A110" s="35">
        <v>38734</v>
      </c>
      <c r="B110" s="17">
        <v>28</v>
      </c>
      <c r="E110" s="27">
        <v>0.89000000000000057</v>
      </c>
      <c r="F110" s="27">
        <v>0.10999999999999943</v>
      </c>
      <c r="G110" s="27">
        <f t="shared" si="1"/>
        <v>0.11</v>
      </c>
      <c r="H110">
        <v>55</v>
      </c>
      <c r="I110">
        <v>65</v>
      </c>
      <c r="J110">
        <v>123.60000000000082</v>
      </c>
      <c r="K110">
        <v>100</v>
      </c>
      <c r="L110">
        <v>124.81000000000017</v>
      </c>
      <c r="M110">
        <v>43.000000000000966</v>
      </c>
      <c r="N110">
        <v>26</v>
      </c>
      <c r="O110">
        <v>12</v>
      </c>
      <c r="P110">
        <v>8.1000003814697266</v>
      </c>
      <c r="Q110">
        <v>6.1999998092651367</v>
      </c>
      <c r="R110">
        <v>13</v>
      </c>
      <c r="S110">
        <v>77</v>
      </c>
      <c r="T110">
        <v>70</v>
      </c>
    </row>
    <row r="111" spans="1:20" x14ac:dyDescent="0.25">
      <c r="A111" s="35">
        <v>38735</v>
      </c>
      <c r="B111" s="17">
        <v>28</v>
      </c>
      <c r="E111" s="27">
        <v>0.90000000000000058</v>
      </c>
      <c r="F111" s="27">
        <v>9.9999999999999423E-2</v>
      </c>
      <c r="G111" s="27">
        <f t="shared" si="1"/>
        <v>0.1</v>
      </c>
      <c r="H111">
        <v>60</v>
      </c>
      <c r="I111">
        <v>65.000000000000512</v>
      </c>
      <c r="J111">
        <v>125</v>
      </c>
      <c r="K111">
        <v>100</v>
      </c>
      <c r="L111">
        <v>126.10000000000019</v>
      </c>
      <c r="M111">
        <v>50</v>
      </c>
      <c r="N111">
        <v>26</v>
      </c>
      <c r="O111">
        <v>13</v>
      </c>
      <c r="P111">
        <v>8.1000003814697603</v>
      </c>
      <c r="Q111">
        <v>7.0099999904632764</v>
      </c>
      <c r="R111">
        <v>13</v>
      </c>
      <c r="S111">
        <v>79.100000000000193</v>
      </c>
      <c r="T111">
        <v>74</v>
      </c>
    </row>
    <row r="112" spans="1:20" x14ac:dyDescent="0.25">
      <c r="A112" s="35">
        <v>38736</v>
      </c>
      <c r="B112" s="17">
        <v>28</v>
      </c>
      <c r="E112" s="27">
        <v>0.91000000000000059</v>
      </c>
      <c r="F112" s="27">
        <v>8.9999999999999414E-2</v>
      </c>
      <c r="G112" s="27">
        <f t="shared" si="1"/>
        <v>0.09</v>
      </c>
      <c r="H112">
        <v>65</v>
      </c>
      <c r="I112">
        <v>68</v>
      </c>
      <c r="J112">
        <v>125</v>
      </c>
      <c r="K112">
        <v>106.00000000000307</v>
      </c>
      <c r="L112">
        <v>128.78000000000043</v>
      </c>
      <c r="M112">
        <v>50</v>
      </c>
      <c r="N112">
        <v>26.390000000000214</v>
      </c>
      <c r="O112">
        <v>13</v>
      </c>
      <c r="P112">
        <v>8.3000001907348633</v>
      </c>
      <c r="Q112">
        <v>7.0999999046325684</v>
      </c>
      <c r="R112">
        <v>13</v>
      </c>
      <c r="S112">
        <v>80.095832824707031</v>
      </c>
      <c r="T112">
        <v>74</v>
      </c>
    </row>
    <row r="113" spans="1:20" x14ac:dyDescent="0.25">
      <c r="A113" s="35">
        <v>38737</v>
      </c>
      <c r="B113" s="17">
        <v>28</v>
      </c>
      <c r="E113" s="27">
        <v>0.9200000000000006</v>
      </c>
      <c r="F113" s="27">
        <v>7.9999999999999405E-2</v>
      </c>
      <c r="G113" s="27">
        <f t="shared" si="1"/>
        <v>0.08</v>
      </c>
      <c r="H113">
        <v>70</v>
      </c>
      <c r="I113">
        <v>75</v>
      </c>
      <c r="J113">
        <v>136.20000000000095</v>
      </c>
      <c r="K113">
        <v>120</v>
      </c>
      <c r="L113">
        <v>134.68000000000018</v>
      </c>
      <c r="M113">
        <v>50</v>
      </c>
      <c r="N113">
        <v>28</v>
      </c>
      <c r="O113">
        <v>13</v>
      </c>
      <c r="P113">
        <v>8.3000001907348633</v>
      </c>
      <c r="Q113">
        <v>7.0999999046325684</v>
      </c>
      <c r="R113">
        <v>13</v>
      </c>
      <c r="S113">
        <v>84.680000000000177</v>
      </c>
      <c r="T113">
        <v>74</v>
      </c>
    </row>
    <row r="114" spans="1:20" x14ac:dyDescent="0.25">
      <c r="A114" s="35">
        <v>38738</v>
      </c>
      <c r="B114" s="17">
        <v>28</v>
      </c>
      <c r="E114" s="27">
        <v>0.9300000000000006</v>
      </c>
      <c r="F114" s="27">
        <v>6.9999999999999396E-2</v>
      </c>
      <c r="G114" s="27">
        <f t="shared" si="1"/>
        <v>7.0000000000000007E-2</v>
      </c>
      <c r="H114">
        <v>75</v>
      </c>
      <c r="I114">
        <v>75</v>
      </c>
      <c r="J114">
        <v>150</v>
      </c>
      <c r="K114">
        <v>140</v>
      </c>
      <c r="L114">
        <v>149.70000000000198</v>
      </c>
      <c r="M114">
        <v>50</v>
      </c>
      <c r="N114">
        <v>28</v>
      </c>
      <c r="O114">
        <v>13</v>
      </c>
      <c r="P114">
        <v>8.5000001907350793</v>
      </c>
      <c r="Q114">
        <v>7.0999999046325684</v>
      </c>
      <c r="R114">
        <v>13</v>
      </c>
      <c r="S114">
        <v>85</v>
      </c>
      <c r="T114">
        <v>74.95416259765625</v>
      </c>
    </row>
    <row r="115" spans="1:20" x14ac:dyDescent="0.25">
      <c r="A115" s="35">
        <v>38739</v>
      </c>
      <c r="B115" s="17">
        <v>29</v>
      </c>
      <c r="E115" s="27">
        <v>0.94000000000000061</v>
      </c>
      <c r="F115" s="27">
        <v>5.9999999999999387E-2</v>
      </c>
      <c r="G115" s="27">
        <f t="shared" si="1"/>
        <v>0.06</v>
      </c>
      <c r="H115">
        <v>80</v>
      </c>
      <c r="I115">
        <v>76</v>
      </c>
      <c r="J115">
        <v>150</v>
      </c>
      <c r="K115">
        <v>154.00000000000097</v>
      </c>
      <c r="L115">
        <v>175.20000000000437</v>
      </c>
      <c r="M115">
        <v>50</v>
      </c>
      <c r="N115">
        <v>28</v>
      </c>
      <c r="O115">
        <v>13</v>
      </c>
      <c r="P115">
        <v>9.8400001525879688</v>
      </c>
      <c r="Q115">
        <v>7.0999999046325684</v>
      </c>
      <c r="R115">
        <v>13</v>
      </c>
      <c r="S115">
        <v>85.053084259033241</v>
      </c>
      <c r="T115">
        <v>74.95416259765625</v>
      </c>
    </row>
    <row r="116" spans="1:20" x14ac:dyDescent="0.25">
      <c r="A116" s="35">
        <v>38740</v>
      </c>
      <c r="B116" s="17">
        <v>29</v>
      </c>
      <c r="E116" s="27">
        <v>0.95000000000000062</v>
      </c>
      <c r="F116" s="27">
        <v>4.9999999999999378E-2</v>
      </c>
      <c r="G116" s="27">
        <f t="shared" si="1"/>
        <v>0.05</v>
      </c>
      <c r="H116">
        <v>85</v>
      </c>
      <c r="I116">
        <v>86.000000000000682</v>
      </c>
      <c r="J116">
        <v>150</v>
      </c>
      <c r="K116">
        <v>180</v>
      </c>
      <c r="L116">
        <v>244.40000000000146</v>
      </c>
      <c r="M116">
        <v>50</v>
      </c>
      <c r="N116">
        <v>30.550000000000182</v>
      </c>
      <c r="O116">
        <v>14</v>
      </c>
      <c r="P116">
        <v>10.000000000000227</v>
      </c>
      <c r="Q116">
        <v>7.1999998092651367</v>
      </c>
      <c r="R116">
        <v>13.000000000000227</v>
      </c>
      <c r="S116">
        <v>85.204170227050781</v>
      </c>
      <c r="T116">
        <v>88.000000000002274</v>
      </c>
    </row>
    <row r="117" spans="1:20" x14ac:dyDescent="0.25">
      <c r="A117" s="35">
        <v>38741</v>
      </c>
      <c r="B117" s="17">
        <v>29</v>
      </c>
      <c r="E117" s="27">
        <v>0.96000000000000063</v>
      </c>
      <c r="F117" s="27">
        <v>3.9999999999999369E-2</v>
      </c>
      <c r="G117" s="27">
        <f t="shared" si="1"/>
        <v>0.04</v>
      </c>
      <c r="H117">
        <v>100</v>
      </c>
      <c r="I117">
        <v>97.000000000001023</v>
      </c>
      <c r="J117">
        <v>150</v>
      </c>
      <c r="K117">
        <v>183.60000000000184</v>
      </c>
      <c r="L117">
        <v>275.88000000000142</v>
      </c>
      <c r="M117">
        <v>50</v>
      </c>
      <c r="N117">
        <v>31</v>
      </c>
      <c r="O117">
        <v>15</v>
      </c>
      <c r="P117">
        <v>11</v>
      </c>
      <c r="Q117">
        <v>7.1999998092651367</v>
      </c>
      <c r="R117">
        <v>14.400000000000205</v>
      </c>
      <c r="S117">
        <v>87.552667236328688</v>
      </c>
      <c r="T117">
        <v>102.80000000000143</v>
      </c>
    </row>
    <row r="118" spans="1:20" x14ac:dyDescent="0.25">
      <c r="A118" s="35">
        <v>38742</v>
      </c>
      <c r="B118" s="17">
        <v>29</v>
      </c>
      <c r="E118" s="27">
        <v>0.97000000000000064</v>
      </c>
      <c r="F118" s="27">
        <v>2.9999999999999361E-2</v>
      </c>
      <c r="G118" s="27">
        <f t="shared" si="1"/>
        <v>0.03</v>
      </c>
      <c r="H118">
        <v>118</v>
      </c>
      <c r="I118">
        <v>126.60000000000525</v>
      </c>
      <c r="J118">
        <v>162.10000000000065</v>
      </c>
      <c r="K118">
        <v>226.40000000000788</v>
      </c>
      <c r="L118">
        <v>368.52000000000089</v>
      </c>
      <c r="M118">
        <v>50</v>
      </c>
      <c r="N118">
        <v>31</v>
      </c>
      <c r="O118">
        <v>15</v>
      </c>
      <c r="P118">
        <v>11</v>
      </c>
      <c r="Q118">
        <v>8</v>
      </c>
      <c r="R118">
        <v>16.800000000000239</v>
      </c>
      <c r="S118">
        <v>88.021124801635779</v>
      </c>
      <c r="T118">
        <v>107</v>
      </c>
    </row>
    <row r="119" spans="1:20" x14ac:dyDescent="0.25">
      <c r="A119" s="35">
        <v>38743</v>
      </c>
      <c r="B119" s="17">
        <v>29</v>
      </c>
      <c r="E119" s="27">
        <v>0.98000000000000065</v>
      </c>
      <c r="F119" s="27">
        <v>1.9999999999999352E-2</v>
      </c>
      <c r="G119" s="27">
        <f t="shared" si="1"/>
        <v>0.02</v>
      </c>
      <c r="H119">
        <v>150</v>
      </c>
      <c r="I119">
        <v>251.00000000000108</v>
      </c>
      <c r="J119">
        <v>196.00000000000364</v>
      </c>
      <c r="K119">
        <v>321.0000000000054</v>
      </c>
      <c r="L119">
        <v>500.42000000000019</v>
      </c>
      <c r="M119">
        <v>50</v>
      </c>
      <c r="N119">
        <v>31</v>
      </c>
      <c r="O119">
        <v>15</v>
      </c>
      <c r="P119">
        <v>11</v>
      </c>
      <c r="Q119">
        <v>8</v>
      </c>
      <c r="R119">
        <v>18.200000000000216</v>
      </c>
      <c r="S119">
        <v>94.678499145509448</v>
      </c>
      <c r="T119">
        <v>107</v>
      </c>
    </row>
    <row r="120" spans="1:20" x14ac:dyDescent="0.25">
      <c r="A120" s="35">
        <v>38744</v>
      </c>
      <c r="B120" s="17">
        <v>29</v>
      </c>
      <c r="E120" s="27">
        <v>0.99000000000000066</v>
      </c>
      <c r="F120" s="27">
        <v>9.9999999999993427E-3</v>
      </c>
      <c r="G120" s="27">
        <f t="shared" si="1"/>
        <v>0.01</v>
      </c>
      <c r="H120">
        <v>246.64000000002125</v>
      </c>
      <c r="I120">
        <v>400</v>
      </c>
      <c r="J120">
        <v>246.50000000000716</v>
      </c>
      <c r="K120">
        <v>480.000000000005</v>
      </c>
      <c r="L120">
        <v>713.29000000002043</v>
      </c>
      <c r="M120">
        <v>58</v>
      </c>
      <c r="N120">
        <v>32.420000000000414</v>
      </c>
      <c r="O120">
        <v>21.100000000002126</v>
      </c>
      <c r="P120">
        <v>11</v>
      </c>
      <c r="Q120">
        <v>8.1000003814697266</v>
      </c>
      <c r="R120">
        <v>20</v>
      </c>
      <c r="S120">
        <v>102.84000000000083</v>
      </c>
      <c r="T120">
        <v>136.80000000000325</v>
      </c>
    </row>
    <row r="121" spans="1:20" x14ac:dyDescent="0.25">
      <c r="A121" s="35">
        <v>38745</v>
      </c>
      <c r="B121" s="17">
        <v>29</v>
      </c>
      <c r="E121" s="27">
        <v>0.999</v>
      </c>
      <c r="F121" s="27">
        <v>1.0000000000000009E-3</v>
      </c>
      <c r="G121" s="27">
        <f t="shared" si="1"/>
        <v>1E-3</v>
      </c>
      <c r="H121">
        <v>1257.960000000021</v>
      </c>
      <c r="I121">
        <v>1810.1200000000158</v>
      </c>
      <c r="J121">
        <v>1185.959999999998</v>
      </c>
      <c r="K121">
        <v>1017.9200000000178</v>
      </c>
      <c r="L121">
        <v>1495.629999999996</v>
      </c>
      <c r="M121">
        <v>74.900000000000375</v>
      </c>
      <c r="N121">
        <v>48.683999999999969</v>
      </c>
      <c r="O121">
        <v>29.300000000000125</v>
      </c>
      <c r="P121">
        <v>13.980000000000075</v>
      </c>
      <c r="Q121">
        <v>8.1000003814697266</v>
      </c>
      <c r="R121">
        <v>74.180000000001826</v>
      </c>
      <c r="S121">
        <v>106</v>
      </c>
      <c r="T121">
        <v>471.0400000000036</v>
      </c>
    </row>
    <row r="122" spans="1:20" x14ac:dyDescent="0.25">
      <c r="A122" s="35">
        <v>38746</v>
      </c>
      <c r="B122" s="17">
        <v>29</v>
      </c>
      <c r="E122" s="27">
        <v>0.99990000000000001</v>
      </c>
      <c r="F122" s="27">
        <v>9.9999999999988987E-5</v>
      </c>
      <c r="G122" s="27">
        <f t="shared" si="1"/>
        <v>0</v>
      </c>
      <c r="H122">
        <v>1882.3965000000385</v>
      </c>
      <c r="I122">
        <v>2003.5120000000052</v>
      </c>
      <c r="J122">
        <v>1432.5959999999948</v>
      </c>
      <c r="K122">
        <v>1235.7920000000058</v>
      </c>
      <c r="L122">
        <v>1652.5630000000087</v>
      </c>
      <c r="M122">
        <v>79.490000000000123</v>
      </c>
      <c r="N122">
        <v>49.868400000000065</v>
      </c>
      <c r="O122">
        <v>30.830000000000041</v>
      </c>
      <c r="P122">
        <v>14.898000000000025</v>
      </c>
      <c r="Q122">
        <v>8.1000003814697266</v>
      </c>
      <c r="R122">
        <v>96.518000000000598</v>
      </c>
      <c r="S122">
        <v>106</v>
      </c>
      <c r="T122">
        <v>515.10400000000118</v>
      </c>
    </row>
    <row r="123" spans="1:20" x14ac:dyDescent="0.25">
      <c r="A123" s="35">
        <v>38747</v>
      </c>
      <c r="B123" s="17">
        <v>29</v>
      </c>
    </row>
    <row r="124" spans="1:20" x14ac:dyDescent="0.25">
      <c r="A124" s="35">
        <v>38748</v>
      </c>
      <c r="B124" s="17">
        <v>29</v>
      </c>
    </row>
    <row r="125" spans="1:20" x14ac:dyDescent="0.25">
      <c r="A125" s="35">
        <v>38749</v>
      </c>
      <c r="B125" s="17">
        <v>28</v>
      </c>
    </row>
    <row r="126" spans="1:20" x14ac:dyDescent="0.25">
      <c r="A126" s="35">
        <v>38750</v>
      </c>
      <c r="B126" s="17">
        <v>33</v>
      </c>
    </row>
    <row r="127" spans="1:20" x14ac:dyDescent="0.25">
      <c r="A127" s="35">
        <v>38751</v>
      </c>
      <c r="B127" s="17">
        <v>33</v>
      </c>
    </row>
    <row r="128" spans="1:20" x14ac:dyDescent="0.25">
      <c r="A128" s="35">
        <v>38752</v>
      </c>
      <c r="B128" s="17">
        <v>23</v>
      </c>
    </row>
    <row r="129" spans="1:2" x14ac:dyDescent="0.25">
      <c r="A129" s="35">
        <v>38753</v>
      </c>
      <c r="B129" s="17">
        <v>39</v>
      </c>
    </row>
    <row r="130" spans="1:2" x14ac:dyDescent="0.25">
      <c r="A130" s="35">
        <v>38754</v>
      </c>
      <c r="B130" s="17">
        <v>39</v>
      </c>
    </row>
    <row r="131" spans="1:2" x14ac:dyDescent="0.25">
      <c r="A131" s="35">
        <v>38755</v>
      </c>
      <c r="B131" s="17">
        <v>45</v>
      </c>
    </row>
    <row r="132" spans="1:2" x14ac:dyDescent="0.25">
      <c r="A132" s="35">
        <v>38756</v>
      </c>
      <c r="B132" s="17">
        <v>45</v>
      </c>
    </row>
    <row r="133" spans="1:2" x14ac:dyDescent="0.25">
      <c r="A133" s="35">
        <v>38757</v>
      </c>
      <c r="B133" s="17">
        <v>39</v>
      </c>
    </row>
    <row r="134" spans="1:2" x14ac:dyDescent="0.25">
      <c r="A134" s="35">
        <v>38758</v>
      </c>
      <c r="B134" s="17">
        <v>39</v>
      </c>
    </row>
    <row r="135" spans="1:2" x14ac:dyDescent="0.25">
      <c r="A135" s="35">
        <v>38759</v>
      </c>
      <c r="B135" s="17">
        <v>39</v>
      </c>
    </row>
    <row r="136" spans="1:2" x14ac:dyDescent="0.25">
      <c r="A136" s="35">
        <v>38760</v>
      </c>
      <c r="B136" s="17">
        <v>39</v>
      </c>
    </row>
    <row r="137" spans="1:2" x14ac:dyDescent="0.25">
      <c r="A137" s="35">
        <v>38761</v>
      </c>
      <c r="B137" s="17">
        <v>39</v>
      </c>
    </row>
    <row r="138" spans="1:2" x14ac:dyDescent="0.25">
      <c r="A138" s="35">
        <v>38762</v>
      </c>
      <c r="B138" s="17">
        <v>38</v>
      </c>
    </row>
    <row r="139" spans="1:2" x14ac:dyDescent="0.25">
      <c r="A139" s="35">
        <v>38763</v>
      </c>
      <c r="B139" s="17">
        <v>38</v>
      </c>
    </row>
    <row r="140" spans="1:2" x14ac:dyDescent="0.25">
      <c r="A140" s="35">
        <v>38764</v>
      </c>
      <c r="B140" s="17">
        <v>38</v>
      </c>
    </row>
    <row r="141" spans="1:2" x14ac:dyDescent="0.25">
      <c r="A141" s="35">
        <v>38765</v>
      </c>
      <c r="B141" s="17">
        <v>44</v>
      </c>
    </row>
    <row r="142" spans="1:2" x14ac:dyDescent="0.25">
      <c r="A142" s="35">
        <v>38766</v>
      </c>
      <c r="B142" s="17">
        <v>50</v>
      </c>
    </row>
    <row r="143" spans="1:2" x14ac:dyDescent="0.25">
      <c r="A143" s="35">
        <v>38767</v>
      </c>
      <c r="B143" s="17">
        <v>50</v>
      </c>
    </row>
    <row r="144" spans="1:2" x14ac:dyDescent="0.25">
      <c r="A144" s="35">
        <v>38768</v>
      </c>
      <c r="B144" s="17">
        <v>50</v>
      </c>
    </row>
    <row r="145" spans="1:2" x14ac:dyDescent="0.25">
      <c r="A145" s="35">
        <v>38769</v>
      </c>
      <c r="B145" s="17">
        <v>50</v>
      </c>
    </row>
    <row r="146" spans="1:2" x14ac:dyDescent="0.25">
      <c r="A146" s="35">
        <v>38770</v>
      </c>
      <c r="B146" s="17">
        <v>50</v>
      </c>
    </row>
    <row r="147" spans="1:2" x14ac:dyDescent="0.25">
      <c r="A147" s="35">
        <v>38771</v>
      </c>
      <c r="B147" s="17">
        <v>50</v>
      </c>
    </row>
    <row r="148" spans="1:2" x14ac:dyDescent="0.25">
      <c r="A148" s="35">
        <v>38772</v>
      </c>
      <c r="B148" s="17">
        <v>50</v>
      </c>
    </row>
    <row r="149" spans="1:2" x14ac:dyDescent="0.25">
      <c r="A149" s="35">
        <v>38773</v>
      </c>
      <c r="B149" s="17">
        <v>50</v>
      </c>
    </row>
    <row r="150" spans="1:2" x14ac:dyDescent="0.25">
      <c r="A150" s="35">
        <v>38774</v>
      </c>
      <c r="B150" s="17">
        <v>50</v>
      </c>
    </row>
    <row r="151" spans="1:2" x14ac:dyDescent="0.25">
      <c r="A151" s="35">
        <v>38775</v>
      </c>
      <c r="B151" s="17">
        <v>576</v>
      </c>
    </row>
    <row r="152" spans="1:2" x14ac:dyDescent="0.25">
      <c r="A152" s="35">
        <v>38776</v>
      </c>
      <c r="B152" s="17">
        <v>1460</v>
      </c>
    </row>
    <row r="153" spans="1:2" x14ac:dyDescent="0.25">
      <c r="A153" s="35">
        <v>38777</v>
      </c>
      <c r="B153" s="17">
        <v>1260</v>
      </c>
    </row>
    <row r="154" spans="1:2" x14ac:dyDescent="0.25">
      <c r="A154" s="35">
        <v>38778</v>
      </c>
      <c r="B154" s="17">
        <v>468</v>
      </c>
    </row>
    <row r="155" spans="1:2" x14ac:dyDescent="0.25">
      <c r="A155" s="35">
        <v>38779</v>
      </c>
      <c r="B155" s="17">
        <v>189</v>
      </c>
    </row>
    <row r="156" spans="1:2" x14ac:dyDescent="0.25">
      <c r="A156" s="35">
        <v>38780</v>
      </c>
      <c r="B156" s="17">
        <v>140</v>
      </c>
    </row>
    <row r="157" spans="1:2" x14ac:dyDescent="0.25">
      <c r="A157" s="35">
        <v>38781</v>
      </c>
      <c r="B157" s="17">
        <v>91</v>
      </c>
    </row>
    <row r="158" spans="1:2" x14ac:dyDescent="0.25">
      <c r="A158" s="35">
        <v>38782</v>
      </c>
      <c r="B158" s="17">
        <v>40</v>
      </c>
    </row>
    <row r="159" spans="1:2" x14ac:dyDescent="0.25">
      <c r="A159" s="35">
        <v>38783</v>
      </c>
      <c r="B159" s="17">
        <v>40</v>
      </c>
    </row>
    <row r="160" spans="1:2" x14ac:dyDescent="0.25">
      <c r="A160" s="35">
        <v>38784</v>
      </c>
      <c r="B160" s="17">
        <v>43</v>
      </c>
    </row>
    <row r="161" spans="1:2" x14ac:dyDescent="0.25">
      <c r="A161" s="35">
        <v>38785</v>
      </c>
      <c r="B161" s="17">
        <v>49</v>
      </c>
    </row>
    <row r="162" spans="1:2" x14ac:dyDescent="0.25">
      <c r="A162" s="35">
        <v>38786</v>
      </c>
      <c r="B162" s="17">
        <v>40</v>
      </c>
    </row>
    <row r="163" spans="1:2" x14ac:dyDescent="0.25">
      <c r="A163" s="35">
        <v>38787</v>
      </c>
      <c r="B163" s="17">
        <v>40</v>
      </c>
    </row>
    <row r="164" spans="1:2" x14ac:dyDescent="0.25">
      <c r="A164" s="35">
        <v>38788</v>
      </c>
      <c r="B164" s="17">
        <v>38</v>
      </c>
    </row>
    <row r="165" spans="1:2" x14ac:dyDescent="0.25">
      <c r="A165" s="35">
        <v>38789</v>
      </c>
      <c r="B165" s="17">
        <v>38</v>
      </c>
    </row>
    <row r="166" spans="1:2" x14ac:dyDescent="0.25">
      <c r="A166" s="35">
        <v>38790</v>
      </c>
      <c r="B166" s="17">
        <v>38</v>
      </c>
    </row>
    <row r="167" spans="1:2" x14ac:dyDescent="0.25">
      <c r="A167" s="35">
        <v>38791</v>
      </c>
      <c r="B167" s="17">
        <v>38</v>
      </c>
    </row>
    <row r="168" spans="1:2" x14ac:dyDescent="0.25">
      <c r="A168" s="35">
        <v>38792</v>
      </c>
      <c r="B168" s="17">
        <v>38</v>
      </c>
    </row>
    <row r="169" spans="1:2" x14ac:dyDescent="0.25">
      <c r="A169" s="35">
        <v>38793</v>
      </c>
      <c r="B169" s="17">
        <v>38</v>
      </c>
    </row>
    <row r="170" spans="1:2" x14ac:dyDescent="0.25">
      <c r="A170" s="35">
        <v>38794</v>
      </c>
      <c r="B170" s="17">
        <v>38</v>
      </c>
    </row>
    <row r="171" spans="1:2" x14ac:dyDescent="0.25">
      <c r="A171" s="35">
        <v>38795</v>
      </c>
      <c r="B171" s="17">
        <v>38</v>
      </c>
    </row>
    <row r="172" spans="1:2" x14ac:dyDescent="0.25">
      <c r="A172" s="35">
        <v>38796</v>
      </c>
      <c r="B172" s="17">
        <v>38</v>
      </c>
    </row>
    <row r="173" spans="1:2" x14ac:dyDescent="0.25">
      <c r="A173" s="35">
        <v>38797</v>
      </c>
      <c r="B173" s="17">
        <v>38</v>
      </c>
    </row>
    <row r="174" spans="1:2" x14ac:dyDescent="0.25">
      <c r="A174" s="35">
        <v>38798</v>
      </c>
      <c r="B174" s="17">
        <v>38</v>
      </c>
    </row>
    <row r="175" spans="1:2" x14ac:dyDescent="0.25">
      <c r="A175" s="35">
        <v>38799</v>
      </c>
      <c r="B175" s="17">
        <v>38</v>
      </c>
    </row>
    <row r="176" spans="1:2" x14ac:dyDescent="0.25">
      <c r="A176" s="35">
        <v>38800</v>
      </c>
      <c r="B176" s="17">
        <v>38</v>
      </c>
    </row>
    <row r="177" spans="1:2" x14ac:dyDescent="0.25">
      <c r="A177" s="35">
        <v>38801</v>
      </c>
      <c r="B177" s="17">
        <v>38</v>
      </c>
    </row>
    <row r="178" spans="1:2" x14ac:dyDescent="0.25">
      <c r="A178" s="35">
        <v>38802</v>
      </c>
      <c r="B178" s="17">
        <v>38</v>
      </c>
    </row>
    <row r="179" spans="1:2" x14ac:dyDescent="0.25">
      <c r="A179" s="35">
        <v>38803</v>
      </c>
      <c r="B179" s="17">
        <v>38</v>
      </c>
    </row>
    <row r="180" spans="1:2" x14ac:dyDescent="0.25">
      <c r="A180" s="35">
        <v>38804</v>
      </c>
      <c r="B180" s="17">
        <v>63</v>
      </c>
    </row>
    <row r="181" spans="1:2" x14ac:dyDescent="0.25">
      <c r="A181" s="35">
        <v>38805</v>
      </c>
      <c r="B181" s="17">
        <v>316</v>
      </c>
    </row>
    <row r="182" spans="1:2" x14ac:dyDescent="0.25">
      <c r="A182" s="35">
        <v>38806</v>
      </c>
      <c r="B182" s="17">
        <v>281</v>
      </c>
    </row>
    <row r="183" spans="1:2" x14ac:dyDescent="0.25">
      <c r="A183" s="35">
        <v>38807</v>
      </c>
      <c r="B183" s="17">
        <v>347</v>
      </c>
    </row>
    <row r="184" spans="1:2" x14ac:dyDescent="0.25">
      <c r="A184" s="35">
        <v>38808</v>
      </c>
      <c r="B184" s="17">
        <v>501</v>
      </c>
    </row>
    <row r="185" spans="1:2" x14ac:dyDescent="0.25">
      <c r="A185" s="35">
        <v>38809</v>
      </c>
      <c r="B185" s="17">
        <v>368</v>
      </c>
    </row>
    <row r="186" spans="1:2" x14ac:dyDescent="0.25">
      <c r="A186" s="35">
        <v>38810</v>
      </c>
      <c r="B186" s="17">
        <v>248</v>
      </c>
    </row>
    <row r="187" spans="1:2" x14ac:dyDescent="0.25">
      <c r="A187" s="35">
        <v>38811</v>
      </c>
      <c r="B187" s="17">
        <v>1670</v>
      </c>
    </row>
    <row r="188" spans="1:2" x14ac:dyDescent="0.25">
      <c r="A188" s="35">
        <v>38812</v>
      </c>
      <c r="B188" s="17">
        <v>1140</v>
      </c>
    </row>
    <row r="189" spans="1:2" x14ac:dyDescent="0.25">
      <c r="A189" s="35">
        <v>38813</v>
      </c>
      <c r="B189" s="17">
        <v>812</v>
      </c>
    </row>
    <row r="190" spans="1:2" x14ac:dyDescent="0.25">
      <c r="A190" s="35">
        <v>38814</v>
      </c>
      <c r="B190" s="17">
        <v>500</v>
      </c>
    </row>
    <row r="191" spans="1:2" x14ac:dyDescent="0.25">
      <c r="A191" s="35">
        <v>38815</v>
      </c>
      <c r="B191" s="17">
        <v>402</v>
      </c>
    </row>
    <row r="192" spans="1:2" x14ac:dyDescent="0.25">
      <c r="A192" s="35">
        <v>38816</v>
      </c>
      <c r="B192" s="17">
        <v>315</v>
      </c>
    </row>
    <row r="193" spans="1:2" x14ac:dyDescent="0.25">
      <c r="A193" s="35">
        <v>38817</v>
      </c>
      <c r="B193" s="17">
        <v>207</v>
      </c>
    </row>
    <row r="194" spans="1:2" x14ac:dyDescent="0.25">
      <c r="A194" s="35">
        <v>38818</v>
      </c>
      <c r="B194" s="17">
        <v>165</v>
      </c>
    </row>
    <row r="195" spans="1:2" x14ac:dyDescent="0.25">
      <c r="A195" s="35">
        <v>38819</v>
      </c>
      <c r="B195" s="17">
        <v>150</v>
      </c>
    </row>
    <row r="196" spans="1:2" x14ac:dyDescent="0.25">
      <c r="A196" s="35">
        <v>38820</v>
      </c>
      <c r="B196" s="17">
        <v>130</v>
      </c>
    </row>
    <row r="197" spans="1:2" x14ac:dyDescent="0.25">
      <c r="A197" s="35">
        <v>38821</v>
      </c>
      <c r="B197" s="17">
        <v>126</v>
      </c>
    </row>
    <row r="198" spans="1:2" x14ac:dyDescent="0.25">
      <c r="A198" s="35">
        <v>38822</v>
      </c>
      <c r="B198" s="17">
        <v>125</v>
      </c>
    </row>
    <row r="199" spans="1:2" x14ac:dyDescent="0.25">
      <c r="A199" s="35">
        <v>38823</v>
      </c>
      <c r="B199" s="17">
        <v>126</v>
      </c>
    </row>
    <row r="200" spans="1:2" x14ac:dyDescent="0.25">
      <c r="A200" s="35">
        <v>38824</v>
      </c>
      <c r="B200" s="17">
        <v>126</v>
      </c>
    </row>
    <row r="201" spans="1:2" x14ac:dyDescent="0.25">
      <c r="A201" s="35">
        <v>38825</v>
      </c>
      <c r="B201" s="17">
        <v>128</v>
      </c>
    </row>
    <row r="202" spans="1:2" x14ac:dyDescent="0.25">
      <c r="A202" s="35">
        <v>38826</v>
      </c>
      <c r="B202" s="17">
        <v>128</v>
      </c>
    </row>
    <row r="203" spans="1:2" x14ac:dyDescent="0.25">
      <c r="A203" s="35">
        <v>38827</v>
      </c>
      <c r="B203" s="17">
        <v>101</v>
      </c>
    </row>
    <row r="204" spans="1:2" x14ac:dyDescent="0.25">
      <c r="A204" s="35">
        <v>38828</v>
      </c>
      <c r="B204" s="17">
        <v>101</v>
      </c>
    </row>
    <row r="205" spans="1:2" x14ac:dyDescent="0.25">
      <c r="A205" s="35">
        <v>38829</v>
      </c>
      <c r="B205" s="17">
        <v>101</v>
      </c>
    </row>
    <row r="206" spans="1:2" x14ac:dyDescent="0.25">
      <c r="A206" s="35">
        <v>38830</v>
      </c>
      <c r="B206" s="17">
        <v>101</v>
      </c>
    </row>
    <row r="207" spans="1:2" x14ac:dyDescent="0.25">
      <c r="A207" s="35">
        <v>38831</v>
      </c>
      <c r="B207" s="17">
        <v>101</v>
      </c>
    </row>
    <row r="208" spans="1:2" x14ac:dyDescent="0.25">
      <c r="A208" s="35">
        <v>38832</v>
      </c>
      <c r="B208" s="17">
        <v>101</v>
      </c>
    </row>
    <row r="209" spans="1:2" x14ac:dyDescent="0.25">
      <c r="A209" s="35">
        <v>38833</v>
      </c>
      <c r="B209" s="17">
        <v>85</v>
      </c>
    </row>
    <row r="210" spans="1:2" x14ac:dyDescent="0.25">
      <c r="A210" s="35">
        <v>38834</v>
      </c>
      <c r="B210" s="17">
        <v>85</v>
      </c>
    </row>
    <row r="211" spans="1:2" x14ac:dyDescent="0.25">
      <c r="A211" s="35">
        <v>38835</v>
      </c>
      <c r="B211" s="17">
        <v>85</v>
      </c>
    </row>
    <row r="212" spans="1:2" x14ac:dyDescent="0.25">
      <c r="A212" s="35">
        <v>38836</v>
      </c>
      <c r="B212" s="17">
        <v>85</v>
      </c>
    </row>
    <row r="213" spans="1:2" x14ac:dyDescent="0.25">
      <c r="A213" s="35">
        <v>38837</v>
      </c>
      <c r="B213" s="17">
        <v>85</v>
      </c>
    </row>
    <row r="214" spans="1:2" x14ac:dyDescent="0.25">
      <c r="A214" s="35">
        <v>38838</v>
      </c>
      <c r="B214" s="17">
        <v>80</v>
      </c>
    </row>
    <row r="215" spans="1:2" x14ac:dyDescent="0.25">
      <c r="A215" s="35">
        <v>38839</v>
      </c>
      <c r="B215" s="17">
        <v>50</v>
      </c>
    </row>
    <row r="216" spans="1:2" x14ac:dyDescent="0.25">
      <c r="A216" s="35">
        <v>38840</v>
      </c>
      <c r="B216" s="17">
        <v>50</v>
      </c>
    </row>
    <row r="217" spans="1:2" x14ac:dyDescent="0.25">
      <c r="A217" s="35">
        <v>38841</v>
      </c>
      <c r="B217" s="17">
        <v>50</v>
      </c>
    </row>
    <row r="218" spans="1:2" x14ac:dyDescent="0.25">
      <c r="A218" s="35">
        <v>38842</v>
      </c>
      <c r="B218" s="17">
        <v>50</v>
      </c>
    </row>
    <row r="219" spans="1:2" x14ac:dyDescent="0.25">
      <c r="A219" s="35">
        <v>38843</v>
      </c>
      <c r="B219" s="17">
        <v>50</v>
      </c>
    </row>
    <row r="220" spans="1:2" x14ac:dyDescent="0.25">
      <c r="A220" s="35">
        <v>38844</v>
      </c>
      <c r="B220" s="17">
        <v>50</v>
      </c>
    </row>
    <row r="221" spans="1:2" x14ac:dyDescent="0.25">
      <c r="A221" s="35">
        <v>38845</v>
      </c>
      <c r="B221" s="17">
        <v>50</v>
      </c>
    </row>
    <row r="222" spans="1:2" x14ac:dyDescent="0.25">
      <c r="A222" s="35">
        <v>38846</v>
      </c>
      <c r="B222" s="17">
        <v>50</v>
      </c>
    </row>
    <row r="223" spans="1:2" x14ac:dyDescent="0.25">
      <c r="A223" s="35">
        <v>38847</v>
      </c>
      <c r="B223" s="17">
        <v>50</v>
      </c>
    </row>
    <row r="224" spans="1:2" x14ac:dyDescent="0.25">
      <c r="A224" s="35">
        <v>38848</v>
      </c>
      <c r="B224" s="17">
        <v>50</v>
      </c>
    </row>
    <row r="225" spans="1:2" x14ac:dyDescent="0.25">
      <c r="A225" s="35">
        <v>38849</v>
      </c>
      <c r="B225" s="17">
        <v>50</v>
      </c>
    </row>
    <row r="226" spans="1:2" x14ac:dyDescent="0.25">
      <c r="A226" s="35">
        <v>38850</v>
      </c>
      <c r="B226" s="17">
        <v>50</v>
      </c>
    </row>
    <row r="227" spans="1:2" x14ac:dyDescent="0.25">
      <c r="A227" s="35">
        <v>38851</v>
      </c>
      <c r="B227" s="17">
        <v>50</v>
      </c>
    </row>
    <row r="228" spans="1:2" x14ac:dyDescent="0.25">
      <c r="A228" s="35">
        <v>38852</v>
      </c>
      <c r="B228" s="17">
        <v>50</v>
      </c>
    </row>
    <row r="229" spans="1:2" x14ac:dyDescent="0.25">
      <c r="A229" s="35">
        <v>38853</v>
      </c>
      <c r="B229" s="17">
        <v>50</v>
      </c>
    </row>
    <row r="230" spans="1:2" x14ac:dyDescent="0.25">
      <c r="A230" s="35">
        <v>38854</v>
      </c>
      <c r="B230" s="17">
        <v>50</v>
      </c>
    </row>
    <row r="231" spans="1:2" x14ac:dyDescent="0.25">
      <c r="A231" s="35">
        <v>38855</v>
      </c>
      <c r="B231" s="17">
        <v>50</v>
      </c>
    </row>
    <row r="232" spans="1:2" x14ac:dyDescent="0.25">
      <c r="A232" s="35">
        <v>38856</v>
      </c>
      <c r="B232" s="17">
        <v>50</v>
      </c>
    </row>
    <row r="233" spans="1:2" x14ac:dyDescent="0.25">
      <c r="A233" s="35">
        <v>38857</v>
      </c>
      <c r="B233" s="17">
        <v>50</v>
      </c>
    </row>
    <row r="234" spans="1:2" x14ac:dyDescent="0.25">
      <c r="A234" s="35">
        <v>38858</v>
      </c>
      <c r="B234" s="17">
        <v>50</v>
      </c>
    </row>
    <row r="235" spans="1:2" x14ac:dyDescent="0.25">
      <c r="A235" s="35">
        <v>38859</v>
      </c>
      <c r="B235" s="17">
        <v>50</v>
      </c>
    </row>
    <row r="236" spans="1:2" x14ac:dyDescent="0.25">
      <c r="A236" s="35">
        <v>38860</v>
      </c>
      <c r="B236" s="17">
        <v>50</v>
      </c>
    </row>
    <row r="237" spans="1:2" x14ac:dyDescent="0.25">
      <c r="A237" s="35">
        <v>38861</v>
      </c>
      <c r="B237" s="17">
        <v>50</v>
      </c>
    </row>
    <row r="238" spans="1:2" x14ac:dyDescent="0.25">
      <c r="A238" s="35">
        <v>38862</v>
      </c>
      <c r="B238" s="17">
        <v>50</v>
      </c>
    </row>
    <row r="239" spans="1:2" x14ac:dyDescent="0.25">
      <c r="A239" s="35">
        <v>38863</v>
      </c>
      <c r="B239" s="17">
        <v>50</v>
      </c>
    </row>
    <row r="240" spans="1:2" x14ac:dyDescent="0.25">
      <c r="A240" s="35">
        <v>38864</v>
      </c>
      <c r="B240" s="17">
        <v>50</v>
      </c>
    </row>
    <row r="241" spans="1:2" x14ac:dyDescent="0.25">
      <c r="A241" s="35">
        <v>38865</v>
      </c>
      <c r="B241" s="17">
        <v>50</v>
      </c>
    </row>
    <row r="242" spans="1:2" x14ac:dyDescent="0.25">
      <c r="A242" s="35">
        <v>38866</v>
      </c>
      <c r="B242" s="17">
        <v>50</v>
      </c>
    </row>
    <row r="243" spans="1:2" x14ac:dyDescent="0.25">
      <c r="A243" s="35">
        <v>38867</v>
      </c>
      <c r="B243" s="17">
        <v>50</v>
      </c>
    </row>
    <row r="244" spans="1:2" x14ac:dyDescent="0.25">
      <c r="A244" s="35">
        <v>38868</v>
      </c>
      <c r="B244" s="17">
        <v>50</v>
      </c>
    </row>
    <row r="245" spans="1:2" x14ac:dyDescent="0.25">
      <c r="A245" s="35">
        <v>38869</v>
      </c>
      <c r="B245" s="17">
        <v>50</v>
      </c>
    </row>
    <row r="246" spans="1:2" x14ac:dyDescent="0.25">
      <c r="A246" s="35">
        <v>38870</v>
      </c>
      <c r="B246" s="17">
        <v>46</v>
      </c>
    </row>
    <row r="247" spans="1:2" x14ac:dyDescent="0.25">
      <c r="A247" s="35">
        <v>38871</v>
      </c>
      <c r="B247" s="17">
        <v>40</v>
      </c>
    </row>
    <row r="248" spans="1:2" x14ac:dyDescent="0.25">
      <c r="A248" s="35">
        <v>38872</v>
      </c>
      <c r="B248" s="17">
        <v>31</v>
      </c>
    </row>
    <row r="249" spans="1:2" x14ac:dyDescent="0.25">
      <c r="A249" s="35">
        <v>38873</v>
      </c>
      <c r="B249" s="17">
        <v>31</v>
      </c>
    </row>
    <row r="250" spans="1:2" x14ac:dyDescent="0.25">
      <c r="A250" s="35">
        <v>38874</v>
      </c>
      <c r="B250" s="17">
        <v>31</v>
      </c>
    </row>
    <row r="251" spans="1:2" x14ac:dyDescent="0.25">
      <c r="A251" s="35">
        <v>38875</v>
      </c>
      <c r="B251" s="17">
        <v>31</v>
      </c>
    </row>
    <row r="252" spans="1:2" x14ac:dyDescent="0.25">
      <c r="A252" s="35">
        <v>38876</v>
      </c>
      <c r="B252" s="17">
        <v>31</v>
      </c>
    </row>
    <row r="253" spans="1:2" x14ac:dyDescent="0.25">
      <c r="A253" s="35">
        <v>38877</v>
      </c>
      <c r="B253" s="17">
        <v>31</v>
      </c>
    </row>
    <row r="254" spans="1:2" x14ac:dyDescent="0.25">
      <c r="A254" s="35">
        <v>38878</v>
      </c>
      <c r="B254" s="17">
        <v>31</v>
      </c>
    </row>
    <row r="255" spans="1:2" x14ac:dyDescent="0.25">
      <c r="A255" s="35">
        <v>38879</v>
      </c>
      <c r="B255" s="17">
        <v>31</v>
      </c>
    </row>
    <row r="256" spans="1:2" x14ac:dyDescent="0.25">
      <c r="A256" s="35">
        <v>38880</v>
      </c>
      <c r="B256" s="17">
        <v>31</v>
      </c>
    </row>
    <row r="257" spans="1:2" x14ac:dyDescent="0.25">
      <c r="A257" s="35">
        <v>38881</v>
      </c>
      <c r="B257" s="17">
        <v>31</v>
      </c>
    </row>
    <row r="258" spans="1:2" x14ac:dyDescent="0.25">
      <c r="A258" s="35">
        <v>38882</v>
      </c>
      <c r="B258" s="17">
        <v>31</v>
      </c>
    </row>
    <row r="259" spans="1:2" x14ac:dyDescent="0.25">
      <c r="A259" s="35">
        <v>38883</v>
      </c>
      <c r="B259" s="17">
        <v>31</v>
      </c>
    </row>
    <row r="260" spans="1:2" x14ac:dyDescent="0.25">
      <c r="A260" s="35">
        <v>38884</v>
      </c>
      <c r="B260" s="17">
        <v>31</v>
      </c>
    </row>
    <row r="261" spans="1:2" x14ac:dyDescent="0.25">
      <c r="A261" s="35">
        <v>38885</v>
      </c>
      <c r="B261" s="17">
        <v>25</v>
      </c>
    </row>
    <row r="262" spans="1:2" x14ac:dyDescent="0.25">
      <c r="A262" s="35">
        <v>38886</v>
      </c>
      <c r="B262" s="17">
        <v>25</v>
      </c>
    </row>
    <row r="263" spans="1:2" x14ac:dyDescent="0.25">
      <c r="A263" s="35">
        <v>38887</v>
      </c>
      <c r="B263" s="17">
        <v>26</v>
      </c>
    </row>
    <row r="264" spans="1:2" x14ac:dyDescent="0.25">
      <c r="A264" s="35">
        <v>38888</v>
      </c>
      <c r="B264" s="17">
        <v>26</v>
      </c>
    </row>
    <row r="265" spans="1:2" x14ac:dyDescent="0.25">
      <c r="A265" s="35">
        <v>38889</v>
      </c>
      <c r="B265" s="17">
        <v>26</v>
      </c>
    </row>
    <row r="266" spans="1:2" x14ac:dyDescent="0.25">
      <c r="A266" s="35">
        <v>38890</v>
      </c>
      <c r="B266" s="17">
        <v>26</v>
      </c>
    </row>
    <row r="267" spans="1:2" x14ac:dyDescent="0.25">
      <c r="A267" s="35">
        <v>38891</v>
      </c>
      <c r="B267" s="17">
        <v>26</v>
      </c>
    </row>
    <row r="268" spans="1:2" x14ac:dyDescent="0.25">
      <c r="A268" s="35">
        <v>38892</v>
      </c>
      <c r="B268" s="17">
        <v>26</v>
      </c>
    </row>
    <row r="269" spans="1:2" x14ac:dyDescent="0.25">
      <c r="A269" s="35">
        <v>38893</v>
      </c>
      <c r="B269" s="17">
        <v>26</v>
      </c>
    </row>
    <row r="270" spans="1:2" x14ac:dyDescent="0.25">
      <c r="A270" s="35">
        <v>38894</v>
      </c>
      <c r="B270" s="17">
        <v>26</v>
      </c>
    </row>
    <row r="271" spans="1:2" x14ac:dyDescent="0.25">
      <c r="A271" s="35">
        <v>38895</v>
      </c>
      <c r="B271" s="17">
        <v>26</v>
      </c>
    </row>
    <row r="272" spans="1:2" x14ac:dyDescent="0.25">
      <c r="A272" s="35">
        <v>38896</v>
      </c>
      <c r="B272" s="17">
        <v>26</v>
      </c>
    </row>
    <row r="273" spans="1:2" x14ac:dyDescent="0.25">
      <c r="A273" s="35">
        <v>38897</v>
      </c>
      <c r="B273" s="17">
        <v>26</v>
      </c>
    </row>
    <row r="274" spans="1:2" x14ac:dyDescent="0.25">
      <c r="A274" s="35">
        <v>38898</v>
      </c>
      <c r="B274" s="17">
        <v>26</v>
      </c>
    </row>
    <row r="275" spans="1:2" x14ac:dyDescent="0.25">
      <c r="A275" s="35">
        <v>38899</v>
      </c>
      <c r="B275" s="17">
        <v>26</v>
      </c>
    </row>
    <row r="276" spans="1:2" x14ac:dyDescent="0.25">
      <c r="A276" s="35">
        <v>38900</v>
      </c>
      <c r="B276" s="17">
        <v>16</v>
      </c>
    </row>
    <row r="277" spans="1:2" x14ac:dyDescent="0.25">
      <c r="A277" s="35">
        <v>38901</v>
      </c>
      <c r="B277" s="17">
        <v>15</v>
      </c>
    </row>
    <row r="278" spans="1:2" x14ac:dyDescent="0.25">
      <c r="A278" s="35">
        <v>38902</v>
      </c>
      <c r="B278" s="17">
        <v>15</v>
      </c>
    </row>
    <row r="279" spans="1:2" x14ac:dyDescent="0.25">
      <c r="A279" s="35">
        <v>38903</v>
      </c>
      <c r="B279" s="17">
        <v>15</v>
      </c>
    </row>
    <row r="280" spans="1:2" x14ac:dyDescent="0.25">
      <c r="A280" s="35">
        <v>38904</v>
      </c>
      <c r="B280" s="17">
        <v>15</v>
      </c>
    </row>
    <row r="281" spans="1:2" x14ac:dyDescent="0.25">
      <c r="A281" s="35">
        <v>38905</v>
      </c>
      <c r="B281" s="17">
        <v>14</v>
      </c>
    </row>
    <row r="282" spans="1:2" x14ac:dyDescent="0.25">
      <c r="A282" s="35">
        <v>38906</v>
      </c>
      <c r="B282" s="17">
        <v>13</v>
      </c>
    </row>
    <row r="283" spans="1:2" x14ac:dyDescent="0.25">
      <c r="A283" s="35">
        <v>38907</v>
      </c>
      <c r="B283" s="17">
        <v>13</v>
      </c>
    </row>
    <row r="284" spans="1:2" x14ac:dyDescent="0.25">
      <c r="A284" s="35">
        <v>38908</v>
      </c>
      <c r="B284" s="17">
        <v>13</v>
      </c>
    </row>
    <row r="285" spans="1:2" x14ac:dyDescent="0.25">
      <c r="A285" s="35">
        <v>38909</v>
      </c>
      <c r="B285" s="17">
        <v>13</v>
      </c>
    </row>
    <row r="286" spans="1:2" x14ac:dyDescent="0.25">
      <c r="A286" s="35">
        <v>38910</v>
      </c>
      <c r="B286" s="17">
        <v>13</v>
      </c>
    </row>
    <row r="287" spans="1:2" x14ac:dyDescent="0.25">
      <c r="A287" s="35">
        <v>38911</v>
      </c>
      <c r="B287" s="17">
        <v>13</v>
      </c>
    </row>
    <row r="288" spans="1:2" x14ac:dyDescent="0.25">
      <c r="A288" s="35">
        <v>38912</v>
      </c>
      <c r="B288" s="17">
        <v>13</v>
      </c>
    </row>
    <row r="289" spans="1:2" x14ac:dyDescent="0.25">
      <c r="A289" s="35">
        <v>38913</v>
      </c>
      <c r="B289" s="17">
        <v>12</v>
      </c>
    </row>
    <row r="290" spans="1:2" x14ac:dyDescent="0.25">
      <c r="A290" s="35">
        <v>38914</v>
      </c>
      <c r="B290" s="17">
        <v>12</v>
      </c>
    </row>
    <row r="291" spans="1:2" x14ac:dyDescent="0.25">
      <c r="A291" s="35">
        <v>38915</v>
      </c>
      <c r="B291" s="17">
        <v>12</v>
      </c>
    </row>
    <row r="292" spans="1:2" x14ac:dyDescent="0.25">
      <c r="A292" s="35">
        <v>38916</v>
      </c>
      <c r="B292" s="17">
        <v>11</v>
      </c>
    </row>
    <row r="293" spans="1:2" x14ac:dyDescent="0.25">
      <c r="A293" s="35">
        <v>38917</v>
      </c>
      <c r="B293" s="17">
        <v>11</v>
      </c>
    </row>
    <row r="294" spans="1:2" x14ac:dyDescent="0.25">
      <c r="A294" s="35">
        <v>38918</v>
      </c>
      <c r="B294" s="17">
        <v>11</v>
      </c>
    </row>
    <row r="295" spans="1:2" x14ac:dyDescent="0.25">
      <c r="A295" s="35">
        <v>38919</v>
      </c>
      <c r="B295" s="17">
        <v>11</v>
      </c>
    </row>
    <row r="296" spans="1:2" x14ac:dyDescent="0.25">
      <c r="A296" s="35">
        <v>38920</v>
      </c>
      <c r="B296" s="17">
        <v>11</v>
      </c>
    </row>
    <row r="297" spans="1:2" x14ac:dyDescent="0.25">
      <c r="A297" s="35">
        <v>38921</v>
      </c>
      <c r="B297" s="17">
        <v>11</v>
      </c>
    </row>
    <row r="298" spans="1:2" x14ac:dyDescent="0.25">
      <c r="A298" s="35">
        <v>38922</v>
      </c>
      <c r="B298" s="17">
        <v>11</v>
      </c>
    </row>
    <row r="299" spans="1:2" x14ac:dyDescent="0.25">
      <c r="A299" s="35">
        <v>38923</v>
      </c>
      <c r="B299" s="17">
        <v>11</v>
      </c>
    </row>
    <row r="300" spans="1:2" x14ac:dyDescent="0.25">
      <c r="A300" s="35">
        <v>38924</v>
      </c>
      <c r="B300" s="17">
        <v>11</v>
      </c>
    </row>
    <row r="301" spans="1:2" x14ac:dyDescent="0.25">
      <c r="A301" s="35">
        <v>38925</v>
      </c>
      <c r="B301" s="17">
        <v>11</v>
      </c>
    </row>
    <row r="302" spans="1:2" x14ac:dyDescent="0.25">
      <c r="A302" s="35">
        <v>38926</v>
      </c>
      <c r="B302" s="17">
        <v>11</v>
      </c>
    </row>
    <row r="303" spans="1:2" x14ac:dyDescent="0.25">
      <c r="A303" s="35">
        <v>38927</v>
      </c>
      <c r="B303" s="17">
        <v>11</v>
      </c>
    </row>
    <row r="304" spans="1:2" x14ac:dyDescent="0.25">
      <c r="A304" s="35">
        <v>38928</v>
      </c>
      <c r="B304" s="17">
        <v>11</v>
      </c>
    </row>
    <row r="305" spans="1:2" x14ac:dyDescent="0.25">
      <c r="A305" s="35">
        <v>38929</v>
      </c>
      <c r="B305" s="17">
        <v>11</v>
      </c>
    </row>
    <row r="306" spans="1:2" x14ac:dyDescent="0.25">
      <c r="A306" s="35">
        <v>38930</v>
      </c>
      <c r="B306" s="17">
        <v>11</v>
      </c>
    </row>
    <row r="307" spans="1:2" x14ac:dyDescent="0.25">
      <c r="A307" s="35">
        <v>38931</v>
      </c>
      <c r="B307" s="17">
        <v>11</v>
      </c>
    </row>
    <row r="308" spans="1:2" x14ac:dyDescent="0.25">
      <c r="A308" s="35">
        <v>38932</v>
      </c>
      <c r="B308" s="17">
        <v>11</v>
      </c>
    </row>
    <row r="309" spans="1:2" x14ac:dyDescent="0.25">
      <c r="A309" s="35">
        <v>38933</v>
      </c>
      <c r="B309" s="17">
        <v>11</v>
      </c>
    </row>
    <row r="310" spans="1:2" x14ac:dyDescent="0.25">
      <c r="A310" s="35">
        <v>38934</v>
      </c>
      <c r="B310" s="17">
        <v>11</v>
      </c>
    </row>
    <row r="311" spans="1:2" x14ac:dyDescent="0.25">
      <c r="A311" s="35">
        <v>38935</v>
      </c>
      <c r="B311" s="17">
        <v>11</v>
      </c>
    </row>
    <row r="312" spans="1:2" x14ac:dyDescent="0.25">
      <c r="A312" s="35">
        <v>38936</v>
      </c>
      <c r="B312" s="17">
        <v>11</v>
      </c>
    </row>
    <row r="313" spans="1:2" x14ac:dyDescent="0.25">
      <c r="A313" s="35">
        <v>38937</v>
      </c>
      <c r="B313" s="17">
        <v>11</v>
      </c>
    </row>
    <row r="314" spans="1:2" x14ac:dyDescent="0.25">
      <c r="A314" s="35">
        <v>38938</v>
      </c>
      <c r="B314" s="17">
        <v>11</v>
      </c>
    </row>
    <row r="315" spans="1:2" x14ac:dyDescent="0.25">
      <c r="A315" s="35">
        <v>38939</v>
      </c>
      <c r="B315" s="17">
        <v>11</v>
      </c>
    </row>
    <row r="316" spans="1:2" x14ac:dyDescent="0.25">
      <c r="A316" s="35">
        <v>38940</v>
      </c>
      <c r="B316" s="17">
        <v>11</v>
      </c>
    </row>
    <row r="317" spans="1:2" x14ac:dyDescent="0.25">
      <c r="A317" s="35">
        <v>38941</v>
      </c>
      <c r="B317" s="17">
        <v>11</v>
      </c>
    </row>
    <row r="318" spans="1:2" x14ac:dyDescent="0.25">
      <c r="A318" s="35">
        <v>38942</v>
      </c>
      <c r="B318" s="17">
        <v>11</v>
      </c>
    </row>
    <row r="319" spans="1:2" x14ac:dyDescent="0.25">
      <c r="A319" s="35">
        <v>38943</v>
      </c>
      <c r="B319" s="17">
        <v>11</v>
      </c>
    </row>
    <row r="320" spans="1:2" x14ac:dyDescent="0.25">
      <c r="A320" s="35">
        <v>38944</v>
      </c>
      <c r="B320" s="17">
        <v>11</v>
      </c>
    </row>
    <row r="321" spans="1:2" x14ac:dyDescent="0.25">
      <c r="A321" s="35">
        <v>38945</v>
      </c>
      <c r="B321" s="17">
        <v>9.6000003814697266</v>
      </c>
    </row>
    <row r="322" spans="1:2" x14ac:dyDescent="0.25">
      <c r="A322" s="35">
        <v>38946</v>
      </c>
      <c r="B322" s="17">
        <v>8.1000003814697266</v>
      </c>
    </row>
    <row r="323" spans="1:2" x14ac:dyDescent="0.25">
      <c r="A323" s="35">
        <v>38947</v>
      </c>
      <c r="B323" s="17">
        <v>8.1000003814697266</v>
      </c>
    </row>
    <row r="324" spans="1:2" x14ac:dyDescent="0.25">
      <c r="A324" s="35">
        <v>38948</v>
      </c>
      <c r="B324" s="17">
        <v>8.1000003814697266</v>
      </c>
    </row>
    <row r="325" spans="1:2" x14ac:dyDescent="0.25">
      <c r="A325" s="35">
        <v>38949</v>
      </c>
      <c r="B325" s="17">
        <v>8.1000003814697266</v>
      </c>
    </row>
    <row r="326" spans="1:2" x14ac:dyDescent="0.25">
      <c r="A326" s="35">
        <v>38950</v>
      </c>
      <c r="B326" s="17">
        <v>8.1000003814697266</v>
      </c>
    </row>
    <row r="327" spans="1:2" x14ac:dyDescent="0.25">
      <c r="A327" s="35">
        <v>38951</v>
      </c>
      <c r="B327" s="17">
        <v>8.1000003814697266</v>
      </c>
    </row>
    <row r="328" spans="1:2" x14ac:dyDescent="0.25">
      <c r="A328" s="35">
        <v>38952</v>
      </c>
      <c r="B328" s="17">
        <v>8.1000003814697266</v>
      </c>
    </row>
    <row r="329" spans="1:2" x14ac:dyDescent="0.25">
      <c r="A329" s="35">
        <v>38953</v>
      </c>
      <c r="B329" s="17">
        <v>8.1000003814697266</v>
      </c>
    </row>
    <row r="330" spans="1:2" x14ac:dyDescent="0.25">
      <c r="A330" s="35">
        <v>38954</v>
      </c>
      <c r="B330" s="17">
        <v>8.1000003814697266</v>
      </c>
    </row>
    <row r="331" spans="1:2" x14ac:dyDescent="0.25">
      <c r="A331" s="35">
        <v>38955</v>
      </c>
      <c r="B331" s="17">
        <v>8.1000003814697266</v>
      </c>
    </row>
    <row r="332" spans="1:2" x14ac:dyDescent="0.25">
      <c r="A332" s="35">
        <v>38956</v>
      </c>
      <c r="B332" s="17">
        <v>8.1000003814697266</v>
      </c>
    </row>
    <row r="333" spans="1:2" x14ac:dyDescent="0.25">
      <c r="A333" s="35">
        <v>38957</v>
      </c>
      <c r="B333" s="17">
        <v>8.1000003814697266</v>
      </c>
    </row>
    <row r="334" spans="1:2" x14ac:dyDescent="0.25">
      <c r="A334" s="35">
        <v>38958</v>
      </c>
      <c r="B334" s="17">
        <v>8.1000003814697266</v>
      </c>
    </row>
    <row r="335" spans="1:2" x14ac:dyDescent="0.25">
      <c r="A335" s="35">
        <v>38959</v>
      </c>
      <c r="B335" s="17">
        <v>8.1000003814697266</v>
      </c>
    </row>
    <row r="336" spans="1:2" x14ac:dyDescent="0.25">
      <c r="A336" s="35">
        <v>38960</v>
      </c>
      <c r="B336" s="17">
        <v>8.1000003814697266</v>
      </c>
    </row>
    <row r="337" spans="1:2" x14ac:dyDescent="0.25">
      <c r="A337" s="35">
        <v>38961</v>
      </c>
      <c r="B337" s="17">
        <v>8.1000003814697266</v>
      </c>
    </row>
    <row r="338" spans="1:2" x14ac:dyDescent="0.25">
      <c r="A338" s="35">
        <v>38962</v>
      </c>
      <c r="B338" s="17">
        <v>8.1000003814697266</v>
      </c>
    </row>
    <row r="339" spans="1:2" x14ac:dyDescent="0.25">
      <c r="A339" s="35">
        <v>38963</v>
      </c>
      <c r="B339" s="17">
        <v>8.1000003814697266</v>
      </c>
    </row>
    <row r="340" spans="1:2" x14ac:dyDescent="0.25">
      <c r="A340" s="35">
        <v>38964</v>
      </c>
      <c r="B340" s="17">
        <v>8.1000003814697266</v>
      </c>
    </row>
    <row r="341" spans="1:2" x14ac:dyDescent="0.25">
      <c r="A341" s="35">
        <v>38965</v>
      </c>
      <c r="B341" s="17">
        <v>8.1000003814697266</v>
      </c>
    </row>
    <row r="342" spans="1:2" x14ac:dyDescent="0.25">
      <c r="A342" s="35">
        <v>38966</v>
      </c>
      <c r="B342" s="17">
        <v>8.1000003814697266</v>
      </c>
    </row>
    <row r="343" spans="1:2" x14ac:dyDescent="0.25">
      <c r="A343" s="35">
        <v>38967</v>
      </c>
      <c r="B343" s="17">
        <v>7</v>
      </c>
    </row>
    <row r="344" spans="1:2" x14ac:dyDescent="0.25">
      <c r="A344" s="35">
        <v>38968</v>
      </c>
      <c r="B344" s="17">
        <v>7</v>
      </c>
    </row>
    <row r="345" spans="1:2" x14ac:dyDescent="0.25">
      <c r="A345" s="35">
        <v>38969</v>
      </c>
      <c r="B345" s="17">
        <v>7.0999999046325684</v>
      </c>
    </row>
    <row r="346" spans="1:2" x14ac:dyDescent="0.25">
      <c r="A346" s="35">
        <v>38970</v>
      </c>
      <c r="B346" s="17">
        <v>7.0999999046325684</v>
      </c>
    </row>
    <row r="347" spans="1:2" x14ac:dyDescent="0.25">
      <c r="A347" s="35">
        <v>38971</v>
      </c>
      <c r="B347" s="17">
        <v>7.0999999046325684</v>
      </c>
    </row>
    <row r="348" spans="1:2" x14ac:dyDescent="0.25">
      <c r="A348" s="35">
        <v>38972</v>
      </c>
      <c r="B348" s="17">
        <v>7.0999999046325684</v>
      </c>
    </row>
    <row r="349" spans="1:2" x14ac:dyDescent="0.25">
      <c r="A349" s="35">
        <v>38973</v>
      </c>
      <c r="B349" s="17">
        <v>7.0999999046325684</v>
      </c>
    </row>
    <row r="350" spans="1:2" x14ac:dyDescent="0.25">
      <c r="A350" s="35">
        <v>38974</v>
      </c>
      <c r="B350" s="17">
        <v>7.0999999046325684</v>
      </c>
    </row>
    <row r="351" spans="1:2" x14ac:dyDescent="0.25">
      <c r="A351" s="35">
        <v>38975</v>
      </c>
      <c r="B351" s="17">
        <v>7.0999999046325684</v>
      </c>
    </row>
    <row r="352" spans="1:2" x14ac:dyDescent="0.25">
      <c r="A352" s="35">
        <v>38976</v>
      </c>
      <c r="B352" s="17">
        <v>7.0999999046325684</v>
      </c>
    </row>
    <row r="353" spans="1:2" x14ac:dyDescent="0.25">
      <c r="A353" s="35">
        <v>38977</v>
      </c>
      <c r="B353" s="17">
        <v>7.0999999046325684</v>
      </c>
    </row>
    <row r="354" spans="1:2" x14ac:dyDescent="0.25">
      <c r="A354" s="35">
        <v>38978</v>
      </c>
      <c r="B354" s="17">
        <v>7.0999999046325684</v>
      </c>
    </row>
    <row r="355" spans="1:2" x14ac:dyDescent="0.25">
      <c r="A355" s="35">
        <v>38979</v>
      </c>
      <c r="B355" s="17">
        <v>7.0999999046325684</v>
      </c>
    </row>
    <row r="356" spans="1:2" x14ac:dyDescent="0.25">
      <c r="A356" s="35">
        <v>38980</v>
      </c>
      <c r="B356" s="17">
        <v>7.0999999046325684</v>
      </c>
    </row>
    <row r="357" spans="1:2" x14ac:dyDescent="0.25">
      <c r="A357" s="35">
        <v>38981</v>
      </c>
      <c r="B357" s="17">
        <v>7.0999999046325684</v>
      </c>
    </row>
    <row r="358" spans="1:2" x14ac:dyDescent="0.25">
      <c r="A358" s="35">
        <v>38982</v>
      </c>
      <c r="B358" s="17">
        <v>7.0999999046325684</v>
      </c>
    </row>
    <row r="359" spans="1:2" x14ac:dyDescent="0.25">
      <c r="A359" s="35">
        <v>38983</v>
      </c>
      <c r="B359" s="17">
        <v>7.1999998092651367</v>
      </c>
    </row>
    <row r="360" spans="1:2" x14ac:dyDescent="0.25">
      <c r="A360" s="35">
        <v>38984</v>
      </c>
      <c r="B360" s="17">
        <v>7.1999998092651367</v>
      </c>
    </row>
    <row r="361" spans="1:2" x14ac:dyDescent="0.25">
      <c r="A361" s="35">
        <v>38985</v>
      </c>
      <c r="B361" s="17">
        <v>7.1999998092651367</v>
      </c>
    </row>
    <row r="362" spans="1:2" x14ac:dyDescent="0.25">
      <c r="A362" s="35">
        <v>38986</v>
      </c>
      <c r="B362" s="17">
        <v>7.1999998092651367</v>
      </c>
    </row>
    <row r="363" spans="1:2" x14ac:dyDescent="0.25">
      <c r="A363" s="35">
        <v>38987</v>
      </c>
      <c r="B363" s="17">
        <v>7.1999998092651367</v>
      </c>
    </row>
    <row r="364" spans="1:2" x14ac:dyDescent="0.25">
      <c r="A364" s="35">
        <v>38988</v>
      </c>
      <c r="B364" s="17">
        <v>7.1999998092651367</v>
      </c>
    </row>
    <row r="365" spans="1:2" x14ac:dyDescent="0.25">
      <c r="A365" s="35">
        <v>38989</v>
      </c>
      <c r="B365" s="17">
        <v>7.1999998092651367</v>
      </c>
    </row>
    <row r="366" spans="1:2" x14ac:dyDescent="0.25">
      <c r="A366" s="35">
        <v>38990</v>
      </c>
      <c r="B366" s="17">
        <v>7.1999998092651367</v>
      </c>
    </row>
    <row r="367" spans="1:2" x14ac:dyDescent="0.25">
      <c r="A367" s="35">
        <v>38991</v>
      </c>
      <c r="B367" s="17">
        <v>7.1999998092651367</v>
      </c>
    </row>
    <row r="368" spans="1:2" x14ac:dyDescent="0.25">
      <c r="A368" s="35">
        <v>38992</v>
      </c>
      <c r="B368" s="17">
        <v>7.0999999046325684</v>
      </c>
    </row>
    <row r="369" spans="1:2" x14ac:dyDescent="0.25">
      <c r="A369" s="35">
        <v>38993</v>
      </c>
      <c r="B369" s="17">
        <v>7.1999998092651367</v>
      </c>
    </row>
    <row r="370" spans="1:2" x14ac:dyDescent="0.25">
      <c r="A370" s="35">
        <v>38994</v>
      </c>
      <c r="B370" s="17">
        <v>10</v>
      </c>
    </row>
    <row r="371" spans="1:2" x14ac:dyDescent="0.25">
      <c r="A371" s="35">
        <v>38995</v>
      </c>
      <c r="B371" s="17">
        <v>10</v>
      </c>
    </row>
    <row r="372" spans="1:2" x14ac:dyDescent="0.25">
      <c r="A372" s="35">
        <v>38996</v>
      </c>
      <c r="B372" s="17">
        <v>10</v>
      </c>
    </row>
    <row r="373" spans="1:2" x14ac:dyDescent="0.25">
      <c r="A373" s="35">
        <v>38997</v>
      </c>
      <c r="B373" s="17">
        <v>10</v>
      </c>
    </row>
    <row r="374" spans="1:2" x14ac:dyDescent="0.25">
      <c r="A374" s="35">
        <v>38998</v>
      </c>
      <c r="B374" s="17">
        <v>10</v>
      </c>
    </row>
    <row r="375" spans="1:2" x14ac:dyDescent="0.25">
      <c r="A375" s="35">
        <v>38999</v>
      </c>
      <c r="B375" s="17">
        <v>10</v>
      </c>
    </row>
    <row r="376" spans="1:2" x14ac:dyDescent="0.25">
      <c r="A376" s="35">
        <v>39000</v>
      </c>
      <c r="B376" s="17">
        <v>10</v>
      </c>
    </row>
    <row r="377" spans="1:2" x14ac:dyDescent="0.25">
      <c r="A377" s="35">
        <v>39001</v>
      </c>
      <c r="B377" s="17">
        <v>10</v>
      </c>
    </row>
    <row r="378" spans="1:2" x14ac:dyDescent="0.25">
      <c r="A378" s="35">
        <v>39002</v>
      </c>
      <c r="B378" s="17">
        <v>10</v>
      </c>
    </row>
    <row r="379" spans="1:2" x14ac:dyDescent="0.25">
      <c r="A379" s="35">
        <v>39003</v>
      </c>
      <c r="B379" s="17">
        <v>10</v>
      </c>
    </row>
    <row r="380" spans="1:2" x14ac:dyDescent="0.25">
      <c r="A380" s="35">
        <v>39004</v>
      </c>
      <c r="B380" s="17">
        <v>20</v>
      </c>
    </row>
    <row r="381" spans="1:2" x14ac:dyDescent="0.25">
      <c r="A381" s="35">
        <v>39005</v>
      </c>
      <c r="B381" s="17">
        <v>20</v>
      </c>
    </row>
    <row r="382" spans="1:2" x14ac:dyDescent="0.25">
      <c r="A382" s="35">
        <v>39006</v>
      </c>
      <c r="B382" s="17">
        <v>13</v>
      </c>
    </row>
    <row r="383" spans="1:2" x14ac:dyDescent="0.25">
      <c r="A383" s="35">
        <v>39007</v>
      </c>
      <c r="B383" s="17">
        <v>13</v>
      </c>
    </row>
    <row r="384" spans="1:2" x14ac:dyDescent="0.25">
      <c r="A384" s="35">
        <v>39008</v>
      </c>
      <c r="B384" s="17">
        <v>13</v>
      </c>
    </row>
    <row r="385" spans="1:2" x14ac:dyDescent="0.25">
      <c r="A385" s="35">
        <v>39009</v>
      </c>
      <c r="B385" s="17">
        <v>13</v>
      </c>
    </row>
    <row r="386" spans="1:2" x14ac:dyDescent="0.25">
      <c r="A386" s="35">
        <v>39010</v>
      </c>
      <c r="B386" s="17">
        <v>13</v>
      </c>
    </row>
    <row r="387" spans="1:2" x14ac:dyDescent="0.25">
      <c r="A387" s="35">
        <v>39011</v>
      </c>
      <c r="B387" s="17">
        <v>13</v>
      </c>
    </row>
    <row r="388" spans="1:2" x14ac:dyDescent="0.25">
      <c r="A388" s="35">
        <v>39012</v>
      </c>
      <c r="B388" s="17">
        <v>13</v>
      </c>
    </row>
    <row r="389" spans="1:2" x14ac:dyDescent="0.25">
      <c r="A389" s="35">
        <v>39013</v>
      </c>
      <c r="B389" s="17">
        <v>13</v>
      </c>
    </row>
    <row r="390" spans="1:2" x14ac:dyDescent="0.25">
      <c r="A390" s="35">
        <v>39014</v>
      </c>
      <c r="B390" s="17">
        <v>13</v>
      </c>
    </row>
    <row r="391" spans="1:2" x14ac:dyDescent="0.25">
      <c r="A391" s="35">
        <v>39015</v>
      </c>
      <c r="B391" s="17">
        <v>13</v>
      </c>
    </row>
    <row r="392" spans="1:2" x14ac:dyDescent="0.25">
      <c r="A392" s="35">
        <v>39016</v>
      </c>
      <c r="B392" s="17">
        <v>13</v>
      </c>
    </row>
    <row r="393" spans="1:2" x14ac:dyDescent="0.25">
      <c r="A393" s="35">
        <v>39017</v>
      </c>
      <c r="B393" s="17">
        <v>13</v>
      </c>
    </row>
    <row r="394" spans="1:2" x14ac:dyDescent="0.25">
      <c r="A394" s="35">
        <v>39018</v>
      </c>
      <c r="B394" s="17">
        <v>13</v>
      </c>
    </row>
    <row r="395" spans="1:2" x14ac:dyDescent="0.25">
      <c r="A395" s="35">
        <v>39019</v>
      </c>
      <c r="B395" s="17">
        <v>13</v>
      </c>
    </row>
    <row r="396" spans="1:2" x14ac:dyDescent="0.25">
      <c r="A396" s="35">
        <v>39020</v>
      </c>
      <c r="B396" s="17">
        <v>13</v>
      </c>
    </row>
    <row r="397" spans="1:2" x14ac:dyDescent="0.25">
      <c r="A397" s="35">
        <v>39021</v>
      </c>
      <c r="B397" s="17">
        <v>13</v>
      </c>
    </row>
    <row r="398" spans="1:2" x14ac:dyDescent="0.25">
      <c r="A398" s="35">
        <v>39022</v>
      </c>
      <c r="B398" s="17">
        <v>13</v>
      </c>
    </row>
    <row r="399" spans="1:2" x14ac:dyDescent="0.25">
      <c r="A399" s="35">
        <v>39023</v>
      </c>
      <c r="B399" s="17">
        <v>13</v>
      </c>
    </row>
    <row r="400" spans="1:2" x14ac:dyDescent="0.25">
      <c r="A400" s="35">
        <v>39024</v>
      </c>
      <c r="B400" s="17">
        <v>12</v>
      </c>
    </row>
    <row r="401" spans="1:2" x14ac:dyDescent="0.25">
      <c r="A401" s="35">
        <v>39025</v>
      </c>
      <c r="B401" s="17">
        <v>12</v>
      </c>
    </row>
    <row r="402" spans="1:2" x14ac:dyDescent="0.25">
      <c r="A402" s="35">
        <v>39026</v>
      </c>
      <c r="B402" s="17">
        <v>12</v>
      </c>
    </row>
    <row r="403" spans="1:2" x14ac:dyDescent="0.25">
      <c r="A403" s="35">
        <v>39027</v>
      </c>
      <c r="B403" s="17">
        <v>12</v>
      </c>
    </row>
    <row r="404" spans="1:2" x14ac:dyDescent="0.25">
      <c r="A404" s="35">
        <v>39028</v>
      </c>
      <c r="B404" s="17">
        <v>12</v>
      </c>
    </row>
    <row r="405" spans="1:2" x14ac:dyDescent="0.25">
      <c r="A405" s="35">
        <v>39029</v>
      </c>
      <c r="B405" s="17">
        <v>12</v>
      </c>
    </row>
    <row r="406" spans="1:2" x14ac:dyDescent="0.25">
      <c r="A406" s="35">
        <v>39030</v>
      </c>
      <c r="B406" s="17">
        <v>12</v>
      </c>
    </row>
    <row r="407" spans="1:2" x14ac:dyDescent="0.25">
      <c r="A407" s="35">
        <v>39031</v>
      </c>
      <c r="B407" s="17">
        <v>12</v>
      </c>
    </row>
    <row r="408" spans="1:2" x14ac:dyDescent="0.25">
      <c r="A408" s="35">
        <v>39032</v>
      </c>
      <c r="B408" s="17">
        <v>12</v>
      </c>
    </row>
    <row r="409" spans="1:2" x14ac:dyDescent="0.25">
      <c r="A409" s="35">
        <v>39033</v>
      </c>
      <c r="B409" s="17">
        <v>12</v>
      </c>
    </row>
    <row r="410" spans="1:2" x14ac:dyDescent="0.25">
      <c r="A410" s="35">
        <v>39034</v>
      </c>
      <c r="B410" s="17">
        <v>12</v>
      </c>
    </row>
    <row r="411" spans="1:2" x14ac:dyDescent="0.25">
      <c r="A411" s="35">
        <v>39035</v>
      </c>
      <c r="B411" s="17">
        <v>12</v>
      </c>
    </row>
    <row r="412" spans="1:2" x14ac:dyDescent="0.25">
      <c r="A412" s="35">
        <v>39036</v>
      </c>
      <c r="B412" s="17">
        <v>12</v>
      </c>
    </row>
    <row r="413" spans="1:2" x14ac:dyDescent="0.25">
      <c r="A413" s="35">
        <v>39037</v>
      </c>
      <c r="B413" s="17">
        <v>12</v>
      </c>
    </row>
    <row r="414" spans="1:2" x14ac:dyDescent="0.25">
      <c r="A414" s="35">
        <v>39038</v>
      </c>
      <c r="B414" s="17">
        <v>12</v>
      </c>
    </row>
    <row r="415" spans="1:2" x14ac:dyDescent="0.25">
      <c r="A415" s="35">
        <v>39039</v>
      </c>
      <c r="B415" s="17">
        <v>12</v>
      </c>
    </row>
    <row r="416" spans="1:2" x14ac:dyDescent="0.25">
      <c r="A416" s="35">
        <v>39040</v>
      </c>
      <c r="B416" s="17">
        <v>12</v>
      </c>
    </row>
    <row r="417" spans="1:2" x14ac:dyDescent="0.25">
      <c r="A417" s="35">
        <v>39041</v>
      </c>
      <c r="B417" s="17">
        <v>12</v>
      </c>
    </row>
    <row r="418" spans="1:2" x14ac:dyDescent="0.25">
      <c r="A418" s="35">
        <v>39042</v>
      </c>
      <c r="B418" s="17">
        <v>12</v>
      </c>
    </row>
    <row r="419" spans="1:2" x14ac:dyDescent="0.25">
      <c r="A419" s="35">
        <v>39043</v>
      </c>
      <c r="B419" s="17">
        <v>12</v>
      </c>
    </row>
    <row r="420" spans="1:2" x14ac:dyDescent="0.25">
      <c r="A420" s="35">
        <v>39044</v>
      </c>
      <c r="B420" s="17">
        <v>12</v>
      </c>
    </row>
    <row r="421" spans="1:2" x14ac:dyDescent="0.25">
      <c r="A421" s="35">
        <v>39045</v>
      </c>
      <c r="B421" s="17">
        <v>12</v>
      </c>
    </row>
    <row r="422" spans="1:2" x14ac:dyDescent="0.25">
      <c r="A422" s="35">
        <v>39046</v>
      </c>
      <c r="B422" s="17">
        <v>12</v>
      </c>
    </row>
    <row r="423" spans="1:2" x14ac:dyDescent="0.25">
      <c r="A423" s="35">
        <v>39047</v>
      </c>
      <c r="B423" s="17">
        <v>12</v>
      </c>
    </row>
    <row r="424" spans="1:2" x14ac:dyDescent="0.25">
      <c r="A424" s="35">
        <v>39048</v>
      </c>
      <c r="B424" s="17">
        <v>12</v>
      </c>
    </row>
    <row r="425" spans="1:2" x14ac:dyDescent="0.25">
      <c r="A425" s="35">
        <v>39049</v>
      </c>
      <c r="B425" s="17">
        <v>14</v>
      </c>
    </row>
    <row r="426" spans="1:2" x14ac:dyDescent="0.25">
      <c r="A426" s="35">
        <v>39050</v>
      </c>
      <c r="B426" s="17">
        <v>14</v>
      </c>
    </row>
    <row r="427" spans="1:2" x14ac:dyDescent="0.25">
      <c r="A427" s="35">
        <v>39051</v>
      </c>
      <c r="B427" s="17">
        <v>15</v>
      </c>
    </row>
    <row r="428" spans="1:2" x14ac:dyDescent="0.25">
      <c r="A428" s="35">
        <v>39052</v>
      </c>
      <c r="B428" s="17">
        <v>15</v>
      </c>
    </row>
    <row r="429" spans="1:2" x14ac:dyDescent="0.25">
      <c r="A429" s="35">
        <v>39053</v>
      </c>
      <c r="B429" s="17">
        <v>15</v>
      </c>
    </row>
    <row r="430" spans="1:2" x14ac:dyDescent="0.25">
      <c r="A430" s="35">
        <v>39054</v>
      </c>
      <c r="B430" s="17">
        <v>15</v>
      </c>
    </row>
    <row r="431" spans="1:2" x14ac:dyDescent="0.25">
      <c r="A431" s="35">
        <v>39055</v>
      </c>
      <c r="B431" s="17">
        <v>15</v>
      </c>
    </row>
    <row r="432" spans="1:2" x14ac:dyDescent="0.25">
      <c r="A432" s="35">
        <v>39056</v>
      </c>
      <c r="B432" s="17">
        <v>15</v>
      </c>
    </row>
    <row r="433" spans="1:2" x14ac:dyDescent="0.25">
      <c r="A433" s="35">
        <v>39057</v>
      </c>
      <c r="B433" s="17">
        <v>15</v>
      </c>
    </row>
    <row r="434" spans="1:2" x14ac:dyDescent="0.25">
      <c r="A434" s="35">
        <v>39058</v>
      </c>
      <c r="B434" s="17">
        <v>15</v>
      </c>
    </row>
    <row r="435" spans="1:2" x14ac:dyDescent="0.25">
      <c r="A435" s="35">
        <v>39059</v>
      </c>
      <c r="B435" s="17">
        <v>15</v>
      </c>
    </row>
    <row r="436" spans="1:2" x14ac:dyDescent="0.25">
      <c r="A436" s="35">
        <v>39060</v>
      </c>
      <c r="B436" s="17">
        <v>15</v>
      </c>
    </row>
    <row r="437" spans="1:2" x14ac:dyDescent="0.25">
      <c r="A437" s="35">
        <v>39061</v>
      </c>
      <c r="B437" s="17">
        <v>15</v>
      </c>
    </row>
    <row r="438" spans="1:2" x14ac:dyDescent="0.25">
      <c r="A438" s="35">
        <v>39062</v>
      </c>
      <c r="B438" s="17">
        <v>15</v>
      </c>
    </row>
    <row r="439" spans="1:2" x14ac:dyDescent="0.25">
      <c r="A439" s="35">
        <v>39063</v>
      </c>
      <c r="B439" s="17">
        <v>16</v>
      </c>
    </row>
    <row r="440" spans="1:2" x14ac:dyDescent="0.25">
      <c r="A440" s="35">
        <v>39064</v>
      </c>
      <c r="B440" s="17">
        <v>18</v>
      </c>
    </row>
    <row r="441" spans="1:2" x14ac:dyDescent="0.25">
      <c r="A441" s="35">
        <v>39065</v>
      </c>
      <c r="B441" s="17">
        <v>18</v>
      </c>
    </row>
    <row r="442" spans="1:2" x14ac:dyDescent="0.25">
      <c r="A442" s="35">
        <v>39066</v>
      </c>
      <c r="B442" s="17">
        <v>18</v>
      </c>
    </row>
    <row r="443" spans="1:2" x14ac:dyDescent="0.25">
      <c r="A443" s="35">
        <v>39067</v>
      </c>
      <c r="B443" s="17">
        <v>18</v>
      </c>
    </row>
    <row r="444" spans="1:2" x14ac:dyDescent="0.25">
      <c r="A444" s="35">
        <v>39068</v>
      </c>
      <c r="B444" s="17">
        <v>18</v>
      </c>
    </row>
    <row r="445" spans="1:2" x14ac:dyDescent="0.25">
      <c r="A445" s="35">
        <v>39069</v>
      </c>
      <c r="B445" s="17">
        <v>18</v>
      </c>
    </row>
    <row r="446" spans="1:2" x14ac:dyDescent="0.25">
      <c r="A446" s="35">
        <v>39070</v>
      </c>
      <c r="B446" s="17">
        <v>18</v>
      </c>
    </row>
    <row r="447" spans="1:2" x14ac:dyDescent="0.25">
      <c r="A447" s="35">
        <v>39071</v>
      </c>
      <c r="B447" s="17">
        <v>18</v>
      </c>
    </row>
    <row r="448" spans="1:2" x14ac:dyDescent="0.25">
      <c r="A448" s="35">
        <v>39072</v>
      </c>
      <c r="B448" s="17">
        <v>18</v>
      </c>
    </row>
    <row r="449" spans="1:2" x14ac:dyDescent="0.25">
      <c r="A449" s="35">
        <v>39073</v>
      </c>
      <c r="B449" s="17">
        <v>18</v>
      </c>
    </row>
    <row r="450" spans="1:2" x14ac:dyDescent="0.25">
      <c r="A450" s="35">
        <v>39074</v>
      </c>
      <c r="B450" s="17">
        <v>18</v>
      </c>
    </row>
    <row r="451" spans="1:2" x14ac:dyDescent="0.25">
      <c r="A451" s="35">
        <v>39075</v>
      </c>
      <c r="B451" s="17">
        <v>18</v>
      </c>
    </row>
    <row r="452" spans="1:2" x14ac:dyDescent="0.25">
      <c r="A452" s="35">
        <v>39076</v>
      </c>
      <c r="B452" s="17">
        <v>18</v>
      </c>
    </row>
    <row r="453" spans="1:2" x14ac:dyDescent="0.25">
      <c r="A453" s="35">
        <v>39077</v>
      </c>
      <c r="B453" s="17">
        <v>18</v>
      </c>
    </row>
    <row r="454" spans="1:2" x14ac:dyDescent="0.25">
      <c r="A454" s="35">
        <v>39078</v>
      </c>
      <c r="B454" s="17">
        <v>18</v>
      </c>
    </row>
    <row r="455" spans="1:2" x14ac:dyDescent="0.25">
      <c r="A455" s="35">
        <v>39079</v>
      </c>
      <c r="B455" s="17">
        <v>18</v>
      </c>
    </row>
    <row r="456" spans="1:2" x14ac:dyDescent="0.25">
      <c r="A456" s="35">
        <v>39080</v>
      </c>
      <c r="B456" s="17">
        <v>18</v>
      </c>
    </row>
    <row r="457" spans="1:2" x14ac:dyDescent="0.25">
      <c r="A457" s="35">
        <v>39081</v>
      </c>
      <c r="B457" s="17">
        <v>18</v>
      </c>
    </row>
    <row r="458" spans="1:2" x14ac:dyDescent="0.25">
      <c r="A458" s="35">
        <v>39082</v>
      </c>
      <c r="B458" s="17">
        <v>18</v>
      </c>
    </row>
    <row r="459" spans="1:2" x14ac:dyDescent="0.25">
      <c r="A459" s="35">
        <v>39083</v>
      </c>
      <c r="B459" s="17">
        <v>18</v>
      </c>
    </row>
    <row r="460" spans="1:2" x14ac:dyDescent="0.25">
      <c r="A460" s="35">
        <v>39084</v>
      </c>
      <c r="B460" s="17">
        <v>18</v>
      </c>
    </row>
    <row r="461" spans="1:2" x14ac:dyDescent="0.25">
      <c r="A461" s="35">
        <v>39085</v>
      </c>
      <c r="B461" s="17">
        <v>18</v>
      </c>
    </row>
    <row r="462" spans="1:2" x14ac:dyDescent="0.25">
      <c r="A462" s="35">
        <v>39086</v>
      </c>
      <c r="B462" s="17">
        <v>18</v>
      </c>
    </row>
    <row r="463" spans="1:2" x14ac:dyDescent="0.25">
      <c r="A463" s="35">
        <v>39087</v>
      </c>
      <c r="B463" s="17">
        <v>18</v>
      </c>
    </row>
    <row r="464" spans="1:2" x14ac:dyDescent="0.25">
      <c r="A464" s="35">
        <v>39088</v>
      </c>
      <c r="B464" s="17">
        <v>18</v>
      </c>
    </row>
    <row r="465" spans="1:2" x14ac:dyDescent="0.25">
      <c r="A465" s="35">
        <v>39089</v>
      </c>
      <c r="B465" s="17">
        <v>18</v>
      </c>
    </row>
    <row r="466" spans="1:2" x14ac:dyDescent="0.25">
      <c r="A466" s="35">
        <v>39090</v>
      </c>
      <c r="B466" s="17">
        <v>18</v>
      </c>
    </row>
    <row r="467" spans="1:2" x14ac:dyDescent="0.25">
      <c r="A467" s="35">
        <v>39091</v>
      </c>
      <c r="B467" s="17">
        <v>18</v>
      </c>
    </row>
    <row r="468" spans="1:2" x14ac:dyDescent="0.25">
      <c r="A468" s="35">
        <v>39092</v>
      </c>
      <c r="B468" s="17">
        <v>16</v>
      </c>
    </row>
    <row r="469" spans="1:2" x14ac:dyDescent="0.25">
      <c r="A469" s="35">
        <v>39093</v>
      </c>
      <c r="B469" s="17">
        <v>16</v>
      </c>
    </row>
    <row r="470" spans="1:2" x14ac:dyDescent="0.25">
      <c r="A470" s="35">
        <v>39094</v>
      </c>
      <c r="B470" s="17">
        <v>18</v>
      </c>
    </row>
    <row r="471" spans="1:2" x14ac:dyDescent="0.25">
      <c r="A471" s="35">
        <v>39095</v>
      </c>
      <c r="B471" s="17">
        <v>18</v>
      </c>
    </row>
    <row r="472" spans="1:2" x14ac:dyDescent="0.25">
      <c r="A472" s="35">
        <v>39096</v>
      </c>
      <c r="B472" s="17">
        <v>16</v>
      </c>
    </row>
    <row r="473" spans="1:2" x14ac:dyDescent="0.25">
      <c r="A473" s="35">
        <v>39097</v>
      </c>
      <c r="B473" s="17">
        <v>16</v>
      </c>
    </row>
    <row r="474" spans="1:2" x14ac:dyDescent="0.25">
      <c r="A474" s="35">
        <v>39098</v>
      </c>
      <c r="B474" s="17">
        <v>16</v>
      </c>
    </row>
    <row r="475" spans="1:2" x14ac:dyDescent="0.25">
      <c r="A475" s="35">
        <v>39099</v>
      </c>
      <c r="B475" s="17">
        <v>16</v>
      </c>
    </row>
    <row r="476" spans="1:2" x14ac:dyDescent="0.25">
      <c r="A476" s="35">
        <v>39100</v>
      </c>
      <c r="B476" s="17">
        <v>16</v>
      </c>
    </row>
    <row r="477" spans="1:2" x14ac:dyDescent="0.25">
      <c r="A477" s="35">
        <v>39101</v>
      </c>
      <c r="B477" s="17">
        <v>16</v>
      </c>
    </row>
    <row r="478" spans="1:2" x14ac:dyDescent="0.25">
      <c r="A478" s="35">
        <v>39102</v>
      </c>
      <c r="B478" s="17">
        <v>16</v>
      </c>
    </row>
    <row r="479" spans="1:2" x14ac:dyDescent="0.25">
      <c r="A479" s="35">
        <v>39103</v>
      </c>
      <c r="B479" s="17">
        <v>18</v>
      </c>
    </row>
    <row r="480" spans="1:2" x14ac:dyDescent="0.25">
      <c r="A480" s="35">
        <v>39104</v>
      </c>
      <c r="B480" s="17">
        <v>18</v>
      </c>
    </row>
    <row r="481" spans="1:2" x14ac:dyDescent="0.25">
      <c r="A481" s="35">
        <v>39105</v>
      </c>
      <c r="B481" s="17">
        <v>18</v>
      </c>
    </row>
    <row r="482" spans="1:2" x14ac:dyDescent="0.25">
      <c r="A482" s="35">
        <v>39106</v>
      </c>
      <c r="B482" s="17">
        <v>19</v>
      </c>
    </row>
    <row r="483" spans="1:2" x14ac:dyDescent="0.25">
      <c r="A483" s="35">
        <v>39107</v>
      </c>
      <c r="B483" s="17">
        <v>19</v>
      </c>
    </row>
    <row r="484" spans="1:2" x14ac:dyDescent="0.25">
      <c r="A484" s="35">
        <v>39108</v>
      </c>
      <c r="B484" s="17">
        <v>19</v>
      </c>
    </row>
    <row r="485" spans="1:2" x14ac:dyDescent="0.25">
      <c r="A485" s="35">
        <v>39109</v>
      </c>
      <c r="B485" s="17">
        <v>19</v>
      </c>
    </row>
    <row r="486" spans="1:2" x14ac:dyDescent="0.25">
      <c r="A486" s="35">
        <v>39110</v>
      </c>
      <c r="B486" s="17">
        <v>25</v>
      </c>
    </row>
    <row r="487" spans="1:2" x14ac:dyDescent="0.25">
      <c r="A487" s="35">
        <v>39111</v>
      </c>
      <c r="B487" s="17">
        <v>25</v>
      </c>
    </row>
    <row r="488" spans="1:2" x14ac:dyDescent="0.25">
      <c r="A488" s="35">
        <v>39112</v>
      </c>
      <c r="B488" s="17">
        <v>86</v>
      </c>
    </row>
    <row r="489" spans="1:2" x14ac:dyDescent="0.25">
      <c r="A489" s="35">
        <v>39113</v>
      </c>
      <c r="B489" s="17">
        <v>95</v>
      </c>
    </row>
    <row r="490" spans="1:2" x14ac:dyDescent="0.25">
      <c r="A490" s="35">
        <v>39114</v>
      </c>
      <c r="B490" s="17">
        <v>26</v>
      </c>
    </row>
    <row r="491" spans="1:2" x14ac:dyDescent="0.25">
      <c r="A491" s="35">
        <v>39115</v>
      </c>
      <c r="B491" s="17">
        <v>26</v>
      </c>
    </row>
    <row r="492" spans="1:2" x14ac:dyDescent="0.25">
      <c r="A492" s="35">
        <v>39116</v>
      </c>
      <c r="B492" s="17">
        <v>26</v>
      </c>
    </row>
    <row r="493" spans="1:2" x14ac:dyDescent="0.25">
      <c r="A493" s="35">
        <v>39117</v>
      </c>
      <c r="B493" s="17">
        <v>26</v>
      </c>
    </row>
    <row r="494" spans="1:2" x14ac:dyDescent="0.25">
      <c r="A494" s="35">
        <v>39118</v>
      </c>
      <c r="B494" s="17">
        <v>26</v>
      </c>
    </row>
    <row r="495" spans="1:2" x14ac:dyDescent="0.25">
      <c r="A495" s="35">
        <v>39119</v>
      </c>
      <c r="B495" s="17">
        <v>26</v>
      </c>
    </row>
    <row r="496" spans="1:2" x14ac:dyDescent="0.25">
      <c r="A496" s="35">
        <v>39120</v>
      </c>
      <c r="B496" s="17">
        <v>26</v>
      </c>
    </row>
    <row r="497" spans="1:2" x14ac:dyDescent="0.25">
      <c r="A497" s="35">
        <v>39121</v>
      </c>
      <c r="B497" s="17">
        <v>26</v>
      </c>
    </row>
    <row r="498" spans="1:2" x14ac:dyDescent="0.25">
      <c r="A498" s="35">
        <v>39122</v>
      </c>
      <c r="B498" s="17">
        <v>26</v>
      </c>
    </row>
    <row r="499" spans="1:2" x14ac:dyDescent="0.25">
      <c r="A499" s="35">
        <v>39123</v>
      </c>
      <c r="B499" s="17">
        <v>45</v>
      </c>
    </row>
    <row r="500" spans="1:2" x14ac:dyDescent="0.25">
      <c r="A500" s="35">
        <v>39124</v>
      </c>
      <c r="B500" s="17">
        <v>66</v>
      </c>
    </row>
    <row r="501" spans="1:2" x14ac:dyDescent="0.25">
      <c r="A501" s="35">
        <v>39125</v>
      </c>
      <c r="B501" s="17">
        <v>75</v>
      </c>
    </row>
    <row r="502" spans="1:2" x14ac:dyDescent="0.25">
      <c r="A502" s="35">
        <v>39126</v>
      </c>
      <c r="B502" s="17">
        <v>75</v>
      </c>
    </row>
    <row r="503" spans="1:2" x14ac:dyDescent="0.25">
      <c r="A503" s="35">
        <v>39127</v>
      </c>
      <c r="B503" s="17">
        <v>70</v>
      </c>
    </row>
    <row r="504" spans="1:2" x14ac:dyDescent="0.25">
      <c r="A504" s="35">
        <v>39128</v>
      </c>
      <c r="B504" s="17">
        <v>65</v>
      </c>
    </row>
    <row r="505" spans="1:2" x14ac:dyDescent="0.25">
      <c r="A505" s="35">
        <v>39129</v>
      </c>
      <c r="B505" s="17">
        <v>60</v>
      </c>
    </row>
    <row r="506" spans="1:2" x14ac:dyDescent="0.25">
      <c r="A506" s="35">
        <v>39130</v>
      </c>
      <c r="B506" s="17">
        <v>55</v>
      </c>
    </row>
    <row r="507" spans="1:2" x14ac:dyDescent="0.25">
      <c r="A507" s="35">
        <v>39131</v>
      </c>
      <c r="B507" s="17">
        <v>50</v>
      </c>
    </row>
    <row r="508" spans="1:2" x14ac:dyDescent="0.25">
      <c r="A508" s="35">
        <v>39132</v>
      </c>
      <c r="B508" s="17">
        <v>60</v>
      </c>
    </row>
    <row r="509" spans="1:2" x14ac:dyDescent="0.25">
      <c r="A509" s="35">
        <v>39133</v>
      </c>
      <c r="B509" s="17">
        <v>57</v>
      </c>
    </row>
    <row r="510" spans="1:2" x14ac:dyDescent="0.25">
      <c r="A510" s="35">
        <v>39134</v>
      </c>
      <c r="B510" s="17">
        <v>52</v>
      </c>
    </row>
    <row r="511" spans="1:2" x14ac:dyDescent="0.25">
      <c r="A511" s="35">
        <v>39135</v>
      </c>
      <c r="B511" s="17">
        <v>50</v>
      </c>
    </row>
    <row r="512" spans="1:2" x14ac:dyDescent="0.25">
      <c r="A512" s="35">
        <v>39136</v>
      </c>
      <c r="B512" s="17">
        <v>70</v>
      </c>
    </row>
    <row r="513" spans="1:2" x14ac:dyDescent="0.25">
      <c r="A513" s="35">
        <v>39137</v>
      </c>
      <c r="B513" s="17">
        <v>72</v>
      </c>
    </row>
    <row r="514" spans="1:2" x14ac:dyDescent="0.25">
      <c r="A514" s="35">
        <v>39138</v>
      </c>
      <c r="B514" s="17">
        <v>63</v>
      </c>
    </row>
    <row r="515" spans="1:2" x14ac:dyDescent="0.25">
      <c r="A515" s="35">
        <v>39139</v>
      </c>
      <c r="B515" s="17">
        <v>60</v>
      </c>
    </row>
    <row r="516" spans="1:2" x14ac:dyDescent="0.25">
      <c r="A516" s="35">
        <v>39140</v>
      </c>
      <c r="B516" s="17">
        <v>59</v>
      </c>
    </row>
    <row r="517" spans="1:2" x14ac:dyDescent="0.25">
      <c r="A517" s="35">
        <v>39141</v>
      </c>
      <c r="B517" s="17">
        <v>59</v>
      </c>
    </row>
    <row r="518" spans="1:2" x14ac:dyDescent="0.25">
      <c r="A518" s="35">
        <v>39142</v>
      </c>
      <c r="B518" s="17">
        <v>59</v>
      </c>
    </row>
    <row r="519" spans="1:2" x14ac:dyDescent="0.25">
      <c r="A519" s="35">
        <v>39143</v>
      </c>
      <c r="B519" s="17">
        <v>51</v>
      </c>
    </row>
    <row r="520" spans="1:2" x14ac:dyDescent="0.25">
      <c r="A520" s="35">
        <v>39144</v>
      </c>
      <c r="B520" s="17">
        <v>40</v>
      </c>
    </row>
    <row r="521" spans="1:2" x14ac:dyDescent="0.25">
      <c r="A521" s="35">
        <v>39145</v>
      </c>
      <c r="B521" s="17">
        <v>26</v>
      </c>
    </row>
    <row r="522" spans="1:2" x14ac:dyDescent="0.25">
      <c r="A522" s="35">
        <v>39146</v>
      </c>
      <c r="B522" s="17">
        <v>20</v>
      </c>
    </row>
    <row r="523" spans="1:2" x14ac:dyDescent="0.25">
      <c r="A523" s="35">
        <v>39147</v>
      </c>
      <c r="B523" s="17">
        <v>20</v>
      </c>
    </row>
    <row r="524" spans="1:2" x14ac:dyDescent="0.25">
      <c r="A524" s="35">
        <v>39148</v>
      </c>
      <c r="B524" s="17">
        <v>20</v>
      </c>
    </row>
    <row r="525" spans="1:2" x14ac:dyDescent="0.25">
      <c r="A525" s="35">
        <v>39149</v>
      </c>
      <c r="B525" s="17">
        <v>20</v>
      </c>
    </row>
    <row r="526" spans="1:2" x14ac:dyDescent="0.25">
      <c r="A526" s="35">
        <v>39150</v>
      </c>
      <c r="B526" s="17">
        <v>20</v>
      </c>
    </row>
    <row r="527" spans="1:2" x14ac:dyDescent="0.25">
      <c r="A527" s="35">
        <v>39151</v>
      </c>
      <c r="B527" s="17">
        <v>20</v>
      </c>
    </row>
    <row r="528" spans="1:2" x14ac:dyDescent="0.25">
      <c r="A528" s="35">
        <v>39152</v>
      </c>
      <c r="B528" s="17">
        <v>20</v>
      </c>
    </row>
    <row r="529" spans="1:2" x14ac:dyDescent="0.25">
      <c r="A529" s="35">
        <v>39153</v>
      </c>
      <c r="B529" s="17">
        <v>20</v>
      </c>
    </row>
    <row r="530" spans="1:2" x14ac:dyDescent="0.25">
      <c r="A530" s="35">
        <v>39154</v>
      </c>
      <c r="B530" s="17">
        <v>20</v>
      </c>
    </row>
    <row r="531" spans="1:2" x14ac:dyDescent="0.25">
      <c r="A531" s="35">
        <v>39155</v>
      </c>
      <c r="B531" s="17">
        <v>20</v>
      </c>
    </row>
    <row r="532" spans="1:2" x14ac:dyDescent="0.25">
      <c r="A532" s="35">
        <v>39156</v>
      </c>
      <c r="B532" s="17">
        <v>19</v>
      </c>
    </row>
    <row r="533" spans="1:2" x14ac:dyDescent="0.25">
      <c r="A533" s="35">
        <v>39157</v>
      </c>
      <c r="B533" s="17">
        <v>18</v>
      </c>
    </row>
    <row r="534" spans="1:2" x14ac:dyDescent="0.25">
      <c r="A534" s="35">
        <v>39158</v>
      </c>
      <c r="B534" s="17">
        <v>18</v>
      </c>
    </row>
    <row r="535" spans="1:2" x14ac:dyDescent="0.25">
      <c r="A535" s="35">
        <v>39159</v>
      </c>
      <c r="B535" s="17">
        <v>18</v>
      </c>
    </row>
    <row r="536" spans="1:2" x14ac:dyDescent="0.25">
      <c r="A536" s="35">
        <v>39160</v>
      </c>
      <c r="B536" s="17">
        <v>18</v>
      </c>
    </row>
    <row r="537" spans="1:2" x14ac:dyDescent="0.25">
      <c r="A537" s="35">
        <v>39161</v>
      </c>
      <c r="B537" s="17">
        <v>18</v>
      </c>
    </row>
    <row r="538" spans="1:2" x14ac:dyDescent="0.25">
      <c r="A538" s="35">
        <v>39162</v>
      </c>
      <c r="B538" s="17">
        <v>18</v>
      </c>
    </row>
    <row r="539" spans="1:2" x14ac:dyDescent="0.25">
      <c r="A539" s="35">
        <v>39163</v>
      </c>
      <c r="B539" s="17">
        <v>18</v>
      </c>
    </row>
    <row r="540" spans="1:2" x14ac:dyDescent="0.25">
      <c r="A540" s="35">
        <v>39164</v>
      </c>
      <c r="B540" s="17">
        <v>18</v>
      </c>
    </row>
    <row r="541" spans="1:2" x14ac:dyDescent="0.25">
      <c r="A541" s="35">
        <v>39165</v>
      </c>
      <c r="B541" s="17">
        <v>18</v>
      </c>
    </row>
    <row r="542" spans="1:2" x14ac:dyDescent="0.25">
      <c r="A542" s="35">
        <v>39166</v>
      </c>
      <c r="B542" s="17">
        <v>18</v>
      </c>
    </row>
    <row r="543" spans="1:2" x14ac:dyDescent="0.25">
      <c r="A543" s="35">
        <v>39167</v>
      </c>
      <c r="B543" s="17">
        <v>18</v>
      </c>
    </row>
    <row r="544" spans="1:2" x14ac:dyDescent="0.25">
      <c r="A544" s="35">
        <v>39168</v>
      </c>
      <c r="B544" s="17">
        <v>18</v>
      </c>
    </row>
    <row r="545" spans="1:2" x14ac:dyDescent="0.25">
      <c r="A545" s="35">
        <v>39169</v>
      </c>
      <c r="B545" s="17">
        <v>18</v>
      </c>
    </row>
    <row r="546" spans="1:2" x14ac:dyDescent="0.25">
      <c r="A546" s="35">
        <v>39170</v>
      </c>
      <c r="B546" s="17">
        <v>18</v>
      </c>
    </row>
    <row r="547" spans="1:2" x14ac:dyDescent="0.25">
      <c r="A547" s="35">
        <v>39171</v>
      </c>
      <c r="B547" s="17">
        <v>18</v>
      </c>
    </row>
    <row r="548" spans="1:2" x14ac:dyDescent="0.25">
      <c r="A548" s="35">
        <v>39172</v>
      </c>
      <c r="B548" s="17">
        <v>18</v>
      </c>
    </row>
    <row r="549" spans="1:2" x14ac:dyDescent="0.25">
      <c r="A549" s="35">
        <v>39173</v>
      </c>
      <c r="B549" s="17">
        <v>18</v>
      </c>
    </row>
    <row r="550" spans="1:2" x14ac:dyDescent="0.25">
      <c r="A550" s="35">
        <v>39174</v>
      </c>
      <c r="B550" s="17">
        <v>18</v>
      </c>
    </row>
    <row r="551" spans="1:2" x14ac:dyDescent="0.25">
      <c r="A551" s="35">
        <v>39175</v>
      </c>
      <c r="B551" s="17">
        <v>16</v>
      </c>
    </row>
    <row r="552" spans="1:2" x14ac:dyDescent="0.25">
      <c r="A552" s="35">
        <v>39176</v>
      </c>
      <c r="B552" s="17">
        <v>15</v>
      </c>
    </row>
    <row r="553" spans="1:2" x14ac:dyDescent="0.25">
      <c r="A553" s="35">
        <v>39177</v>
      </c>
      <c r="B553" s="17">
        <v>15</v>
      </c>
    </row>
    <row r="554" spans="1:2" x14ac:dyDescent="0.25">
      <c r="A554" s="35">
        <v>39178</v>
      </c>
      <c r="B554" s="17">
        <v>15</v>
      </c>
    </row>
    <row r="555" spans="1:2" x14ac:dyDescent="0.25">
      <c r="A555" s="35">
        <v>39179</v>
      </c>
      <c r="B555" s="17">
        <v>15</v>
      </c>
    </row>
    <row r="556" spans="1:2" x14ac:dyDescent="0.25">
      <c r="A556" s="35">
        <v>39180</v>
      </c>
      <c r="B556" s="17">
        <v>15</v>
      </c>
    </row>
    <row r="557" spans="1:2" x14ac:dyDescent="0.25">
      <c r="A557" s="35">
        <v>39181</v>
      </c>
      <c r="B557" s="17">
        <v>15</v>
      </c>
    </row>
    <row r="558" spans="1:2" x14ac:dyDescent="0.25">
      <c r="A558" s="35">
        <v>39182</v>
      </c>
      <c r="B558" s="17">
        <v>15</v>
      </c>
    </row>
    <row r="559" spans="1:2" x14ac:dyDescent="0.25">
      <c r="A559" s="35">
        <v>39183</v>
      </c>
      <c r="B559" s="17">
        <v>15</v>
      </c>
    </row>
    <row r="560" spans="1:2" x14ac:dyDescent="0.25">
      <c r="A560" s="35">
        <v>39184</v>
      </c>
      <c r="B560" s="17">
        <v>15</v>
      </c>
    </row>
    <row r="561" spans="1:2" x14ac:dyDescent="0.25">
      <c r="A561" s="35">
        <v>39185</v>
      </c>
      <c r="B561" s="17">
        <v>15</v>
      </c>
    </row>
    <row r="562" spans="1:2" x14ac:dyDescent="0.25">
      <c r="A562" s="35">
        <v>39186</v>
      </c>
      <c r="B562" s="17">
        <v>15</v>
      </c>
    </row>
    <row r="563" spans="1:2" x14ac:dyDescent="0.25">
      <c r="A563" s="35">
        <v>39187</v>
      </c>
      <c r="B563" s="17">
        <v>15</v>
      </c>
    </row>
    <row r="564" spans="1:2" x14ac:dyDescent="0.25">
      <c r="A564" s="35">
        <v>39188</v>
      </c>
      <c r="B564" s="17">
        <v>15</v>
      </c>
    </row>
    <row r="565" spans="1:2" x14ac:dyDescent="0.25">
      <c r="A565" s="35">
        <v>39189</v>
      </c>
      <c r="B565" s="17">
        <v>15</v>
      </c>
    </row>
    <row r="566" spans="1:2" x14ac:dyDescent="0.25">
      <c r="A566" s="35">
        <v>39190</v>
      </c>
      <c r="B566" s="17">
        <v>15</v>
      </c>
    </row>
    <row r="567" spans="1:2" x14ac:dyDescent="0.25">
      <c r="A567" s="35">
        <v>39191</v>
      </c>
      <c r="B567" s="17">
        <v>15</v>
      </c>
    </row>
    <row r="568" spans="1:2" x14ac:dyDescent="0.25">
      <c r="A568" s="35">
        <v>39192</v>
      </c>
      <c r="B568" s="17">
        <v>18</v>
      </c>
    </row>
    <row r="569" spans="1:2" x14ac:dyDescent="0.25">
      <c r="A569" s="35">
        <v>39193</v>
      </c>
      <c r="B569" s="17">
        <v>18</v>
      </c>
    </row>
    <row r="570" spans="1:2" x14ac:dyDescent="0.25">
      <c r="A570" s="35">
        <v>39194</v>
      </c>
      <c r="B570" s="17">
        <v>18</v>
      </c>
    </row>
    <row r="571" spans="1:2" x14ac:dyDescent="0.25">
      <c r="A571" s="35">
        <v>39195</v>
      </c>
      <c r="B571" s="17">
        <v>18</v>
      </c>
    </row>
    <row r="572" spans="1:2" x14ac:dyDescent="0.25">
      <c r="A572" s="35">
        <v>39196</v>
      </c>
      <c r="B572" s="17">
        <v>17</v>
      </c>
    </row>
    <row r="573" spans="1:2" x14ac:dyDescent="0.25">
      <c r="A573" s="35">
        <v>39197</v>
      </c>
      <c r="B573" s="17">
        <v>15</v>
      </c>
    </row>
    <row r="574" spans="1:2" x14ac:dyDescent="0.25">
      <c r="A574" s="35">
        <v>39198</v>
      </c>
      <c r="B574" s="17">
        <v>15</v>
      </c>
    </row>
    <row r="575" spans="1:2" x14ac:dyDescent="0.25">
      <c r="A575" s="35">
        <v>39199</v>
      </c>
      <c r="B575" s="17">
        <v>15</v>
      </c>
    </row>
    <row r="576" spans="1:2" x14ac:dyDescent="0.25">
      <c r="A576" s="35">
        <v>39200</v>
      </c>
      <c r="B576" s="17">
        <v>15</v>
      </c>
    </row>
    <row r="577" spans="1:2" x14ac:dyDescent="0.25">
      <c r="A577" s="35">
        <v>39201</v>
      </c>
      <c r="B577" s="17">
        <v>15</v>
      </c>
    </row>
    <row r="578" spans="1:2" x14ac:dyDescent="0.25">
      <c r="A578" s="35">
        <v>39202</v>
      </c>
      <c r="B578" s="17">
        <v>15</v>
      </c>
    </row>
    <row r="579" spans="1:2" x14ac:dyDescent="0.25">
      <c r="A579" s="35">
        <v>39203</v>
      </c>
      <c r="B579" s="17">
        <v>15</v>
      </c>
    </row>
    <row r="580" spans="1:2" x14ac:dyDescent="0.25">
      <c r="A580" s="35">
        <v>39204</v>
      </c>
      <c r="B580" s="17">
        <v>15</v>
      </c>
    </row>
    <row r="581" spans="1:2" x14ac:dyDescent="0.25">
      <c r="A581" s="35">
        <v>39205</v>
      </c>
      <c r="B581" s="17">
        <v>15</v>
      </c>
    </row>
    <row r="582" spans="1:2" x14ac:dyDescent="0.25">
      <c r="A582" s="35">
        <v>39206</v>
      </c>
      <c r="B582" s="17">
        <v>12</v>
      </c>
    </row>
    <row r="583" spans="1:2" x14ac:dyDescent="0.25">
      <c r="A583" s="35">
        <v>39207</v>
      </c>
      <c r="B583" s="17">
        <v>12</v>
      </c>
    </row>
    <row r="584" spans="1:2" x14ac:dyDescent="0.25">
      <c r="A584" s="35">
        <v>39208</v>
      </c>
      <c r="B584" s="17">
        <v>12</v>
      </c>
    </row>
    <row r="585" spans="1:2" x14ac:dyDescent="0.25">
      <c r="A585" s="35">
        <v>39209</v>
      </c>
      <c r="B585" s="17">
        <v>12</v>
      </c>
    </row>
    <row r="586" spans="1:2" x14ac:dyDescent="0.25">
      <c r="A586" s="35">
        <v>39210</v>
      </c>
      <c r="B586" s="17">
        <v>12</v>
      </c>
    </row>
    <row r="587" spans="1:2" x14ac:dyDescent="0.25">
      <c r="A587" s="35">
        <v>39211</v>
      </c>
      <c r="B587" s="17">
        <v>12</v>
      </c>
    </row>
    <row r="588" spans="1:2" x14ac:dyDescent="0.25">
      <c r="A588" s="35">
        <v>39212</v>
      </c>
      <c r="B588" s="17">
        <v>12</v>
      </c>
    </row>
    <row r="589" spans="1:2" x14ac:dyDescent="0.25">
      <c r="A589" s="35">
        <v>39213</v>
      </c>
      <c r="B589" s="17">
        <v>12</v>
      </c>
    </row>
    <row r="590" spans="1:2" x14ac:dyDescent="0.25">
      <c r="A590" s="35">
        <v>39214</v>
      </c>
      <c r="B590" s="17">
        <v>12</v>
      </c>
    </row>
    <row r="591" spans="1:2" x14ac:dyDescent="0.25">
      <c r="A591" s="35">
        <v>39215</v>
      </c>
      <c r="B591" s="17">
        <v>12</v>
      </c>
    </row>
    <row r="592" spans="1:2" x14ac:dyDescent="0.25">
      <c r="A592" s="35">
        <v>39216</v>
      </c>
      <c r="B592" s="17">
        <v>12</v>
      </c>
    </row>
    <row r="593" spans="1:2" x14ac:dyDescent="0.25">
      <c r="A593" s="35">
        <v>39217</v>
      </c>
      <c r="B593" s="17">
        <v>12</v>
      </c>
    </row>
    <row r="594" spans="1:2" x14ac:dyDescent="0.25">
      <c r="A594" s="35">
        <v>39218</v>
      </c>
      <c r="B594" s="17">
        <v>11</v>
      </c>
    </row>
    <row r="595" spans="1:2" x14ac:dyDescent="0.25">
      <c r="A595" s="35">
        <v>39219</v>
      </c>
      <c r="B595" s="17">
        <v>10</v>
      </c>
    </row>
    <row r="596" spans="1:2" x14ac:dyDescent="0.25">
      <c r="A596" s="35">
        <v>39220</v>
      </c>
      <c r="B596" s="17">
        <v>10</v>
      </c>
    </row>
    <row r="597" spans="1:2" x14ac:dyDescent="0.25">
      <c r="A597" s="35">
        <v>39221</v>
      </c>
      <c r="B597" s="17">
        <v>10</v>
      </c>
    </row>
    <row r="598" spans="1:2" x14ac:dyDescent="0.25">
      <c r="A598" s="35">
        <v>39222</v>
      </c>
      <c r="B598" s="17">
        <v>10</v>
      </c>
    </row>
    <row r="599" spans="1:2" x14ac:dyDescent="0.25">
      <c r="A599" s="35">
        <v>39223</v>
      </c>
      <c r="B599" s="17">
        <v>10</v>
      </c>
    </row>
    <row r="600" spans="1:2" x14ac:dyDescent="0.25">
      <c r="A600" s="35">
        <v>39224</v>
      </c>
      <c r="B600" s="17">
        <v>10</v>
      </c>
    </row>
    <row r="601" spans="1:2" x14ac:dyDescent="0.25">
      <c r="A601" s="35">
        <v>39225</v>
      </c>
      <c r="B601" s="17">
        <v>10</v>
      </c>
    </row>
    <row r="602" spans="1:2" x14ac:dyDescent="0.25">
      <c r="A602" s="35">
        <v>39226</v>
      </c>
      <c r="B602" s="17">
        <v>9</v>
      </c>
    </row>
    <row r="603" spans="1:2" x14ac:dyDescent="0.25">
      <c r="A603" s="35">
        <v>39227</v>
      </c>
      <c r="B603" s="17">
        <v>8</v>
      </c>
    </row>
    <row r="604" spans="1:2" x14ac:dyDescent="0.25">
      <c r="A604" s="35">
        <v>39228</v>
      </c>
      <c r="B604" s="17">
        <v>8</v>
      </c>
    </row>
    <row r="605" spans="1:2" x14ac:dyDescent="0.25">
      <c r="A605" s="35">
        <v>39229</v>
      </c>
      <c r="B605" s="17">
        <v>8</v>
      </c>
    </row>
    <row r="606" spans="1:2" x14ac:dyDescent="0.25">
      <c r="A606" s="35">
        <v>39230</v>
      </c>
      <c r="B606" s="17">
        <v>8</v>
      </c>
    </row>
    <row r="607" spans="1:2" x14ac:dyDescent="0.25">
      <c r="A607" s="35">
        <v>39231</v>
      </c>
      <c r="B607" s="17">
        <v>8</v>
      </c>
    </row>
    <row r="608" spans="1:2" x14ac:dyDescent="0.25">
      <c r="A608" s="35">
        <v>39232</v>
      </c>
      <c r="B608" s="17">
        <v>8</v>
      </c>
    </row>
    <row r="609" spans="1:2" x14ac:dyDescent="0.25">
      <c r="A609" s="35">
        <v>39233</v>
      </c>
      <c r="B609" s="17">
        <v>8</v>
      </c>
    </row>
    <row r="610" spans="1:2" x14ac:dyDescent="0.25">
      <c r="A610" s="35">
        <v>39234</v>
      </c>
      <c r="B610" s="17">
        <v>8</v>
      </c>
    </row>
    <row r="611" spans="1:2" x14ac:dyDescent="0.25">
      <c r="A611" s="35">
        <v>39235</v>
      </c>
      <c r="B611" s="17">
        <v>8</v>
      </c>
    </row>
    <row r="612" spans="1:2" x14ac:dyDescent="0.25">
      <c r="A612" s="35">
        <v>39236</v>
      </c>
      <c r="B612" s="17">
        <v>8</v>
      </c>
    </row>
    <row r="613" spans="1:2" x14ac:dyDescent="0.25">
      <c r="A613" s="35">
        <v>39237</v>
      </c>
      <c r="B613" s="17">
        <v>8</v>
      </c>
    </row>
    <row r="614" spans="1:2" x14ac:dyDescent="0.25">
      <c r="A614" s="35">
        <v>39238</v>
      </c>
      <c r="B614" s="17">
        <v>8</v>
      </c>
    </row>
    <row r="615" spans="1:2" x14ac:dyDescent="0.25">
      <c r="A615" s="35">
        <v>39239</v>
      </c>
      <c r="B615" s="17">
        <v>8</v>
      </c>
    </row>
    <row r="616" spans="1:2" x14ac:dyDescent="0.25">
      <c r="A616" s="35">
        <v>39240</v>
      </c>
      <c r="B616" s="17">
        <v>8</v>
      </c>
    </row>
    <row r="617" spans="1:2" x14ac:dyDescent="0.25">
      <c r="A617" s="35">
        <v>39241</v>
      </c>
      <c r="B617" s="17">
        <v>7</v>
      </c>
    </row>
    <row r="618" spans="1:2" x14ac:dyDescent="0.25">
      <c r="A618" s="35">
        <v>39242</v>
      </c>
      <c r="B618" s="17">
        <v>7</v>
      </c>
    </row>
    <row r="619" spans="1:2" x14ac:dyDescent="0.25">
      <c r="A619" s="35">
        <v>39243</v>
      </c>
      <c r="B619" s="17">
        <v>7</v>
      </c>
    </row>
    <row r="620" spans="1:2" x14ac:dyDescent="0.25">
      <c r="A620" s="35">
        <v>39244</v>
      </c>
      <c r="B620" s="17">
        <v>7</v>
      </c>
    </row>
    <row r="621" spans="1:2" x14ac:dyDescent="0.25">
      <c r="A621" s="35">
        <v>39245</v>
      </c>
      <c r="B621" s="17">
        <v>7</v>
      </c>
    </row>
    <row r="622" spans="1:2" x14ac:dyDescent="0.25">
      <c r="A622" s="35">
        <v>39246</v>
      </c>
      <c r="B622" s="17">
        <v>7</v>
      </c>
    </row>
    <row r="623" spans="1:2" x14ac:dyDescent="0.25">
      <c r="A623" s="35">
        <v>39247</v>
      </c>
      <c r="B623" s="17">
        <v>7</v>
      </c>
    </row>
    <row r="624" spans="1:2" x14ac:dyDescent="0.25">
      <c r="A624" s="35">
        <v>39248</v>
      </c>
      <c r="B624" s="17">
        <v>6</v>
      </c>
    </row>
    <row r="625" spans="1:2" x14ac:dyDescent="0.25">
      <c r="A625" s="35">
        <v>39249</v>
      </c>
      <c r="B625" s="17">
        <v>6</v>
      </c>
    </row>
    <row r="626" spans="1:2" x14ac:dyDescent="0.25">
      <c r="A626" s="35">
        <v>39250</v>
      </c>
      <c r="B626" s="17">
        <v>6</v>
      </c>
    </row>
    <row r="627" spans="1:2" x14ac:dyDescent="0.25">
      <c r="A627" s="35">
        <v>39251</v>
      </c>
      <c r="B627" s="17">
        <v>6</v>
      </c>
    </row>
    <row r="628" spans="1:2" x14ac:dyDescent="0.25">
      <c r="A628" s="35">
        <v>39252</v>
      </c>
      <c r="B628" s="17">
        <v>6</v>
      </c>
    </row>
    <row r="629" spans="1:2" x14ac:dyDescent="0.25">
      <c r="A629" s="35">
        <v>39253</v>
      </c>
      <c r="B629" s="17">
        <v>6</v>
      </c>
    </row>
    <row r="630" spans="1:2" x14ac:dyDescent="0.25">
      <c r="A630" s="35">
        <v>39254</v>
      </c>
      <c r="B630" s="17">
        <v>5</v>
      </c>
    </row>
    <row r="631" spans="1:2" x14ac:dyDescent="0.25">
      <c r="A631" s="35">
        <v>39255</v>
      </c>
      <c r="B631" s="17">
        <v>5</v>
      </c>
    </row>
    <row r="632" spans="1:2" x14ac:dyDescent="0.25">
      <c r="A632" s="35">
        <v>39256</v>
      </c>
      <c r="B632" s="17">
        <v>5</v>
      </c>
    </row>
    <row r="633" spans="1:2" x14ac:dyDescent="0.25">
      <c r="A633" s="35">
        <v>39257</v>
      </c>
      <c r="B633" s="17">
        <v>5</v>
      </c>
    </row>
    <row r="634" spans="1:2" x14ac:dyDescent="0.25">
      <c r="A634" s="35">
        <v>39258</v>
      </c>
      <c r="B634" s="17">
        <v>5</v>
      </c>
    </row>
    <row r="635" spans="1:2" x14ac:dyDescent="0.25">
      <c r="A635" s="35">
        <v>39259</v>
      </c>
      <c r="B635" s="17">
        <v>5</v>
      </c>
    </row>
    <row r="636" spans="1:2" x14ac:dyDescent="0.25">
      <c r="A636" s="35">
        <v>39260</v>
      </c>
      <c r="B636" s="17">
        <v>5</v>
      </c>
    </row>
    <row r="637" spans="1:2" x14ac:dyDescent="0.25">
      <c r="A637" s="35">
        <v>39261</v>
      </c>
      <c r="B637" s="17">
        <v>5</v>
      </c>
    </row>
    <row r="638" spans="1:2" x14ac:dyDescent="0.25">
      <c r="A638" s="35">
        <v>39262</v>
      </c>
      <c r="B638" s="17">
        <v>5</v>
      </c>
    </row>
    <row r="639" spans="1:2" x14ac:dyDescent="0.25">
      <c r="A639" s="35">
        <v>39263</v>
      </c>
      <c r="B639" s="17">
        <v>5</v>
      </c>
    </row>
    <row r="640" spans="1:2" x14ac:dyDescent="0.25">
      <c r="A640" s="35">
        <v>39264</v>
      </c>
      <c r="B640" s="17">
        <v>5.1999998092651367</v>
      </c>
    </row>
    <row r="641" spans="1:2" x14ac:dyDescent="0.25">
      <c r="A641" s="35">
        <v>39265</v>
      </c>
      <c r="B641" s="17">
        <v>5.1999998092651367</v>
      </c>
    </row>
    <row r="642" spans="1:2" x14ac:dyDescent="0.25">
      <c r="A642" s="35">
        <v>39266</v>
      </c>
      <c r="B642" s="17">
        <v>5.1999998092651367</v>
      </c>
    </row>
    <row r="643" spans="1:2" x14ac:dyDescent="0.25">
      <c r="A643" s="35">
        <v>39267</v>
      </c>
      <c r="B643" s="17">
        <v>5.1999998092651367</v>
      </c>
    </row>
    <row r="644" spans="1:2" x14ac:dyDescent="0.25">
      <c r="A644" s="35">
        <v>39268</v>
      </c>
      <c r="B644" s="17">
        <v>5.0999999046325684</v>
      </c>
    </row>
    <row r="645" spans="1:2" x14ac:dyDescent="0.25">
      <c r="A645" s="35">
        <v>39269</v>
      </c>
      <c r="B645" s="17">
        <v>5.0999999046325684</v>
      </c>
    </row>
    <row r="646" spans="1:2" x14ac:dyDescent="0.25">
      <c r="A646" s="35">
        <v>39270</v>
      </c>
      <c r="B646" s="17">
        <v>5.0999999046325684</v>
      </c>
    </row>
    <row r="647" spans="1:2" x14ac:dyDescent="0.25">
      <c r="A647" s="35">
        <v>39271</v>
      </c>
      <c r="B647" s="17">
        <v>5.0999999046325684</v>
      </c>
    </row>
    <row r="648" spans="1:2" x14ac:dyDescent="0.25">
      <c r="A648" s="35">
        <v>39272</v>
      </c>
      <c r="B648" s="17">
        <v>5.0999999046325684</v>
      </c>
    </row>
    <row r="649" spans="1:2" x14ac:dyDescent="0.25">
      <c r="A649" s="35">
        <v>39273</v>
      </c>
      <c r="B649" s="17">
        <v>5.0999999046325684</v>
      </c>
    </row>
    <row r="650" spans="1:2" x14ac:dyDescent="0.25">
      <c r="A650" s="35">
        <v>39274</v>
      </c>
      <c r="B650" s="17">
        <v>5.0999999046325684</v>
      </c>
    </row>
    <row r="651" spans="1:2" x14ac:dyDescent="0.25">
      <c r="A651" s="35">
        <v>39275</v>
      </c>
      <c r="B651" s="17">
        <v>5.0999999046325684</v>
      </c>
    </row>
    <row r="652" spans="1:2" x14ac:dyDescent="0.25">
      <c r="A652" s="35">
        <v>39276</v>
      </c>
      <c r="B652" s="17">
        <v>5.0999999046325684</v>
      </c>
    </row>
    <row r="653" spans="1:2" x14ac:dyDescent="0.25">
      <c r="A653" s="35">
        <v>39277</v>
      </c>
      <c r="B653" s="17">
        <v>5.0999999046325684</v>
      </c>
    </row>
    <row r="654" spans="1:2" x14ac:dyDescent="0.25">
      <c r="A654" s="35">
        <v>39278</v>
      </c>
      <c r="B654" s="17">
        <v>5.0999999046325684</v>
      </c>
    </row>
    <row r="655" spans="1:2" x14ac:dyDescent="0.25">
      <c r="A655" s="35">
        <v>39279</v>
      </c>
      <c r="B655" s="17">
        <v>5.0999999046325684</v>
      </c>
    </row>
    <row r="656" spans="1:2" x14ac:dyDescent="0.25">
      <c r="A656" s="35">
        <v>39280</v>
      </c>
      <c r="B656" s="17">
        <v>4.0999999046325684</v>
      </c>
    </row>
    <row r="657" spans="1:2" x14ac:dyDescent="0.25">
      <c r="A657" s="35">
        <v>39281</v>
      </c>
      <c r="B657" s="17">
        <v>4.0999999046325684</v>
      </c>
    </row>
    <row r="658" spans="1:2" x14ac:dyDescent="0.25">
      <c r="A658" s="35">
        <v>39282</v>
      </c>
      <c r="B658" s="17">
        <v>4.0999999046325684</v>
      </c>
    </row>
    <row r="659" spans="1:2" x14ac:dyDescent="0.25">
      <c r="A659" s="35">
        <v>39283</v>
      </c>
      <c r="B659" s="17">
        <v>4.0999999046325684</v>
      </c>
    </row>
    <row r="660" spans="1:2" x14ac:dyDescent="0.25">
      <c r="A660" s="35">
        <v>39284</v>
      </c>
      <c r="B660" s="17">
        <v>4.0999999046325684</v>
      </c>
    </row>
    <row r="661" spans="1:2" x14ac:dyDescent="0.25">
      <c r="A661" s="35">
        <v>39285</v>
      </c>
      <c r="B661" s="17">
        <v>4.0999999046325684</v>
      </c>
    </row>
    <row r="662" spans="1:2" x14ac:dyDescent="0.25">
      <c r="A662" s="35">
        <v>39286</v>
      </c>
      <c r="B662" s="17">
        <v>4.0999999046325684</v>
      </c>
    </row>
    <row r="663" spans="1:2" x14ac:dyDescent="0.25">
      <c r="A663" s="35">
        <v>39287</v>
      </c>
      <c r="B663" s="17">
        <v>4.0999999046325684</v>
      </c>
    </row>
    <row r="664" spans="1:2" x14ac:dyDescent="0.25">
      <c r="A664" s="35">
        <v>39288</v>
      </c>
      <c r="B664" s="17">
        <v>4.0999999046325684</v>
      </c>
    </row>
    <row r="665" spans="1:2" x14ac:dyDescent="0.25">
      <c r="A665" s="35">
        <v>39289</v>
      </c>
      <c r="B665" s="17">
        <v>4.0999999046325684</v>
      </c>
    </row>
    <row r="666" spans="1:2" x14ac:dyDescent="0.25">
      <c r="A666" s="35">
        <v>39290</v>
      </c>
      <c r="B666" s="17">
        <v>4.0999999046325684</v>
      </c>
    </row>
    <row r="667" spans="1:2" x14ac:dyDescent="0.25">
      <c r="A667" s="35">
        <v>39291</v>
      </c>
      <c r="B667" s="17">
        <v>4.0999999046325684</v>
      </c>
    </row>
    <row r="668" spans="1:2" x14ac:dyDescent="0.25">
      <c r="A668" s="35">
        <v>39292</v>
      </c>
      <c r="B668" s="17">
        <v>4.0999999046325684</v>
      </c>
    </row>
    <row r="669" spans="1:2" x14ac:dyDescent="0.25">
      <c r="A669" s="35">
        <v>39293</v>
      </c>
      <c r="B669" s="17">
        <v>4.0999999046325684</v>
      </c>
    </row>
    <row r="670" spans="1:2" x14ac:dyDescent="0.25">
      <c r="A670" s="35">
        <v>39294</v>
      </c>
      <c r="B670" s="17">
        <v>4.0999999046325684</v>
      </c>
    </row>
    <row r="671" spans="1:2" x14ac:dyDescent="0.25">
      <c r="A671" s="35">
        <v>39295</v>
      </c>
      <c r="B671" s="17">
        <v>4</v>
      </c>
    </row>
    <row r="672" spans="1:2" x14ac:dyDescent="0.25">
      <c r="A672" s="35">
        <v>39296</v>
      </c>
      <c r="B672" s="17">
        <v>2.9000000953674316</v>
      </c>
    </row>
    <row r="673" spans="1:2" x14ac:dyDescent="0.25">
      <c r="A673" s="35">
        <v>39297</v>
      </c>
      <c r="B673" s="17">
        <v>2.9000000953674316</v>
      </c>
    </row>
    <row r="674" spans="1:2" x14ac:dyDescent="0.25">
      <c r="A674" s="35">
        <v>39298</v>
      </c>
      <c r="B674" s="17">
        <v>2.9000000953674316</v>
      </c>
    </row>
    <row r="675" spans="1:2" x14ac:dyDescent="0.25">
      <c r="A675" s="35">
        <v>39299</v>
      </c>
      <c r="B675" s="17">
        <v>2.9000000953674316</v>
      </c>
    </row>
    <row r="676" spans="1:2" x14ac:dyDescent="0.25">
      <c r="A676" s="35">
        <v>39300</v>
      </c>
      <c r="B676" s="17">
        <v>2.9000000953674316</v>
      </c>
    </row>
    <row r="677" spans="1:2" x14ac:dyDescent="0.25">
      <c r="A677" s="35">
        <v>39301</v>
      </c>
      <c r="B677" s="17">
        <v>2.9000000953674316</v>
      </c>
    </row>
    <row r="678" spans="1:2" x14ac:dyDescent="0.25">
      <c r="A678" s="35">
        <v>39302</v>
      </c>
      <c r="B678" s="17">
        <v>2.9000000953674316</v>
      </c>
    </row>
    <row r="679" spans="1:2" x14ac:dyDescent="0.25">
      <c r="A679" s="35">
        <v>39303</v>
      </c>
      <c r="B679" s="17">
        <v>2.9000000953674316</v>
      </c>
    </row>
    <row r="680" spans="1:2" x14ac:dyDescent="0.25">
      <c r="A680" s="35">
        <v>39304</v>
      </c>
      <c r="B680" s="17">
        <v>2.9000000953674316</v>
      </c>
    </row>
    <row r="681" spans="1:2" x14ac:dyDescent="0.25">
      <c r="A681" s="35">
        <v>39305</v>
      </c>
      <c r="B681" s="17">
        <v>2.9000000953674316</v>
      </c>
    </row>
    <row r="682" spans="1:2" x14ac:dyDescent="0.25">
      <c r="A682" s="35">
        <v>39306</v>
      </c>
      <c r="B682" s="17">
        <v>2.9000000953674316</v>
      </c>
    </row>
    <row r="683" spans="1:2" x14ac:dyDescent="0.25">
      <c r="A683" s="35">
        <v>39307</v>
      </c>
      <c r="B683" s="17">
        <v>2.9000000953674316</v>
      </c>
    </row>
    <row r="684" spans="1:2" x14ac:dyDescent="0.25">
      <c r="A684" s="35">
        <v>39308</v>
      </c>
      <c r="B684" s="17">
        <v>2.9000000953674316</v>
      </c>
    </row>
    <row r="685" spans="1:2" x14ac:dyDescent="0.25">
      <c r="A685" s="35">
        <v>39309</v>
      </c>
      <c r="B685" s="17">
        <v>2.9000000953674316</v>
      </c>
    </row>
    <row r="686" spans="1:2" x14ac:dyDescent="0.25">
      <c r="A686" s="35">
        <v>39310</v>
      </c>
      <c r="B686" s="17">
        <v>2.9000000953674316</v>
      </c>
    </row>
    <row r="687" spans="1:2" x14ac:dyDescent="0.25">
      <c r="A687" s="35">
        <v>39311</v>
      </c>
      <c r="B687" s="17">
        <v>2.9000000953674316</v>
      </c>
    </row>
    <row r="688" spans="1:2" x14ac:dyDescent="0.25">
      <c r="A688" s="35">
        <v>39312</v>
      </c>
      <c r="B688" s="17">
        <v>2.9000000953674316</v>
      </c>
    </row>
    <row r="689" spans="1:2" x14ac:dyDescent="0.25">
      <c r="A689" s="35">
        <v>39313</v>
      </c>
      <c r="B689" s="17">
        <v>2.9000000953674316</v>
      </c>
    </row>
    <row r="690" spans="1:2" x14ac:dyDescent="0.25">
      <c r="A690" s="35">
        <v>39314</v>
      </c>
      <c r="B690" s="17">
        <v>2.9000000953674316</v>
      </c>
    </row>
    <row r="691" spans="1:2" x14ac:dyDescent="0.25">
      <c r="A691" s="35">
        <v>39315</v>
      </c>
      <c r="B691" s="17">
        <v>2.9000000953674316</v>
      </c>
    </row>
    <row r="692" spans="1:2" x14ac:dyDescent="0.25">
      <c r="A692" s="35">
        <v>39316</v>
      </c>
      <c r="B692" s="17">
        <v>2.9000000953674316</v>
      </c>
    </row>
    <row r="693" spans="1:2" x14ac:dyDescent="0.25">
      <c r="A693" s="35">
        <v>39317</v>
      </c>
      <c r="B693" s="17">
        <v>2.9000000953674316</v>
      </c>
    </row>
    <row r="694" spans="1:2" x14ac:dyDescent="0.25">
      <c r="A694" s="35">
        <v>39318</v>
      </c>
      <c r="B694" s="17">
        <v>2.9000000953674316</v>
      </c>
    </row>
    <row r="695" spans="1:2" x14ac:dyDescent="0.25">
      <c r="A695" s="35">
        <v>39319</v>
      </c>
      <c r="B695" s="17">
        <v>2.9000000953674316</v>
      </c>
    </row>
    <row r="696" spans="1:2" x14ac:dyDescent="0.25">
      <c r="A696" s="35">
        <v>39320</v>
      </c>
      <c r="B696" s="17">
        <v>2.9000000953674316</v>
      </c>
    </row>
    <row r="697" spans="1:2" x14ac:dyDescent="0.25">
      <c r="A697" s="35">
        <v>39321</v>
      </c>
      <c r="B697" s="17">
        <v>2.9000000953674316</v>
      </c>
    </row>
    <row r="698" spans="1:2" x14ac:dyDescent="0.25">
      <c r="A698" s="35">
        <v>39322</v>
      </c>
      <c r="B698" s="17">
        <v>2.9000000953674316</v>
      </c>
    </row>
    <row r="699" spans="1:2" x14ac:dyDescent="0.25">
      <c r="A699" s="35">
        <v>39323</v>
      </c>
      <c r="B699" s="17">
        <v>2.9000000953674316</v>
      </c>
    </row>
    <row r="700" spans="1:2" x14ac:dyDescent="0.25">
      <c r="A700" s="35">
        <v>39324</v>
      </c>
      <c r="B700" s="17">
        <v>2.9000000953674316</v>
      </c>
    </row>
    <row r="701" spans="1:2" x14ac:dyDescent="0.25">
      <c r="A701" s="35">
        <v>39325</v>
      </c>
      <c r="B701" s="17">
        <v>2.9000000953674316</v>
      </c>
    </row>
    <row r="702" spans="1:2" x14ac:dyDescent="0.25">
      <c r="A702" s="35">
        <v>39326</v>
      </c>
      <c r="B702" s="17">
        <v>2.9000000953674316</v>
      </c>
    </row>
    <row r="703" spans="1:2" x14ac:dyDescent="0.25">
      <c r="A703" s="35">
        <v>39327</v>
      </c>
      <c r="B703" s="17">
        <v>2.9000000953674316</v>
      </c>
    </row>
    <row r="704" spans="1:2" x14ac:dyDescent="0.25">
      <c r="A704" s="35">
        <v>39328</v>
      </c>
      <c r="B704" s="17">
        <v>2.9000000953674316</v>
      </c>
    </row>
    <row r="705" spans="1:2" x14ac:dyDescent="0.25">
      <c r="A705" s="35">
        <v>39329</v>
      </c>
      <c r="B705" s="17">
        <v>2.9000000953674316</v>
      </c>
    </row>
    <row r="706" spans="1:2" x14ac:dyDescent="0.25">
      <c r="A706" s="35">
        <v>39330</v>
      </c>
      <c r="B706" s="17">
        <v>2.9000000953674316</v>
      </c>
    </row>
    <row r="707" spans="1:2" x14ac:dyDescent="0.25">
      <c r="A707" s="35">
        <v>39331</v>
      </c>
      <c r="B707" s="17">
        <v>4.0999999046325684</v>
      </c>
    </row>
    <row r="708" spans="1:2" x14ac:dyDescent="0.25">
      <c r="A708" s="35">
        <v>39332</v>
      </c>
      <c r="B708" s="17">
        <v>4.0999999046325684</v>
      </c>
    </row>
    <row r="709" spans="1:2" x14ac:dyDescent="0.25">
      <c r="A709" s="35">
        <v>39333</v>
      </c>
      <c r="B709" s="17">
        <v>4.0999999046325684</v>
      </c>
    </row>
    <row r="710" spans="1:2" x14ac:dyDescent="0.25">
      <c r="A710" s="35">
        <v>39334</v>
      </c>
      <c r="B710" s="17">
        <v>4.0999999046325684</v>
      </c>
    </row>
    <row r="711" spans="1:2" x14ac:dyDescent="0.25">
      <c r="A711" s="35">
        <v>39335</v>
      </c>
      <c r="B711" s="17">
        <v>4.0999999046325684</v>
      </c>
    </row>
    <row r="712" spans="1:2" x14ac:dyDescent="0.25">
      <c r="A712" s="35">
        <v>39336</v>
      </c>
      <c r="B712" s="17">
        <v>4.0999999046325684</v>
      </c>
    </row>
    <row r="713" spans="1:2" x14ac:dyDescent="0.25">
      <c r="A713" s="35">
        <v>39337</v>
      </c>
      <c r="B713" s="17">
        <v>4.0999999046325684</v>
      </c>
    </row>
    <row r="714" spans="1:2" x14ac:dyDescent="0.25">
      <c r="A714" s="35">
        <v>39338</v>
      </c>
      <c r="B714" s="17">
        <v>4.0999999046325684</v>
      </c>
    </row>
    <row r="715" spans="1:2" x14ac:dyDescent="0.25">
      <c r="A715" s="35">
        <v>39339</v>
      </c>
      <c r="B715" s="17">
        <v>4.0999999046325684</v>
      </c>
    </row>
    <row r="716" spans="1:2" x14ac:dyDescent="0.25">
      <c r="A716" s="35">
        <v>39340</v>
      </c>
      <c r="B716" s="17">
        <v>4.0999999046325684</v>
      </c>
    </row>
    <row r="717" spans="1:2" x14ac:dyDescent="0.25">
      <c r="A717" s="35">
        <v>39341</v>
      </c>
      <c r="B717" s="17">
        <v>4.0999999046325684</v>
      </c>
    </row>
    <row r="718" spans="1:2" x14ac:dyDescent="0.25">
      <c r="A718" s="35">
        <v>39342</v>
      </c>
      <c r="B718" s="17">
        <v>4.0999999046325684</v>
      </c>
    </row>
    <row r="719" spans="1:2" x14ac:dyDescent="0.25">
      <c r="A719" s="35">
        <v>39343</v>
      </c>
      <c r="B719" s="17">
        <v>4.0999999046325684</v>
      </c>
    </row>
    <row r="720" spans="1:2" x14ac:dyDescent="0.25">
      <c r="A720" s="35">
        <v>39344</v>
      </c>
      <c r="B720" s="17">
        <v>4.0999999046325684</v>
      </c>
    </row>
    <row r="721" spans="1:2" x14ac:dyDescent="0.25">
      <c r="A721" s="35">
        <v>39345</v>
      </c>
      <c r="B721" s="17">
        <v>4.0999999046325684</v>
      </c>
    </row>
    <row r="722" spans="1:2" x14ac:dyDescent="0.25">
      <c r="A722" s="35">
        <v>39346</v>
      </c>
      <c r="B722" s="17">
        <v>4.0999999046325684</v>
      </c>
    </row>
    <row r="723" spans="1:2" x14ac:dyDescent="0.25">
      <c r="A723" s="35">
        <v>39347</v>
      </c>
      <c r="B723" s="17">
        <v>4.0999999046325684</v>
      </c>
    </row>
    <row r="724" spans="1:2" x14ac:dyDescent="0.25">
      <c r="A724" s="35">
        <v>39348</v>
      </c>
      <c r="B724" s="17">
        <v>5.5</v>
      </c>
    </row>
    <row r="725" spans="1:2" x14ac:dyDescent="0.25">
      <c r="A725" s="35">
        <v>39349</v>
      </c>
      <c r="B725" s="17">
        <v>6</v>
      </c>
    </row>
    <row r="726" spans="1:2" x14ac:dyDescent="0.25">
      <c r="A726" s="35">
        <v>39350</v>
      </c>
      <c r="B726" s="17">
        <v>7</v>
      </c>
    </row>
    <row r="727" spans="1:2" x14ac:dyDescent="0.25">
      <c r="A727" s="35">
        <v>39351</v>
      </c>
      <c r="B727" s="17">
        <v>8</v>
      </c>
    </row>
    <row r="728" spans="1:2" x14ac:dyDescent="0.25">
      <c r="A728" s="35">
        <v>39352</v>
      </c>
      <c r="B728" s="17">
        <v>8</v>
      </c>
    </row>
    <row r="729" spans="1:2" x14ac:dyDescent="0.25">
      <c r="A729" s="35">
        <v>39353</v>
      </c>
      <c r="B729" s="17">
        <v>8</v>
      </c>
    </row>
    <row r="730" spans="1:2" x14ac:dyDescent="0.25">
      <c r="A730" s="35">
        <v>39354</v>
      </c>
      <c r="B730" s="17">
        <v>8</v>
      </c>
    </row>
    <row r="731" spans="1:2" x14ac:dyDescent="0.25">
      <c r="A731" s="35">
        <v>39355</v>
      </c>
      <c r="B731" s="17">
        <v>8</v>
      </c>
    </row>
    <row r="732" spans="1:2" x14ac:dyDescent="0.25">
      <c r="A732" s="35">
        <v>39356</v>
      </c>
      <c r="B732" s="17">
        <v>8</v>
      </c>
    </row>
    <row r="733" spans="1:2" x14ac:dyDescent="0.25">
      <c r="A733" s="35">
        <v>39357</v>
      </c>
      <c r="B733" s="17">
        <v>8</v>
      </c>
    </row>
    <row r="734" spans="1:2" x14ac:dyDescent="0.25">
      <c r="A734" s="35">
        <v>39358</v>
      </c>
      <c r="B734" s="17">
        <v>8</v>
      </c>
    </row>
    <row r="735" spans="1:2" x14ac:dyDescent="0.25">
      <c r="A735" s="35">
        <v>39359</v>
      </c>
      <c r="B735" s="17">
        <v>8</v>
      </c>
    </row>
    <row r="736" spans="1:2" x14ac:dyDescent="0.25">
      <c r="A736" s="35">
        <v>39360</v>
      </c>
      <c r="B736" s="17">
        <v>8</v>
      </c>
    </row>
    <row r="737" spans="1:2" x14ac:dyDescent="0.25">
      <c r="A737" s="35">
        <v>39361</v>
      </c>
      <c r="B737" s="17">
        <v>8</v>
      </c>
    </row>
    <row r="738" spans="1:2" x14ac:dyDescent="0.25">
      <c r="A738" s="35">
        <v>39362</v>
      </c>
      <c r="B738" s="17">
        <v>8</v>
      </c>
    </row>
    <row r="739" spans="1:2" x14ac:dyDescent="0.25">
      <c r="A739" s="35">
        <v>39363</v>
      </c>
      <c r="B739" s="17">
        <v>8</v>
      </c>
    </row>
    <row r="740" spans="1:2" x14ac:dyDescent="0.25">
      <c r="A740" s="35">
        <v>39364</v>
      </c>
      <c r="B740" s="17">
        <v>8</v>
      </c>
    </row>
    <row r="741" spans="1:2" x14ac:dyDescent="0.25">
      <c r="A741" s="35">
        <v>39365</v>
      </c>
      <c r="B741" s="17">
        <v>8</v>
      </c>
    </row>
    <row r="742" spans="1:2" x14ac:dyDescent="0.25">
      <c r="A742" s="35">
        <v>39366</v>
      </c>
      <c r="B742" s="17">
        <v>8</v>
      </c>
    </row>
    <row r="743" spans="1:2" x14ac:dyDescent="0.25">
      <c r="A743" s="35">
        <v>39367</v>
      </c>
      <c r="B743" s="17">
        <v>8</v>
      </c>
    </row>
    <row r="744" spans="1:2" x14ac:dyDescent="0.25">
      <c r="A744" s="35">
        <v>39368</v>
      </c>
      <c r="B744" s="17">
        <v>8</v>
      </c>
    </row>
    <row r="745" spans="1:2" x14ac:dyDescent="0.25">
      <c r="A745" s="35">
        <v>39369</v>
      </c>
      <c r="B745" s="17">
        <v>8</v>
      </c>
    </row>
    <row r="746" spans="1:2" x14ac:dyDescent="0.25">
      <c r="A746" s="35">
        <v>39370</v>
      </c>
      <c r="B746" s="17">
        <v>8</v>
      </c>
    </row>
    <row r="747" spans="1:2" x14ac:dyDescent="0.25">
      <c r="A747" s="35">
        <v>39371</v>
      </c>
      <c r="B747" s="17">
        <v>8</v>
      </c>
    </row>
    <row r="748" spans="1:2" x14ac:dyDescent="0.25">
      <c r="A748" s="35">
        <v>39372</v>
      </c>
      <c r="B748" s="17">
        <v>8</v>
      </c>
    </row>
    <row r="749" spans="1:2" x14ac:dyDescent="0.25">
      <c r="A749" s="35">
        <v>39373</v>
      </c>
      <c r="B749" s="17">
        <v>9.3000001907348633</v>
      </c>
    </row>
    <row r="750" spans="1:2" x14ac:dyDescent="0.25">
      <c r="A750" s="35">
        <v>39374</v>
      </c>
      <c r="B750" s="17">
        <v>9.3000001907348633</v>
      </c>
    </row>
    <row r="751" spans="1:2" x14ac:dyDescent="0.25">
      <c r="A751" s="35">
        <v>39375</v>
      </c>
      <c r="B751" s="17">
        <v>9.3000001907348633</v>
      </c>
    </row>
    <row r="752" spans="1:2" x14ac:dyDescent="0.25">
      <c r="A752" s="35">
        <v>39376</v>
      </c>
      <c r="B752" s="17">
        <v>9.3000001907348633</v>
      </c>
    </row>
    <row r="753" spans="1:2" x14ac:dyDescent="0.25">
      <c r="A753" s="35">
        <v>39377</v>
      </c>
      <c r="B753" s="17">
        <v>9.3000001907348633</v>
      </c>
    </row>
    <row r="754" spans="1:2" x14ac:dyDescent="0.25">
      <c r="A754" s="35">
        <v>39378</v>
      </c>
      <c r="B754" s="17">
        <v>9.3000001907348633</v>
      </c>
    </row>
    <row r="755" spans="1:2" x14ac:dyDescent="0.25">
      <c r="A755" s="35">
        <v>39379</v>
      </c>
      <c r="B755" s="17">
        <v>9.3000001907348633</v>
      </c>
    </row>
    <row r="756" spans="1:2" x14ac:dyDescent="0.25">
      <c r="A756" s="35">
        <v>39380</v>
      </c>
      <c r="B756" s="17">
        <v>9.3000001907348633</v>
      </c>
    </row>
    <row r="757" spans="1:2" x14ac:dyDescent="0.25">
      <c r="A757" s="35">
        <v>39381</v>
      </c>
      <c r="B757" s="17">
        <v>9.3000001907348633</v>
      </c>
    </row>
    <row r="758" spans="1:2" x14ac:dyDescent="0.25">
      <c r="A758" s="35">
        <v>39382</v>
      </c>
      <c r="B758" s="17">
        <v>9.3000001907348633</v>
      </c>
    </row>
    <row r="759" spans="1:2" x14ac:dyDescent="0.25">
      <c r="A759" s="35">
        <v>39383</v>
      </c>
      <c r="B759" s="17">
        <v>9.3000001907348633</v>
      </c>
    </row>
    <row r="760" spans="1:2" x14ac:dyDescent="0.25">
      <c r="A760" s="35">
        <v>39384</v>
      </c>
      <c r="B760" s="17">
        <v>9.3000001907348633</v>
      </c>
    </row>
    <row r="761" spans="1:2" x14ac:dyDescent="0.25">
      <c r="A761" s="35">
        <v>39385</v>
      </c>
      <c r="B761" s="17">
        <v>9.3000001907348633</v>
      </c>
    </row>
    <row r="762" spans="1:2" x14ac:dyDescent="0.25">
      <c r="A762" s="35">
        <v>39386</v>
      </c>
      <c r="B762" s="17">
        <v>9.3000001907348633</v>
      </c>
    </row>
    <row r="763" spans="1:2" x14ac:dyDescent="0.25">
      <c r="A763" s="35">
        <v>39387</v>
      </c>
      <c r="B763" s="17">
        <v>8</v>
      </c>
    </row>
    <row r="764" spans="1:2" x14ac:dyDescent="0.25">
      <c r="A764" s="35">
        <v>39388</v>
      </c>
      <c r="B764" s="17">
        <v>8</v>
      </c>
    </row>
    <row r="765" spans="1:2" x14ac:dyDescent="0.25">
      <c r="A765" s="35">
        <v>39389</v>
      </c>
      <c r="B765" s="17">
        <v>8</v>
      </c>
    </row>
    <row r="766" spans="1:2" x14ac:dyDescent="0.25">
      <c r="A766" s="35">
        <v>39390</v>
      </c>
      <c r="B766" s="17">
        <v>20.100000381469727</v>
      </c>
    </row>
    <row r="767" spans="1:2" x14ac:dyDescent="0.25">
      <c r="A767" s="35">
        <v>39391</v>
      </c>
      <c r="B767" s="17">
        <v>20.100000381469727</v>
      </c>
    </row>
    <row r="768" spans="1:2" x14ac:dyDescent="0.25">
      <c r="A768" s="35">
        <v>39392</v>
      </c>
      <c r="B768" s="17">
        <v>32.704166412353516</v>
      </c>
    </row>
    <row r="769" spans="1:2" x14ac:dyDescent="0.25">
      <c r="A769" s="35">
        <v>39393</v>
      </c>
      <c r="B769" s="17">
        <v>40.266666412353516</v>
      </c>
    </row>
    <row r="770" spans="1:2" x14ac:dyDescent="0.25">
      <c r="A770" s="35">
        <v>39394</v>
      </c>
      <c r="B770" s="17">
        <v>40.266666412353516</v>
      </c>
    </row>
    <row r="771" spans="1:2" x14ac:dyDescent="0.25">
      <c r="A771" s="35">
        <v>39395</v>
      </c>
      <c r="B771" s="17">
        <v>44.804164886474609</v>
      </c>
    </row>
    <row r="772" spans="1:2" x14ac:dyDescent="0.25">
      <c r="A772" s="35">
        <v>39396</v>
      </c>
      <c r="B772" s="17">
        <v>59.929164886474609</v>
      </c>
    </row>
    <row r="773" spans="1:2" x14ac:dyDescent="0.25">
      <c r="A773" s="35">
        <v>39397</v>
      </c>
      <c r="B773" s="17">
        <v>59.929164886474609</v>
      </c>
    </row>
    <row r="774" spans="1:2" x14ac:dyDescent="0.25">
      <c r="A774" s="35">
        <v>39398</v>
      </c>
      <c r="B774" s="17">
        <v>59.929164886474609</v>
      </c>
    </row>
    <row r="775" spans="1:2" x14ac:dyDescent="0.25">
      <c r="A775" s="35">
        <v>39399</v>
      </c>
      <c r="B775" s="17">
        <v>64.970832824707031</v>
      </c>
    </row>
    <row r="776" spans="1:2" x14ac:dyDescent="0.25">
      <c r="A776" s="35">
        <v>39400</v>
      </c>
      <c r="B776" s="17">
        <v>75.054168701171875</v>
      </c>
    </row>
    <row r="777" spans="1:2" x14ac:dyDescent="0.25">
      <c r="A777" s="35">
        <v>39401</v>
      </c>
      <c r="B777" s="17">
        <v>80.095832824707031</v>
      </c>
    </row>
    <row r="778" spans="1:2" x14ac:dyDescent="0.25">
      <c r="A778" s="35">
        <v>39402</v>
      </c>
      <c r="B778" s="17">
        <v>80.095832824707031</v>
      </c>
    </row>
    <row r="779" spans="1:2" x14ac:dyDescent="0.25">
      <c r="A779" s="35">
        <v>39403</v>
      </c>
      <c r="B779" s="17">
        <v>88.162498474121094</v>
      </c>
    </row>
    <row r="780" spans="1:2" x14ac:dyDescent="0.25">
      <c r="A780" s="35">
        <v>39404</v>
      </c>
      <c r="B780" s="17">
        <v>99.758331298828125</v>
      </c>
    </row>
    <row r="781" spans="1:2" x14ac:dyDescent="0.25">
      <c r="A781" s="35">
        <v>39405</v>
      </c>
      <c r="B781" s="17">
        <v>99.758331298828125</v>
      </c>
    </row>
    <row r="782" spans="1:2" x14ac:dyDescent="0.25">
      <c r="A782" s="35">
        <v>39406</v>
      </c>
      <c r="B782" s="17">
        <v>75.054168701171875</v>
      </c>
    </row>
    <row r="783" spans="1:2" x14ac:dyDescent="0.25">
      <c r="A783" s="35">
        <v>39407</v>
      </c>
      <c r="B783" s="17">
        <v>28.670833587646484</v>
      </c>
    </row>
    <row r="784" spans="1:2" x14ac:dyDescent="0.25">
      <c r="A784" s="35">
        <v>39408</v>
      </c>
      <c r="B784" s="17">
        <v>20.100000381469727</v>
      </c>
    </row>
    <row r="785" spans="1:2" x14ac:dyDescent="0.25">
      <c r="A785" s="35">
        <v>39409</v>
      </c>
      <c r="B785" s="17">
        <v>20.100000381469727</v>
      </c>
    </row>
    <row r="786" spans="1:2" x14ac:dyDescent="0.25">
      <c r="A786" s="35">
        <v>39410</v>
      </c>
      <c r="B786" s="17">
        <v>11.024999618530273</v>
      </c>
    </row>
    <row r="787" spans="1:2" x14ac:dyDescent="0.25">
      <c r="A787" s="35">
        <v>39411</v>
      </c>
      <c r="B787" s="17">
        <v>8</v>
      </c>
    </row>
    <row r="788" spans="1:2" x14ac:dyDescent="0.25">
      <c r="A788" s="35">
        <v>39412</v>
      </c>
      <c r="B788" s="17">
        <v>8</v>
      </c>
    </row>
    <row r="789" spans="1:2" x14ac:dyDescent="0.25">
      <c r="A789" s="35">
        <v>39413</v>
      </c>
      <c r="B789" s="17">
        <v>8</v>
      </c>
    </row>
    <row r="790" spans="1:2" x14ac:dyDescent="0.25">
      <c r="A790" s="35">
        <v>39414</v>
      </c>
      <c r="B790" s="17">
        <v>8</v>
      </c>
    </row>
    <row r="791" spans="1:2" x14ac:dyDescent="0.25">
      <c r="A791" s="35">
        <v>39415</v>
      </c>
      <c r="B791" s="17">
        <v>8</v>
      </c>
    </row>
    <row r="792" spans="1:2" x14ac:dyDescent="0.25">
      <c r="A792" s="35">
        <v>39416</v>
      </c>
      <c r="B792" s="17">
        <v>7.5</v>
      </c>
    </row>
    <row r="793" spans="1:2" x14ac:dyDescent="0.25">
      <c r="A793" s="35">
        <v>39417</v>
      </c>
      <c r="B793" s="17">
        <v>10</v>
      </c>
    </row>
    <row r="794" spans="1:2" x14ac:dyDescent="0.25">
      <c r="A794" s="35">
        <v>39418</v>
      </c>
      <c r="B794" s="17">
        <v>10</v>
      </c>
    </row>
    <row r="795" spans="1:2" x14ac:dyDescent="0.25">
      <c r="A795" s="35">
        <v>39419</v>
      </c>
      <c r="B795" s="17">
        <v>10</v>
      </c>
    </row>
    <row r="796" spans="1:2" x14ac:dyDescent="0.25">
      <c r="A796" s="35">
        <v>39420</v>
      </c>
      <c r="B796" s="17">
        <v>10</v>
      </c>
    </row>
    <row r="797" spans="1:2" x14ac:dyDescent="0.25">
      <c r="A797" s="35">
        <v>39421</v>
      </c>
      <c r="B797" s="17">
        <v>10</v>
      </c>
    </row>
    <row r="798" spans="1:2" x14ac:dyDescent="0.25">
      <c r="A798" s="35">
        <v>39422</v>
      </c>
      <c r="B798" s="17">
        <v>10</v>
      </c>
    </row>
    <row r="799" spans="1:2" x14ac:dyDescent="0.25">
      <c r="A799" s="35">
        <v>39423</v>
      </c>
      <c r="B799" s="17">
        <v>10</v>
      </c>
    </row>
    <row r="800" spans="1:2" x14ac:dyDescent="0.25">
      <c r="A800" s="35">
        <v>39424</v>
      </c>
      <c r="B800" s="17">
        <v>10</v>
      </c>
    </row>
    <row r="801" spans="1:2" x14ac:dyDescent="0.25">
      <c r="A801" s="35">
        <v>39425</v>
      </c>
      <c r="B801" s="17">
        <v>10</v>
      </c>
    </row>
    <row r="802" spans="1:2" x14ac:dyDescent="0.25">
      <c r="A802" s="35">
        <v>39426</v>
      </c>
      <c r="B802" s="17">
        <v>10</v>
      </c>
    </row>
    <row r="803" spans="1:2" x14ac:dyDescent="0.25">
      <c r="A803" s="35">
        <v>39427</v>
      </c>
      <c r="B803" s="17">
        <v>10</v>
      </c>
    </row>
    <row r="804" spans="1:2" x14ac:dyDescent="0.25">
      <c r="A804" s="35">
        <v>39428</v>
      </c>
      <c r="B804" s="17">
        <v>10</v>
      </c>
    </row>
    <row r="805" spans="1:2" x14ac:dyDescent="0.25">
      <c r="A805" s="35">
        <v>39429</v>
      </c>
      <c r="B805" s="17">
        <v>10</v>
      </c>
    </row>
    <row r="806" spans="1:2" x14ac:dyDescent="0.25">
      <c r="A806" s="35">
        <v>39430</v>
      </c>
      <c r="B806" s="17">
        <v>10</v>
      </c>
    </row>
    <row r="807" spans="1:2" x14ac:dyDescent="0.25">
      <c r="A807" s="35">
        <v>39431</v>
      </c>
      <c r="B807" s="17">
        <v>10</v>
      </c>
    </row>
    <row r="808" spans="1:2" x14ac:dyDescent="0.25">
      <c r="A808" s="35">
        <v>39432</v>
      </c>
      <c r="B808" s="17">
        <v>10.100000381469727</v>
      </c>
    </row>
    <row r="809" spans="1:2" x14ac:dyDescent="0.25">
      <c r="A809" s="35">
        <v>39433</v>
      </c>
      <c r="B809" s="17">
        <v>10.100000381469727</v>
      </c>
    </row>
    <row r="810" spans="1:2" x14ac:dyDescent="0.25">
      <c r="A810" s="35">
        <v>39434</v>
      </c>
      <c r="B810" s="17">
        <v>10.199999809265137</v>
      </c>
    </row>
    <row r="811" spans="1:2" x14ac:dyDescent="0.25">
      <c r="A811" s="35">
        <v>39435</v>
      </c>
      <c r="B811" s="17">
        <v>10.199999809265137</v>
      </c>
    </row>
    <row r="812" spans="1:2" x14ac:dyDescent="0.25">
      <c r="A812" s="35">
        <v>39436</v>
      </c>
      <c r="B812" s="17">
        <v>14.100000381469727</v>
      </c>
    </row>
    <row r="813" spans="1:2" x14ac:dyDescent="0.25">
      <c r="A813" s="35">
        <v>39437</v>
      </c>
      <c r="B813" s="17">
        <v>14</v>
      </c>
    </row>
    <row r="814" spans="1:2" x14ac:dyDescent="0.25">
      <c r="A814" s="35">
        <v>39438</v>
      </c>
      <c r="B814" s="17">
        <v>13.699999809265137</v>
      </c>
    </row>
    <row r="815" spans="1:2" x14ac:dyDescent="0.25">
      <c r="A815" s="35">
        <v>39439</v>
      </c>
      <c r="B815" s="17">
        <v>13.699999809265137</v>
      </c>
    </row>
    <row r="816" spans="1:2" x14ac:dyDescent="0.25">
      <c r="A816" s="35">
        <v>39440</v>
      </c>
      <c r="B816" s="17">
        <v>13.699999809265137</v>
      </c>
    </row>
    <row r="817" spans="1:2" x14ac:dyDescent="0.25">
      <c r="A817" s="35">
        <v>39441</v>
      </c>
      <c r="B817" s="17">
        <v>13.699999809265137</v>
      </c>
    </row>
    <row r="818" spans="1:2" x14ac:dyDescent="0.25">
      <c r="A818" s="35">
        <v>39442</v>
      </c>
      <c r="B818" s="17">
        <v>13.699999809265137</v>
      </c>
    </row>
    <row r="819" spans="1:2" x14ac:dyDescent="0.25">
      <c r="A819" s="35">
        <v>39443</v>
      </c>
      <c r="B819" s="17">
        <v>13.699999809265137</v>
      </c>
    </row>
    <row r="820" spans="1:2" x14ac:dyDescent="0.25">
      <c r="A820" s="35">
        <v>39444</v>
      </c>
      <c r="B820" s="17">
        <v>13.699999809265137</v>
      </c>
    </row>
    <row r="821" spans="1:2" x14ac:dyDescent="0.25">
      <c r="A821" s="35">
        <v>39445</v>
      </c>
      <c r="B821" s="17">
        <v>13.399999618530273</v>
      </c>
    </row>
    <row r="822" spans="1:2" x14ac:dyDescent="0.25">
      <c r="A822" s="35">
        <v>39446</v>
      </c>
      <c r="B822" s="17">
        <v>13.399999618530273</v>
      </c>
    </row>
    <row r="823" spans="1:2" x14ac:dyDescent="0.25">
      <c r="A823" s="35">
        <v>39447</v>
      </c>
      <c r="B823" s="17">
        <v>13.399999618530273</v>
      </c>
    </row>
    <row r="824" spans="1:2" x14ac:dyDescent="0.25">
      <c r="A824" s="35">
        <v>39448</v>
      </c>
      <c r="B824" s="17">
        <v>13.5</v>
      </c>
    </row>
    <row r="825" spans="1:2" x14ac:dyDescent="0.25">
      <c r="A825" s="35">
        <v>39449</v>
      </c>
      <c r="B825" s="17">
        <v>13.399999618530273</v>
      </c>
    </row>
    <row r="826" spans="1:2" x14ac:dyDescent="0.25">
      <c r="A826" s="35">
        <v>39450</v>
      </c>
      <c r="B826" s="17">
        <v>13.399999618530273</v>
      </c>
    </row>
    <row r="827" spans="1:2" x14ac:dyDescent="0.25">
      <c r="A827" s="35">
        <v>39451</v>
      </c>
      <c r="B827" s="17">
        <v>13.399999618530273</v>
      </c>
    </row>
    <row r="828" spans="1:2" x14ac:dyDescent="0.25">
      <c r="A828" s="35">
        <v>39452</v>
      </c>
      <c r="B828" s="17">
        <v>400</v>
      </c>
    </row>
    <row r="829" spans="1:2" x14ac:dyDescent="0.25">
      <c r="A829" s="35">
        <v>39453</v>
      </c>
      <c r="B829" s="17">
        <v>150</v>
      </c>
    </row>
    <row r="830" spans="1:2" x14ac:dyDescent="0.25">
      <c r="A830" s="35">
        <v>39454</v>
      </c>
      <c r="B830" s="17">
        <v>50</v>
      </c>
    </row>
    <row r="831" spans="1:2" x14ac:dyDescent="0.25">
      <c r="A831" s="35">
        <v>39455</v>
      </c>
      <c r="B831" s="17">
        <v>50</v>
      </c>
    </row>
    <row r="832" spans="1:2" x14ac:dyDescent="0.25">
      <c r="A832" s="35">
        <v>39456</v>
      </c>
      <c r="B832" s="17">
        <v>40</v>
      </c>
    </row>
    <row r="833" spans="1:2" x14ac:dyDescent="0.25">
      <c r="A833" s="35">
        <v>39457</v>
      </c>
      <c r="B833" s="17">
        <v>65</v>
      </c>
    </row>
    <row r="834" spans="1:2" x14ac:dyDescent="0.25">
      <c r="A834" s="35">
        <v>39458</v>
      </c>
      <c r="B834" s="17">
        <v>25</v>
      </c>
    </row>
    <row r="835" spans="1:2" x14ac:dyDescent="0.25">
      <c r="A835" s="35">
        <v>39459</v>
      </c>
      <c r="B835" s="17">
        <v>20.5</v>
      </c>
    </row>
    <row r="836" spans="1:2" x14ac:dyDescent="0.25">
      <c r="A836" s="35">
        <v>39460</v>
      </c>
      <c r="B836" s="17">
        <v>20.600000381469727</v>
      </c>
    </row>
    <row r="837" spans="1:2" x14ac:dyDescent="0.25">
      <c r="A837" s="35">
        <v>39461</v>
      </c>
      <c r="B837" s="17">
        <v>20.700000762939453</v>
      </c>
    </row>
    <row r="838" spans="1:2" x14ac:dyDescent="0.25">
      <c r="A838" s="35">
        <v>39462</v>
      </c>
      <c r="B838" s="17">
        <v>20.600000381469727</v>
      </c>
    </row>
    <row r="839" spans="1:2" x14ac:dyDescent="0.25">
      <c r="A839" s="35">
        <v>39463</v>
      </c>
      <c r="B839" s="17">
        <v>20.600000381469727</v>
      </c>
    </row>
    <row r="840" spans="1:2" x14ac:dyDescent="0.25">
      <c r="A840" s="35">
        <v>39464</v>
      </c>
      <c r="B840" s="17">
        <v>20.600000381469727</v>
      </c>
    </row>
    <row r="841" spans="1:2" x14ac:dyDescent="0.25">
      <c r="A841" s="35">
        <v>39465</v>
      </c>
      <c r="B841" s="17">
        <v>20.600000381469727</v>
      </c>
    </row>
    <row r="842" spans="1:2" x14ac:dyDescent="0.25">
      <c r="A842" s="35">
        <v>39466</v>
      </c>
      <c r="B842" s="17">
        <v>20.600000381469727</v>
      </c>
    </row>
    <row r="843" spans="1:2" x14ac:dyDescent="0.25">
      <c r="A843" s="35">
        <v>39467</v>
      </c>
      <c r="B843" s="17">
        <v>20.700000762939453</v>
      </c>
    </row>
    <row r="844" spans="1:2" x14ac:dyDescent="0.25">
      <c r="A844" s="35">
        <v>39468</v>
      </c>
      <c r="B844" s="17">
        <v>20.799999237060547</v>
      </c>
    </row>
    <row r="845" spans="1:2" x14ac:dyDescent="0.25">
      <c r="A845" s="35">
        <v>39469</v>
      </c>
      <c r="B845" s="17">
        <v>20.700000762939453</v>
      </c>
    </row>
    <row r="846" spans="1:2" x14ac:dyDescent="0.25">
      <c r="A846" s="35">
        <v>39470</v>
      </c>
      <c r="B846" s="17">
        <v>28</v>
      </c>
    </row>
    <row r="847" spans="1:2" x14ac:dyDescent="0.25">
      <c r="A847" s="35">
        <v>39471</v>
      </c>
      <c r="B847" s="17">
        <v>40.099998474121094</v>
      </c>
    </row>
    <row r="848" spans="1:2" x14ac:dyDescent="0.25">
      <c r="A848" s="35">
        <v>39472</v>
      </c>
      <c r="B848" s="17">
        <v>76</v>
      </c>
    </row>
    <row r="849" spans="1:2" x14ac:dyDescent="0.25">
      <c r="A849" s="35">
        <v>39473</v>
      </c>
      <c r="B849" s="17">
        <v>109</v>
      </c>
    </row>
    <row r="850" spans="1:2" x14ac:dyDescent="0.25">
      <c r="A850" s="35">
        <v>39474</v>
      </c>
      <c r="B850" s="17">
        <v>2025</v>
      </c>
    </row>
    <row r="851" spans="1:2" x14ac:dyDescent="0.25">
      <c r="A851" s="35">
        <v>39475</v>
      </c>
      <c r="B851" s="17">
        <v>1393</v>
      </c>
    </row>
    <row r="852" spans="1:2" x14ac:dyDescent="0.25">
      <c r="A852" s="35">
        <v>39476</v>
      </c>
      <c r="B852" s="17">
        <v>429</v>
      </c>
    </row>
    <row r="853" spans="1:2" x14ac:dyDescent="0.25">
      <c r="A853" s="35">
        <v>39477</v>
      </c>
      <c r="B853" s="17">
        <v>250</v>
      </c>
    </row>
    <row r="854" spans="1:2" x14ac:dyDescent="0.25">
      <c r="A854" s="35">
        <v>39478</v>
      </c>
      <c r="B854" s="17">
        <v>200</v>
      </c>
    </row>
    <row r="855" spans="1:2" x14ac:dyDescent="0.25">
      <c r="A855" s="35">
        <v>39479</v>
      </c>
      <c r="B855" s="17">
        <v>200</v>
      </c>
    </row>
    <row r="856" spans="1:2" x14ac:dyDescent="0.25">
      <c r="A856" s="35">
        <v>39480</v>
      </c>
      <c r="B856" s="17">
        <v>124</v>
      </c>
    </row>
    <row r="857" spans="1:2" x14ac:dyDescent="0.25">
      <c r="A857" s="35">
        <v>39481</v>
      </c>
      <c r="B857" s="17">
        <v>124</v>
      </c>
    </row>
    <row r="858" spans="1:2" x14ac:dyDescent="0.25">
      <c r="A858" s="35">
        <v>39482</v>
      </c>
      <c r="B858" s="17">
        <v>135</v>
      </c>
    </row>
    <row r="859" spans="1:2" x14ac:dyDescent="0.25">
      <c r="A859" s="35">
        <v>39483</v>
      </c>
      <c r="B859" s="17">
        <v>125</v>
      </c>
    </row>
    <row r="860" spans="1:2" x14ac:dyDescent="0.25">
      <c r="A860" s="35">
        <v>39484</v>
      </c>
      <c r="B860" s="17">
        <v>100</v>
      </c>
    </row>
    <row r="861" spans="1:2" x14ac:dyDescent="0.25">
      <c r="A861" s="35">
        <v>39485</v>
      </c>
      <c r="B861" s="17">
        <v>125</v>
      </c>
    </row>
    <row r="862" spans="1:2" x14ac:dyDescent="0.25">
      <c r="A862" s="35">
        <v>39486</v>
      </c>
      <c r="B862" s="17">
        <v>125</v>
      </c>
    </row>
    <row r="863" spans="1:2" x14ac:dyDescent="0.25">
      <c r="A863" s="35">
        <v>39487</v>
      </c>
      <c r="B863" s="17">
        <v>125</v>
      </c>
    </row>
    <row r="864" spans="1:2" x14ac:dyDescent="0.25">
      <c r="A864" s="35">
        <v>39488</v>
      </c>
      <c r="B864" s="17">
        <v>150</v>
      </c>
    </row>
    <row r="865" spans="1:2" x14ac:dyDescent="0.25">
      <c r="A865" s="35">
        <v>39489</v>
      </c>
      <c r="B865" s="17">
        <v>150</v>
      </c>
    </row>
    <row r="866" spans="1:2" x14ac:dyDescent="0.25">
      <c r="A866" s="35">
        <v>39490</v>
      </c>
      <c r="B866" s="17">
        <v>150</v>
      </c>
    </row>
    <row r="867" spans="1:2" x14ac:dyDescent="0.25">
      <c r="A867" s="35">
        <v>39491</v>
      </c>
      <c r="B867" s="17">
        <v>150</v>
      </c>
    </row>
    <row r="868" spans="1:2" x14ac:dyDescent="0.25">
      <c r="A868" s="35">
        <v>39492</v>
      </c>
      <c r="B868" s="17">
        <v>150</v>
      </c>
    </row>
    <row r="869" spans="1:2" x14ac:dyDescent="0.25">
      <c r="A869" s="35">
        <v>39493</v>
      </c>
      <c r="B869" s="17">
        <v>150</v>
      </c>
    </row>
    <row r="870" spans="1:2" x14ac:dyDescent="0.25">
      <c r="A870" s="35">
        <v>39494</v>
      </c>
      <c r="B870" s="17">
        <v>150</v>
      </c>
    </row>
    <row r="871" spans="1:2" x14ac:dyDescent="0.25">
      <c r="A871" s="35">
        <v>39495</v>
      </c>
      <c r="B871" s="17">
        <v>150</v>
      </c>
    </row>
    <row r="872" spans="1:2" x14ac:dyDescent="0.25">
      <c r="A872" s="35">
        <v>39496</v>
      </c>
      <c r="B872" s="17">
        <v>125</v>
      </c>
    </row>
    <row r="873" spans="1:2" x14ac:dyDescent="0.25">
      <c r="A873" s="35">
        <v>39497</v>
      </c>
      <c r="B873" s="17">
        <v>125</v>
      </c>
    </row>
    <row r="874" spans="1:2" x14ac:dyDescent="0.25">
      <c r="A874" s="35">
        <v>39498</v>
      </c>
      <c r="B874" s="17">
        <v>130</v>
      </c>
    </row>
    <row r="875" spans="1:2" x14ac:dyDescent="0.25">
      <c r="A875" s="35">
        <v>39499</v>
      </c>
      <c r="B875" s="17">
        <v>150</v>
      </c>
    </row>
    <row r="876" spans="1:2" x14ac:dyDescent="0.25">
      <c r="A876" s="35">
        <v>39500</v>
      </c>
      <c r="B876" s="17">
        <v>150</v>
      </c>
    </row>
    <row r="877" spans="1:2" x14ac:dyDescent="0.25">
      <c r="A877" s="35">
        <v>39501</v>
      </c>
      <c r="B877" s="17">
        <v>163</v>
      </c>
    </row>
    <row r="878" spans="1:2" x14ac:dyDescent="0.25">
      <c r="A878" s="35">
        <v>39502</v>
      </c>
      <c r="B878" s="17">
        <v>214</v>
      </c>
    </row>
    <row r="879" spans="1:2" x14ac:dyDescent="0.25">
      <c r="A879" s="35">
        <v>39503</v>
      </c>
      <c r="B879" s="17">
        <v>250</v>
      </c>
    </row>
    <row r="880" spans="1:2" x14ac:dyDescent="0.25">
      <c r="A880" s="35">
        <v>39504</v>
      </c>
      <c r="B880" s="17">
        <v>250</v>
      </c>
    </row>
    <row r="881" spans="1:2" x14ac:dyDescent="0.25">
      <c r="A881" s="35">
        <v>39505</v>
      </c>
      <c r="B881" s="17">
        <v>215</v>
      </c>
    </row>
    <row r="882" spans="1:2" x14ac:dyDescent="0.25">
      <c r="A882" s="35">
        <v>39506</v>
      </c>
      <c r="B882" s="17">
        <v>180</v>
      </c>
    </row>
    <row r="883" spans="1:2" x14ac:dyDescent="0.25">
      <c r="A883" s="35">
        <v>39507</v>
      </c>
      <c r="B883" s="17">
        <v>180</v>
      </c>
    </row>
    <row r="884" spans="1:2" x14ac:dyDescent="0.25">
      <c r="A884" s="35">
        <v>39508</v>
      </c>
      <c r="B884" s="17">
        <v>180</v>
      </c>
    </row>
    <row r="885" spans="1:2" x14ac:dyDescent="0.25">
      <c r="A885" s="35">
        <v>39509</v>
      </c>
      <c r="B885" s="17">
        <v>180</v>
      </c>
    </row>
    <row r="886" spans="1:2" x14ac:dyDescent="0.25">
      <c r="A886" s="35">
        <v>39510</v>
      </c>
      <c r="B886" s="17">
        <v>140</v>
      </c>
    </row>
    <row r="887" spans="1:2" x14ac:dyDescent="0.25">
      <c r="A887" s="35">
        <v>39511</v>
      </c>
      <c r="B887" s="17">
        <v>140</v>
      </c>
    </row>
    <row r="888" spans="1:2" x14ac:dyDescent="0.25">
      <c r="A888" s="35">
        <v>39512</v>
      </c>
      <c r="B888" s="17">
        <v>120</v>
      </c>
    </row>
    <row r="889" spans="1:2" x14ac:dyDescent="0.25">
      <c r="A889" s="35">
        <v>39513</v>
      </c>
      <c r="B889" s="17">
        <v>100</v>
      </c>
    </row>
    <row r="890" spans="1:2" x14ac:dyDescent="0.25">
      <c r="A890" s="35">
        <v>39514</v>
      </c>
      <c r="B890" s="17">
        <v>85</v>
      </c>
    </row>
    <row r="891" spans="1:2" x14ac:dyDescent="0.25">
      <c r="A891" s="35">
        <v>39515</v>
      </c>
      <c r="B891" s="17">
        <v>85</v>
      </c>
    </row>
    <row r="892" spans="1:2" x14ac:dyDescent="0.25">
      <c r="A892" s="35">
        <v>39516</v>
      </c>
      <c r="B892" s="17">
        <v>75</v>
      </c>
    </row>
    <row r="893" spans="1:2" x14ac:dyDescent="0.25">
      <c r="A893" s="35">
        <v>39517</v>
      </c>
      <c r="B893" s="17">
        <v>75</v>
      </c>
    </row>
    <row r="894" spans="1:2" x14ac:dyDescent="0.25">
      <c r="A894" s="35">
        <v>39518</v>
      </c>
      <c r="B894" s="17">
        <v>75</v>
      </c>
    </row>
    <row r="895" spans="1:2" x14ac:dyDescent="0.25">
      <c r="A895" s="35">
        <v>39519</v>
      </c>
      <c r="B895" s="17">
        <v>75</v>
      </c>
    </row>
    <row r="896" spans="1:2" x14ac:dyDescent="0.25">
      <c r="A896" s="35">
        <v>39520</v>
      </c>
      <c r="B896" s="17">
        <v>75</v>
      </c>
    </row>
    <row r="897" spans="1:2" x14ac:dyDescent="0.25">
      <c r="A897" s="35">
        <v>39521</v>
      </c>
      <c r="B897" s="17">
        <v>75</v>
      </c>
    </row>
    <row r="898" spans="1:2" x14ac:dyDescent="0.25">
      <c r="A898" s="35">
        <v>39522</v>
      </c>
      <c r="B898" s="17">
        <v>75</v>
      </c>
    </row>
    <row r="899" spans="1:2" x14ac:dyDescent="0.25">
      <c r="A899" s="35">
        <v>39523</v>
      </c>
      <c r="B899" s="17">
        <v>75</v>
      </c>
    </row>
    <row r="900" spans="1:2" x14ac:dyDescent="0.25">
      <c r="A900" s="35">
        <v>39524</v>
      </c>
      <c r="B900" s="17">
        <v>75</v>
      </c>
    </row>
    <row r="901" spans="1:2" x14ac:dyDescent="0.25">
      <c r="A901" s="35">
        <v>39525</v>
      </c>
      <c r="B901" s="17">
        <v>70</v>
      </c>
    </row>
    <row r="902" spans="1:2" x14ac:dyDescent="0.25">
      <c r="A902" s="35">
        <v>39526</v>
      </c>
      <c r="B902" s="17">
        <v>70</v>
      </c>
    </row>
    <row r="903" spans="1:2" x14ac:dyDescent="0.25">
      <c r="A903" s="35">
        <v>39527</v>
      </c>
      <c r="B903" s="17">
        <v>70</v>
      </c>
    </row>
    <row r="904" spans="1:2" x14ac:dyDescent="0.25">
      <c r="A904" s="35">
        <v>39528</v>
      </c>
      <c r="B904" s="17">
        <v>70</v>
      </c>
    </row>
    <row r="905" spans="1:2" x14ac:dyDescent="0.25">
      <c r="A905" s="35">
        <v>39529</v>
      </c>
      <c r="B905" s="17">
        <v>70</v>
      </c>
    </row>
    <row r="906" spans="1:2" x14ac:dyDescent="0.25">
      <c r="A906" s="35">
        <v>39530</v>
      </c>
      <c r="B906" s="17">
        <v>70</v>
      </c>
    </row>
    <row r="907" spans="1:2" x14ac:dyDescent="0.25">
      <c r="A907" s="35">
        <v>39531</v>
      </c>
      <c r="B907" s="17">
        <v>70</v>
      </c>
    </row>
    <row r="908" spans="1:2" x14ac:dyDescent="0.25">
      <c r="A908" s="35">
        <v>39532</v>
      </c>
      <c r="B908" s="17">
        <v>60</v>
      </c>
    </row>
    <row r="909" spans="1:2" x14ac:dyDescent="0.25">
      <c r="A909" s="35">
        <v>39533</v>
      </c>
      <c r="B909" s="17">
        <v>59</v>
      </c>
    </row>
    <row r="910" spans="1:2" x14ac:dyDescent="0.25">
      <c r="A910" s="35">
        <v>39534</v>
      </c>
      <c r="B910" s="17">
        <v>50</v>
      </c>
    </row>
    <row r="911" spans="1:2" x14ac:dyDescent="0.25">
      <c r="A911" s="35">
        <v>39535</v>
      </c>
      <c r="B911" s="17">
        <v>50</v>
      </c>
    </row>
    <row r="912" spans="1:2" x14ac:dyDescent="0.25">
      <c r="A912" s="35">
        <v>39536</v>
      </c>
      <c r="B912" s="17">
        <v>47</v>
      </c>
    </row>
    <row r="913" spans="1:2" x14ac:dyDescent="0.25">
      <c r="A913" s="35">
        <v>39537</v>
      </c>
      <c r="B913" s="17">
        <v>47</v>
      </c>
    </row>
    <row r="914" spans="1:2" x14ac:dyDescent="0.25">
      <c r="A914" s="35">
        <v>39538</v>
      </c>
      <c r="B914" s="17">
        <v>47</v>
      </c>
    </row>
    <row r="915" spans="1:2" x14ac:dyDescent="0.25">
      <c r="A915" s="35">
        <v>39539</v>
      </c>
      <c r="B915" s="17">
        <v>47.599998474121094</v>
      </c>
    </row>
    <row r="916" spans="1:2" x14ac:dyDescent="0.25">
      <c r="A916" s="35">
        <v>39540</v>
      </c>
      <c r="B916" s="17">
        <v>47.700000762939453</v>
      </c>
    </row>
    <row r="917" spans="1:2" x14ac:dyDescent="0.25">
      <c r="A917" s="35">
        <v>39541</v>
      </c>
      <c r="B917" s="17">
        <v>47.799999237060547</v>
      </c>
    </row>
    <row r="918" spans="1:2" x14ac:dyDescent="0.25">
      <c r="A918" s="35">
        <v>39542</v>
      </c>
      <c r="B918" s="17">
        <v>47.900001525878906</v>
      </c>
    </row>
    <row r="919" spans="1:2" x14ac:dyDescent="0.25">
      <c r="A919" s="35">
        <v>39543</v>
      </c>
      <c r="B919" s="17">
        <v>42.700000762939453</v>
      </c>
    </row>
    <row r="920" spans="1:2" x14ac:dyDescent="0.25">
      <c r="A920" s="35">
        <v>39544</v>
      </c>
      <c r="B920" s="17">
        <v>42.700000762939453</v>
      </c>
    </row>
    <row r="921" spans="1:2" x14ac:dyDescent="0.25">
      <c r="A921" s="35">
        <v>39545</v>
      </c>
      <c r="B921" s="17">
        <v>31</v>
      </c>
    </row>
    <row r="922" spans="1:2" x14ac:dyDescent="0.25">
      <c r="A922" s="35">
        <v>39546</v>
      </c>
      <c r="B922" s="17">
        <v>25.100000381469727</v>
      </c>
    </row>
    <row r="923" spans="1:2" x14ac:dyDescent="0.25">
      <c r="A923" s="35">
        <v>39547</v>
      </c>
      <c r="B923" s="17">
        <v>25.100000381469727</v>
      </c>
    </row>
    <row r="924" spans="1:2" x14ac:dyDescent="0.25">
      <c r="A924" s="35">
        <v>39548</v>
      </c>
      <c r="B924" s="17">
        <v>25.100000381469727</v>
      </c>
    </row>
    <row r="925" spans="1:2" x14ac:dyDescent="0.25">
      <c r="A925" s="35">
        <v>39549</v>
      </c>
      <c r="B925" s="17">
        <v>25.100000381469727</v>
      </c>
    </row>
    <row r="926" spans="1:2" x14ac:dyDescent="0.25">
      <c r="A926" s="35">
        <v>39550</v>
      </c>
      <c r="B926" s="17">
        <v>25.100000381469727</v>
      </c>
    </row>
    <row r="927" spans="1:2" x14ac:dyDescent="0.25">
      <c r="A927" s="35">
        <v>39551</v>
      </c>
      <c r="B927" s="17">
        <v>25.100000381469727</v>
      </c>
    </row>
    <row r="928" spans="1:2" x14ac:dyDescent="0.25">
      <c r="A928" s="35">
        <v>39552</v>
      </c>
      <c r="B928" s="17">
        <v>25.100000381469727</v>
      </c>
    </row>
    <row r="929" spans="1:2" x14ac:dyDescent="0.25">
      <c r="A929" s="35">
        <v>39553</v>
      </c>
      <c r="B929" s="17">
        <v>25.100000381469727</v>
      </c>
    </row>
    <row r="930" spans="1:2" x14ac:dyDescent="0.25">
      <c r="A930" s="35">
        <v>39554</v>
      </c>
      <c r="B930" s="17">
        <v>25.100000381469727</v>
      </c>
    </row>
    <row r="931" spans="1:2" x14ac:dyDescent="0.25">
      <c r="A931" s="35">
        <v>39555</v>
      </c>
      <c r="B931" s="17">
        <v>25.100000381469727</v>
      </c>
    </row>
    <row r="932" spans="1:2" x14ac:dyDescent="0.25">
      <c r="A932" s="35">
        <v>39556</v>
      </c>
      <c r="B932" s="17">
        <v>25.100000381469727</v>
      </c>
    </row>
    <row r="933" spans="1:2" x14ac:dyDescent="0.25">
      <c r="A933" s="35">
        <v>39557</v>
      </c>
      <c r="B933" s="17">
        <v>24</v>
      </c>
    </row>
    <row r="934" spans="1:2" x14ac:dyDescent="0.25">
      <c r="A934" s="35">
        <v>39558</v>
      </c>
      <c r="B934" s="17">
        <v>22</v>
      </c>
    </row>
    <row r="935" spans="1:2" x14ac:dyDescent="0.25">
      <c r="A935" s="35">
        <v>39559</v>
      </c>
      <c r="B935" s="17">
        <v>19</v>
      </c>
    </row>
    <row r="936" spans="1:2" x14ac:dyDescent="0.25">
      <c r="A936" s="35">
        <v>39560</v>
      </c>
      <c r="B936" s="17">
        <v>18</v>
      </c>
    </row>
    <row r="937" spans="1:2" x14ac:dyDescent="0.25">
      <c r="A937" s="35">
        <v>39561</v>
      </c>
      <c r="B937" s="17">
        <v>18</v>
      </c>
    </row>
    <row r="938" spans="1:2" x14ac:dyDescent="0.25">
      <c r="A938" s="35">
        <v>39562</v>
      </c>
      <c r="B938" s="17">
        <v>17.100000381469727</v>
      </c>
    </row>
    <row r="939" spans="1:2" x14ac:dyDescent="0.25">
      <c r="A939" s="35">
        <v>39563</v>
      </c>
      <c r="B939" s="17">
        <v>17.100000381469727</v>
      </c>
    </row>
    <row r="940" spans="1:2" x14ac:dyDescent="0.25">
      <c r="A940" s="35">
        <v>39564</v>
      </c>
      <c r="B940" s="17">
        <v>17.100000381469727</v>
      </c>
    </row>
    <row r="941" spans="1:2" x14ac:dyDescent="0.25">
      <c r="A941" s="35">
        <v>39565</v>
      </c>
      <c r="B941" s="17">
        <v>17.100000381469727</v>
      </c>
    </row>
    <row r="942" spans="1:2" x14ac:dyDescent="0.25">
      <c r="A942" s="35">
        <v>39566</v>
      </c>
      <c r="B942" s="17">
        <v>17.100000381469727</v>
      </c>
    </row>
    <row r="943" spans="1:2" x14ac:dyDescent="0.25">
      <c r="A943" s="35">
        <v>39567</v>
      </c>
      <c r="B943" s="17">
        <v>17.100000381469727</v>
      </c>
    </row>
    <row r="944" spans="1:2" x14ac:dyDescent="0.25">
      <c r="A944" s="35">
        <v>39568</v>
      </c>
      <c r="B944" s="17">
        <v>17.100000381469727</v>
      </c>
    </row>
    <row r="945" spans="1:2" x14ac:dyDescent="0.25">
      <c r="A945" s="35">
        <v>39569</v>
      </c>
      <c r="B945" s="17">
        <v>16</v>
      </c>
    </row>
    <row r="946" spans="1:2" x14ac:dyDescent="0.25">
      <c r="A946" s="35">
        <v>39570</v>
      </c>
      <c r="B946" s="17">
        <v>16</v>
      </c>
    </row>
    <row r="947" spans="1:2" x14ac:dyDescent="0.25">
      <c r="A947" s="35">
        <v>39571</v>
      </c>
      <c r="B947" s="17">
        <v>16</v>
      </c>
    </row>
    <row r="948" spans="1:2" x14ac:dyDescent="0.25">
      <c r="A948" s="35">
        <v>39572</v>
      </c>
      <c r="B948" s="17">
        <v>15</v>
      </c>
    </row>
    <row r="949" spans="1:2" x14ac:dyDescent="0.25">
      <c r="A949" s="35">
        <v>39573</v>
      </c>
      <c r="B949" s="17">
        <v>15</v>
      </c>
    </row>
    <row r="950" spans="1:2" x14ac:dyDescent="0.25">
      <c r="A950" s="35">
        <v>39574</v>
      </c>
      <c r="B950" s="17">
        <v>15</v>
      </c>
    </row>
    <row r="951" spans="1:2" x14ac:dyDescent="0.25">
      <c r="A951" s="35">
        <v>39575</v>
      </c>
      <c r="B951" s="17">
        <v>15</v>
      </c>
    </row>
    <row r="952" spans="1:2" x14ac:dyDescent="0.25">
      <c r="A952" s="35">
        <v>39576</v>
      </c>
      <c r="B952" s="17">
        <v>15</v>
      </c>
    </row>
    <row r="953" spans="1:2" x14ac:dyDescent="0.25">
      <c r="A953" s="35">
        <v>39577</v>
      </c>
      <c r="B953" s="17">
        <v>15</v>
      </c>
    </row>
    <row r="954" spans="1:2" x14ac:dyDescent="0.25">
      <c r="A954" s="35">
        <v>39578</v>
      </c>
      <c r="B954" s="17">
        <v>15</v>
      </c>
    </row>
    <row r="955" spans="1:2" x14ac:dyDescent="0.25">
      <c r="A955" s="35">
        <v>39579</v>
      </c>
      <c r="B955" s="17">
        <v>15</v>
      </c>
    </row>
    <row r="956" spans="1:2" x14ac:dyDescent="0.25">
      <c r="A956" s="35">
        <v>39580</v>
      </c>
      <c r="B956" s="17">
        <v>15</v>
      </c>
    </row>
    <row r="957" spans="1:2" x14ac:dyDescent="0.25">
      <c r="A957" s="35">
        <v>39581</v>
      </c>
      <c r="B957" s="17">
        <v>15</v>
      </c>
    </row>
    <row r="958" spans="1:2" x14ac:dyDescent="0.25">
      <c r="A958" s="35">
        <v>39582</v>
      </c>
      <c r="B958" s="17">
        <v>15</v>
      </c>
    </row>
    <row r="959" spans="1:2" x14ac:dyDescent="0.25">
      <c r="A959" s="35">
        <v>39583</v>
      </c>
      <c r="B959" s="17">
        <v>15</v>
      </c>
    </row>
    <row r="960" spans="1:2" x14ac:dyDescent="0.25">
      <c r="A960" s="35">
        <v>39584</v>
      </c>
      <c r="B960" s="17">
        <v>15</v>
      </c>
    </row>
    <row r="961" spans="1:2" x14ac:dyDescent="0.25">
      <c r="A961" s="35">
        <v>39585</v>
      </c>
      <c r="B961" s="17">
        <v>15</v>
      </c>
    </row>
    <row r="962" spans="1:2" x14ac:dyDescent="0.25">
      <c r="A962" s="35">
        <v>39586</v>
      </c>
      <c r="B962" s="17">
        <v>15</v>
      </c>
    </row>
    <row r="963" spans="1:2" x14ac:dyDescent="0.25">
      <c r="A963" s="35">
        <v>39587</v>
      </c>
      <c r="B963" s="17">
        <v>15</v>
      </c>
    </row>
    <row r="964" spans="1:2" x14ac:dyDescent="0.25">
      <c r="A964" s="35">
        <v>39588</v>
      </c>
      <c r="B964" s="17">
        <v>15</v>
      </c>
    </row>
    <row r="965" spans="1:2" x14ac:dyDescent="0.25">
      <c r="A965" s="35">
        <v>39589</v>
      </c>
      <c r="B965" s="17">
        <v>15</v>
      </c>
    </row>
    <row r="966" spans="1:2" x14ac:dyDescent="0.25">
      <c r="A966" s="35">
        <v>39590</v>
      </c>
      <c r="B966" s="17">
        <v>14.5</v>
      </c>
    </row>
    <row r="967" spans="1:2" x14ac:dyDescent="0.25">
      <c r="A967" s="35">
        <v>39591</v>
      </c>
      <c r="B967" s="17">
        <v>14</v>
      </c>
    </row>
    <row r="968" spans="1:2" x14ac:dyDescent="0.25">
      <c r="A968" s="35">
        <v>39592</v>
      </c>
      <c r="B968" s="17">
        <v>14</v>
      </c>
    </row>
    <row r="969" spans="1:2" x14ac:dyDescent="0.25">
      <c r="A969" s="35">
        <v>39593</v>
      </c>
      <c r="B969" s="17">
        <v>20</v>
      </c>
    </row>
    <row r="970" spans="1:2" x14ac:dyDescent="0.25">
      <c r="A970" s="35">
        <v>39594</v>
      </c>
      <c r="B970" s="17">
        <v>19</v>
      </c>
    </row>
    <row r="971" spans="1:2" x14ac:dyDescent="0.25">
      <c r="A971" s="35">
        <v>39595</v>
      </c>
      <c r="B971" s="17">
        <v>18</v>
      </c>
    </row>
    <row r="972" spans="1:2" x14ac:dyDescent="0.25">
      <c r="A972" s="35">
        <v>39596</v>
      </c>
      <c r="B972" s="17">
        <v>18</v>
      </c>
    </row>
    <row r="973" spans="1:2" x14ac:dyDescent="0.25">
      <c r="A973" s="35">
        <v>39597</v>
      </c>
      <c r="B973" s="17">
        <v>18</v>
      </c>
    </row>
    <row r="974" spans="1:2" x14ac:dyDescent="0.25">
      <c r="A974" s="35">
        <v>39598</v>
      </c>
      <c r="B974" s="17">
        <v>17</v>
      </c>
    </row>
    <row r="975" spans="1:2" x14ac:dyDescent="0.25">
      <c r="A975" s="35">
        <v>39599</v>
      </c>
      <c r="B975" s="17">
        <v>16</v>
      </c>
    </row>
    <row r="976" spans="1:2" x14ac:dyDescent="0.25">
      <c r="A976" s="35">
        <v>39600</v>
      </c>
      <c r="B976" s="17">
        <v>15.899999618530273</v>
      </c>
    </row>
    <row r="977" spans="1:2" x14ac:dyDescent="0.25">
      <c r="A977" s="35">
        <v>39601</v>
      </c>
      <c r="B977" s="17">
        <v>16</v>
      </c>
    </row>
    <row r="978" spans="1:2" x14ac:dyDescent="0.25">
      <c r="A978" s="35">
        <v>39602</v>
      </c>
      <c r="B978" s="17">
        <v>16</v>
      </c>
    </row>
    <row r="979" spans="1:2" x14ac:dyDescent="0.25">
      <c r="A979" s="35">
        <v>39603</v>
      </c>
      <c r="B979" s="17">
        <v>16</v>
      </c>
    </row>
    <row r="980" spans="1:2" x14ac:dyDescent="0.25">
      <c r="A980" s="35">
        <v>39604</v>
      </c>
      <c r="B980" s="17">
        <v>16</v>
      </c>
    </row>
    <row r="981" spans="1:2" x14ac:dyDescent="0.25">
      <c r="A981" s="35">
        <v>39605</v>
      </c>
      <c r="B981" s="17">
        <v>16</v>
      </c>
    </row>
    <row r="982" spans="1:2" x14ac:dyDescent="0.25">
      <c r="A982" s="35">
        <v>39606</v>
      </c>
      <c r="B982" s="17">
        <v>16</v>
      </c>
    </row>
    <row r="983" spans="1:2" x14ac:dyDescent="0.25">
      <c r="A983" s="35">
        <v>39607</v>
      </c>
      <c r="B983" s="17">
        <v>16</v>
      </c>
    </row>
    <row r="984" spans="1:2" x14ac:dyDescent="0.25">
      <c r="A984" s="35">
        <v>39608</v>
      </c>
      <c r="B984" s="17">
        <v>16</v>
      </c>
    </row>
    <row r="985" spans="1:2" x14ac:dyDescent="0.25">
      <c r="A985" s="35">
        <v>39609</v>
      </c>
      <c r="B985" s="17">
        <v>16</v>
      </c>
    </row>
    <row r="986" spans="1:2" x14ac:dyDescent="0.25">
      <c r="A986" s="35">
        <v>39610</v>
      </c>
      <c r="B986" s="17">
        <v>16.399999618530273</v>
      </c>
    </row>
    <row r="987" spans="1:2" x14ac:dyDescent="0.25">
      <c r="A987" s="35">
        <v>39611</v>
      </c>
      <c r="B987" s="17">
        <v>15.5</v>
      </c>
    </row>
    <row r="988" spans="1:2" x14ac:dyDescent="0.25">
      <c r="A988" s="35">
        <v>39612</v>
      </c>
      <c r="B988" s="17">
        <v>15</v>
      </c>
    </row>
    <row r="989" spans="1:2" x14ac:dyDescent="0.25">
      <c r="A989" s="35">
        <v>39613</v>
      </c>
      <c r="B989" s="17">
        <v>15</v>
      </c>
    </row>
    <row r="990" spans="1:2" x14ac:dyDescent="0.25">
      <c r="A990" s="35">
        <v>39614</v>
      </c>
      <c r="B990" s="17">
        <v>14</v>
      </c>
    </row>
    <row r="991" spans="1:2" x14ac:dyDescent="0.25">
      <c r="A991" s="35">
        <v>39615</v>
      </c>
      <c r="B991" s="17">
        <v>13.5</v>
      </c>
    </row>
    <row r="992" spans="1:2" x14ac:dyDescent="0.25">
      <c r="A992" s="35">
        <v>39616</v>
      </c>
      <c r="B992" s="17">
        <v>13</v>
      </c>
    </row>
    <row r="993" spans="1:2" x14ac:dyDescent="0.25">
      <c r="A993" s="35">
        <v>39617</v>
      </c>
      <c r="B993" s="17">
        <v>13</v>
      </c>
    </row>
    <row r="994" spans="1:2" x14ac:dyDescent="0.25">
      <c r="A994" s="35">
        <v>39618</v>
      </c>
      <c r="B994" s="17">
        <v>12</v>
      </c>
    </row>
    <row r="995" spans="1:2" x14ac:dyDescent="0.25">
      <c r="A995" s="35">
        <v>39619</v>
      </c>
      <c r="B995" s="17">
        <v>12</v>
      </c>
    </row>
    <row r="996" spans="1:2" x14ac:dyDescent="0.25">
      <c r="A996" s="35">
        <v>39620</v>
      </c>
      <c r="B996" s="17">
        <v>11</v>
      </c>
    </row>
    <row r="997" spans="1:2" x14ac:dyDescent="0.25">
      <c r="A997" s="35">
        <v>39621</v>
      </c>
      <c r="B997" s="17">
        <v>10.899999618530273</v>
      </c>
    </row>
    <row r="998" spans="1:2" x14ac:dyDescent="0.25">
      <c r="A998" s="35">
        <v>39622</v>
      </c>
      <c r="B998" s="17">
        <v>11</v>
      </c>
    </row>
    <row r="999" spans="1:2" x14ac:dyDescent="0.25">
      <c r="A999" s="35">
        <v>39623</v>
      </c>
      <c r="B999" s="17">
        <v>11</v>
      </c>
    </row>
    <row r="1000" spans="1:2" x14ac:dyDescent="0.25">
      <c r="A1000" s="35">
        <v>39624</v>
      </c>
      <c r="B1000" s="17">
        <v>11</v>
      </c>
    </row>
    <row r="1001" spans="1:2" x14ac:dyDescent="0.25">
      <c r="A1001" s="35">
        <v>39625</v>
      </c>
      <c r="B1001" s="17">
        <v>11</v>
      </c>
    </row>
    <row r="1002" spans="1:2" x14ac:dyDescent="0.25">
      <c r="A1002" s="35">
        <v>39626</v>
      </c>
      <c r="B1002" s="17">
        <v>11</v>
      </c>
    </row>
    <row r="1003" spans="1:2" x14ac:dyDescent="0.25">
      <c r="A1003" s="35">
        <v>39627</v>
      </c>
      <c r="B1003" s="17">
        <v>10</v>
      </c>
    </row>
    <row r="1004" spans="1:2" x14ac:dyDescent="0.25">
      <c r="A1004" s="35">
        <v>39628</v>
      </c>
      <c r="B1004" s="17">
        <v>10</v>
      </c>
    </row>
    <row r="1005" spans="1:2" x14ac:dyDescent="0.25">
      <c r="A1005" s="35">
        <v>39629</v>
      </c>
      <c r="B1005" s="17">
        <v>10</v>
      </c>
    </row>
    <row r="1006" spans="1:2" x14ac:dyDescent="0.25">
      <c r="A1006" s="35">
        <v>39630</v>
      </c>
      <c r="B1006" s="17">
        <v>9.1000003814697266</v>
      </c>
    </row>
    <row r="1007" spans="1:2" x14ac:dyDescent="0.25">
      <c r="A1007" s="35">
        <v>39631</v>
      </c>
      <c r="B1007" s="17">
        <v>9.1000003814697266</v>
      </c>
    </row>
    <row r="1008" spans="1:2" x14ac:dyDescent="0.25">
      <c r="A1008" s="35">
        <v>39632</v>
      </c>
      <c r="B1008" s="17">
        <v>9.1000003814697266</v>
      </c>
    </row>
    <row r="1009" spans="1:2" x14ac:dyDescent="0.25">
      <c r="A1009" s="35">
        <v>39633</v>
      </c>
      <c r="B1009" s="17">
        <v>9.1000003814697266</v>
      </c>
    </row>
    <row r="1010" spans="1:2" x14ac:dyDescent="0.25">
      <c r="A1010" s="35">
        <v>39634</v>
      </c>
      <c r="B1010" s="17">
        <v>9.1000003814697266</v>
      </c>
    </row>
    <row r="1011" spans="1:2" x14ac:dyDescent="0.25">
      <c r="A1011" s="35">
        <v>39635</v>
      </c>
      <c r="B1011" s="17">
        <v>9.1000003814697266</v>
      </c>
    </row>
    <row r="1012" spans="1:2" x14ac:dyDescent="0.25">
      <c r="A1012" s="35">
        <v>39636</v>
      </c>
      <c r="B1012" s="17">
        <v>9.1000003814697266</v>
      </c>
    </row>
    <row r="1013" spans="1:2" x14ac:dyDescent="0.25">
      <c r="A1013" s="35">
        <v>39637</v>
      </c>
      <c r="B1013" s="17">
        <v>9.1000003814697266</v>
      </c>
    </row>
    <row r="1014" spans="1:2" x14ac:dyDescent="0.25">
      <c r="A1014" s="35">
        <v>39638</v>
      </c>
      <c r="B1014" s="17">
        <v>9.1000003814697266</v>
      </c>
    </row>
    <row r="1015" spans="1:2" x14ac:dyDescent="0.25">
      <c r="A1015" s="35">
        <v>39639</v>
      </c>
      <c r="B1015" s="17">
        <v>9.1000003814697266</v>
      </c>
    </row>
    <row r="1016" spans="1:2" x14ac:dyDescent="0.25">
      <c r="A1016" s="35">
        <v>39640</v>
      </c>
      <c r="B1016" s="17">
        <v>9.1000003814697266</v>
      </c>
    </row>
    <row r="1017" spans="1:2" x14ac:dyDescent="0.25">
      <c r="A1017" s="35">
        <v>39641</v>
      </c>
      <c r="B1017" s="17">
        <v>8</v>
      </c>
    </row>
    <row r="1018" spans="1:2" x14ac:dyDescent="0.25">
      <c r="A1018" s="35">
        <v>39642</v>
      </c>
      <c r="B1018" s="17">
        <v>8</v>
      </c>
    </row>
    <row r="1019" spans="1:2" x14ac:dyDescent="0.25">
      <c r="A1019" s="35">
        <v>39643</v>
      </c>
      <c r="B1019" s="17">
        <v>8</v>
      </c>
    </row>
    <row r="1020" spans="1:2" x14ac:dyDescent="0.25">
      <c r="A1020" s="35">
        <v>39644</v>
      </c>
      <c r="B1020" s="17">
        <v>8</v>
      </c>
    </row>
    <row r="1021" spans="1:2" x14ac:dyDescent="0.25">
      <c r="A1021" s="35">
        <v>39645</v>
      </c>
      <c r="B1021" s="17">
        <v>31</v>
      </c>
    </row>
    <row r="1022" spans="1:2" x14ac:dyDescent="0.25">
      <c r="A1022" s="35">
        <v>39646</v>
      </c>
      <c r="B1022" s="17">
        <v>24.5</v>
      </c>
    </row>
    <row r="1023" spans="1:2" x14ac:dyDescent="0.25">
      <c r="A1023" s="35">
        <v>39647</v>
      </c>
      <c r="B1023" s="17">
        <v>15</v>
      </c>
    </row>
    <row r="1024" spans="1:2" x14ac:dyDescent="0.25">
      <c r="A1024" s="35">
        <v>39648</v>
      </c>
      <c r="B1024" s="17">
        <v>12</v>
      </c>
    </row>
    <row r="1025" spans="1:2" x14ac:dyDescent="0.25">
      <c r="A1025" s="35">
        <v>39649</v>
      </c>
      <c r="B1025" s="17">
        <v>11</v>
      </c>
    </row>
    <row r="1026" spans="1:2" x14ac:dyDescent="0.25">
      <c r="A1026" s="35">
        <v>39650</v>
      </c>
      <c r="B1026" s="17">
        <v>10</v>
      </c>
    </row>
    <row r="1027" spans="1:2" x14ac:dyDescent="0.25">
      <c r="A1027" s="35">
        <v>39651</v>
      </c>
      <c r="B1027" s="17">
        <v>10</v>
      </c>
    </row>
    <row r="1028" spans="1:2" x14ac:dyDescent="0.25">
      <c r="A1028" s="35">
        <v>39652</v>
      </c>
      <c r="B1028" s="17">
        <v>10</v>
      </c>
    </row>
    <row r="1029" spans="1:2" x14ac:dyDescent="0.25">
      <c r="A1029" s="35">
        <v>39653</v>
      </c>
      <c r="B1029" s="17">
        <v>10</v>
      </c>
    </row>
    <row r="1030" spans="1:2" x14ac:dyDescent="0.25">
      <c r="A1030" s="35">
        <v>39654</v>
      </c>
      <c r="B1030" s="17">
        <v>10</v>
      </c>
    </row>
    <row r="1031" spans="1:2" x14ac:dyDescent="0.25">
      <c r="A1031" s="35">
        <v>39655</v>
      </c>
      <c r="B1031" s="17">
        <v>9</v>
      </c>
    </row>
    <row r="1032" spans="1:2" x14ac:dyDescent="0.25">
      <c r="A1032" s="35">
        <v>39656</v>
      </c>
      <c r="B1032" s="17">
        <v>9</v>
      </c>
    </row>
    <row r="1033" spans="1:2" x14ac:dyDescent="0.25">
      <c r="A1033" s="35">
        <v>39657</v>
      </c>
      <c r="B1033" s="17">
        <v>8</v>
      </c>
    </row>
    <row r="1034" spans="1:2" x14ac:dyDescent="0.25">
      <c r="A1034" s="35">
        <v>39658</v>
      </c>
      <c r="B1034" s="17">
        <v>8</v>
      </c>
    </row>
    <row r="1035" spans="1:2" x14ac:dyDescent="0.25">
      <c r="A1035" s="35">
        <v>39659</v>
      </c>
      <c r="B1035" s="17">
        <v>8</v>
      </c>
    </row>
    <row r="1036" spans="1:2" x14ac:dyDescent="0.25">
      <c r="A1036" s="35">
        <v>39660</v>
      </c>
      <c r="B1036" s="17">
        <v>8</v>
      </c>
    </row>
    <row r="1037" spans="1:2" x14ac:dyDescent="0.25">
      <c r="A1037" s="35">
        <v>39661</v>
      </c>
      <c r="B1037" s="17">
        <v>6.9000000953674316</v>
      </c>
    </row>
    <row r="1038" spans="1:2" x14ac:dyDescent="0.25">
      <c r="A1038" s="35">
        <v>39662</v>
      </c>
      <c r="B1038" s="17">
        <v>6.9000000953674316</v>
      </c>
    </row>
    <row r="1039" spans="1:2" x14ac:dyDescent="0.25">
      <c r="A1039" s="35">
        <v>39663</v>
      </c>
      <c r="B1039" s="17">
        <v>6.9000000953674316</v>
      </c>
    </row>
    <row r="1040" spans="1:2" x14ac:dyDescent="0.25">
      <c r="A1040" s="35">
        <v>39664</v>
      </c>
      <c r="B1040" s="17">
        <v>6.9000000953674316</v>
      </c>
    </row>
    <row r="1041" spans="1:2" x14ac:dyDescent="0.25">
      <c r="A1041" s="35">
        <v>39665</v>
      </c>
      <c r="B1041" s="17">
        <v>6.9000000953674316</v>
      </c>
    </row>
    <row r="1042" spans="1:2" x14ac:dyDescent="0.25">
      <c r="A1042" s="35">
        <v>39666</v>
      </c>
      <c r="B1042" s="17">
        <v>6.9000000953674316</v>
      </c>
    </row>
    <row r="1043" spans="1:2" x14ac:dyDescent="0.25">
      <c r="A1043" s="35">
        <v>39667</v>
      </c>
      <c r="B1043" s="17">
        <v>6.9000000953674316</v>
      </c>
    </row>
    <row r="1044" spans="1:2" x14ac:dyDescent="0.25">
      <c r="A1044" s="35">
        <v>39668</v>
      </c>
      <c r="B1044" s="17">
        <v>6.9000000953674316</v>
      </c>
    </row>
    <row r="1045" spans="1:2" x14ac:dyDescent="0.25">
      <c r="A1045" s="35">
        <v>39669</v>
      </c>
      <c r="B1045" s="17">
        <v>6.9000000953674316</v>
      </c>
    </row>
    <row r="1046" spans="1:2" x14ac:dyDescent="0.25">
      <c r="A1046" s="35">
        <v>39670</v>
      </c>
      <c r="B1046" s="17">
        <v>6.9000000953674316</v>
      </c>
    </row>
    <row r="1047" spans="1:2" x14ac:dyDescent="0.25">
      <c r="A1047" s="35">
        <v>39671</v>
      </c>
      <c r="B1047" s="17">
        <v>6.9000000953674316</v>
      </c>
    </row>
    <row r="1048" spans="1:2" x14ac:dyDescent="0.25">
      <c r="A1048" s="35">
        <v>39672</v>
      </c>
      <c r="B1048" s="17">
        <v>6.9000000953674316</v>
      </c>
    </row>
    <row r="1049" spans="1:2" x14ac:dyDescent="0.25">
      <c r="A1049" s="35">
        <v>39673</v>
      </c>
      <c r="B1049" s="17">
        <v>6.5</v>
      </c>
    </row>
    <row r="1050" spans="1:2" x14ac:dyDescent="0.25">
      <c r="A1050" s="35">
        <v>39674</v>
      </c>
      <c r="B1050" s="17">
        <v>6.5</v>
      </c>
    </row>
    <row r="1051" spans="1:2" x14ac:dyDescent="0.25">
      <c r="A1051" s="35">
        <v>39675</v>
      </c>
      <c r="B1051" s="17">
        <v>6.5</v>
      </c>
    </row>
    <row r="1052" spans="1:2" x14ac:dyDescent="0.25">
      <c r="A1052" s="35">
        <v>39676</v>
      </c>
      <c r="B1052" s="17">
        <v>5.8000001907348633</v>
      </c>
    </row>
    <row r="1053" spans="1:2" x14ac:dyDescent="0.25">
      <c r="A1053" s="35">
        <v>39677</v>
      </c>
      <c r="B1053" s="17">
        <v>5.8000001907348633</v>
      </c>
    </row>
    <row r="1054" spans="1:2" x14ac:dyDescent="0.25">
      <c r="A1054" s="35">
        <v>39678</v>
      </c>
      <c r="B1054" s="17">
        <v>5.8000001907348633</v>
      </c>
    </row>
    <row r="1055" spans="1:2" x14ac:dyDescent="0.25">
      <c r="A1055" s="35">
        <v>39679</v>
      </c>
      <c r="B1055" s="17">
        <v>5.8000001907348633</v>
      </c>
    </row>
    <row r="1056" spans="1:2" x14ac:dyDescent="0.25">
      <c r="A1056" s="35">
        <v>39680</v>
      </c>
      <c r="B1056" s="17">
        <v>5.8000001907348633</v>
      </c>
    </row>
    <row r="1057" spans="1:2" x14ac:dyDescent="0.25">
      <c r="A1057" s="35">
        <v>39681</v>
      </c>
      <c r="B1057" s="17">
        <v>4.8000001907348633</v>
      </c>
    </row>
    <row r="1058" spans="1:2" x14ac:dyDescent="0.25">
      <c r="A1058" s="35">
        <v>39682</v>
      </c>
      <c r="B1058" s="17">
        <v>4.8000001907348633</v>
      </c>
    </row>
    <row r="1059" spans="1:2" x14ac:dyDescent="0.25">
      <c r="A1059" s="35">
        <v>39683</v>
      </c>
      <c r="B1059" s="17">
        <v>4.8000001907348633</v>
      </c>
    </row>
    <row r="1060" spans="1:2" x14ac:dyDescent="0.25">
      <c r="A1060" s="35">
        <v>39684</v>
      </c>
      <c r="B1060" s="17">
        <v>4.8000001907348633</v>
      </c>
    </row>
    <row r="1061" spans="1:2" x14ac:dyDescent="0.25">
      <c r="A1061" s="35">
        <v>39685</v>
      </c>
      <c r="B1061" s="17">
        <v>4.8000001907348633</v>
      </c>
    </row>
    <row r="1062" spans="1:2" x14ac:dyDescent="0.25">
      <c r="A1062" s="35">
        <v>39686</v>
      </c>
      <c r="B1062" s="17">
        <v>4.8000001907348633</v>
      </c>
    </row>
    <row r="1063" spans="1:2" x14ac:dyDescent="0.25">
      <c r="A1063" s="35">
        <v>39687</v>
      </c>
      <c r="B1063" s="17">
        <v>4.8000001907348633</v>
      </c>
    </row>
    <row r="1064" spans="1:2" x14ac:dyDescent="0.25">
      <c r="A1064" s="35">
        <v>39688</v>
      </c>
      <c r="B1064" s="17">
        <v>4.8000001907348633</v>
      </c>
    </row>
    <row r="1065" spans="1:2" x14ac:dyDescent="0.25">
      <c r="A1065" s="35">
        <v>39689</v>
      </c>
      <c r="B1065" s="17">
        <v>4.8000001907348633</v>
      </c>
    </row>
    <row r="1066" spans="1:2" x14ac:dyDescent="0.25">
      <c r="A1066" s="35">
        <v>39690</v>
      </c>
      <c r="B1066" s="17">
        <v>4.8000001907348633</v>
      </c>
    </row>
    <row r="1067" spans="1:2" x14ac:dyDescent="0.25">
      <c r="A1067" s="35">
        <v>39691</v>
      </c>
      <c r="B1067" s="17">
        <v>4.8000001907348633</v>
      </c>
    </row>
    <row r="1068" spans="1:2" x14ac:dyDescent="0.25">
      <c r="A1068" s="35">
        <v>39692</v>
      </c>
      <c r="B1068" s="17">
        <v>4.9000000953674316</v>
      </c>
    </row>
    <row r="1069" spans="1:2" x14ac:dyDescent="0.25">
      <c r="A1069" s="35">
        <v>39693</v>
      </c>
      <c r="B1069" s="17">
        <v>4.9000000953674316</v>
      </c>
    </row>
    <row r="1070" spans="1:2" x14ac:dyDescent="0.25">
      <c r="A1070" s="35">
        <v>39694</v>
      </c>
      <c r="B1070" s="17">
        <v>4.9000000953674316</v>
      </c>
    </row>
    <row r="1071" spans="1:2" x14ac:dyDescent="0.25">
      <c r="A1071" s="35">
        <v>39695</v>
      </c>
      <c r="B1071" s="17">
        <v>4.9000000953674316</v>
      </c>
    </row>
    <row r="1072" spans="1:2" x14ac:dyDescent="0.25">
      <c r="A1072" s="35">
        <v>39696</v>
      </c>
      <c r="B1072" s="17">
        <v>4.9000000953674316</v>
      </c>
    </row>
    <row r="1073" spans="1:2" x14ac:dyDescent="0.25">
      <c r="A1073" s="35">
        <v>39697</v>
      </c>
      <c r="B1073" s="17">
        <v>4</v>
      </c>
    </row>
    <row r="1074" spans="1:2" x14ac:dyDescent="0.25">
      <c r="A1074" s="35">
        <v>39698</v>
      </c>
      <c r="B1074" s="17">
        <v>4</v>
      </c>
    </row>
    <row r="1075" spans="1:2" x14ac:dyDescent="0.25">
      <c r="A1075" s="35">
        <v>39699</v>
      </c>
      <c r="B1075" s="17">
        <v>4</v>
      </c>
    </row>
    <row r="1076" spans="1:2" x14ac:dyDescent="0.25">
      <c r="A1076" s="35">
        <v>39700</v>
      </c>
      <c r="B1076" s="17">
        <v>4</v>
      </c>
    </row>
    <row r="1077" spans="1:2" x14ac:dyDescent="0.25">
      <c r="A1077" s="35">
        <v>39701</v>
      </c>
      <c r="B1077" s="17">
        <v>4</v>
      </c>
    </row>
    <row r="1078" spans="1:2" x14ac:dyDescent="0.25">
      <c r="A1078" s="35">
        <v>39702</v>
      </c>
      <c r="B1078" s="17">
        <v>4</v>
      </c>
    </row>
    <row r="1079" spans="1:2" x14ac:dyDescent="0.25">
      <c r="A1079" s="35">
        <v>39703</v>
      </c>
      <c r="B1079" s="17">
        <v>4</v>
      </c>
    </row>
    <row r="1080" spans="1:2" x14ac:dyDescent="0.25">
      <c r="A1080" s="35">
        <v>39704</v>
      </c>
      <c r="B1080" s="17">
        <v>3.2999999523162842</v>
      </c>
    </row>
    <row r="1081" spans="1:2" x14ac:dyDescent="0.25">
      <c r="A1081" s="35">
        <v>39705</v>
      </c>
      <c r="B1081" s="17">
        <v>3.2999999523162842</v>
      </c>
    </row>
    <row r="1082" spans="1:2" x14ac:dyDescent="0.25">
      <c r="A1082" s="35">
        <v>39706</v>
      </c>
      <c r="B1082" s="17">
        <v>3.2999999523162842</v>
      </c>
    </row>
    <row r="1083" spans="1:2" x14ac:dyDescent="0.25">
      <c r="A1083" s="35">
        <v>39707</v>
      </c>
      <c r="B1083" s="17">
        <v>3.2999999523162842</v>
      </c>
    </row>
    <row r="1084" spans="1:2" x14ac:dyDescent="0.25">
      <c r="A1084" s="35">
        <v>39708</v>
      </c>
      <c r="B1084" s="17">
        <v>3.2999999523162842</v>
      </c>
    </row>
    <row r="1085" spans="1:2" x14ac:dyDescent="0.25">
      <c r="A1085" s="35">
        <v>39709</v>
      </c>
      <c r="B1085" s="17">
        <v>3.2999999523162842</v>
      </c>
    </row>
    <row r="1086" spans="1:2" x14ac:dyDescent="0.25">
      <c r="A1086" s="35">
        <v>39710</v>
      </c>
      <c r="B1086" s="17">
        <v>3.2999999523162842</v>
      </c>
    </row>
    <row r="1087" spans="1:2" x14ac:dyDescent="0.25">
      <c r="A1087" s="35">
        <v>39711</v>
      </c>
      <c r="B1087" s="17">
        <v>3.2999999523162842</v>
      </c>
    </row>
    <row r="1088" spans="1:2" x14ac:dyDescent="0.25">
      <c r="A1088" s="35">
        <v>39712</v>
      </c>
      <c r="B1088" s="17">
        <v>3.2999999523162842</v>
      </c>
    </row>
    <row r="1089" spans="1:2" x14ac:dyDescent="0.25">
      <c r="A1089" s="35">
        <v>39713</v>
      </c>
      <c r="B1089" s="17">
        <v>3.2999999523162842</v>
      </c>
    </row>
    <row r="1090" spans="1:2" x14ac:dyDescent="0.25">
      <c r="A1090" s="35">
        <v>39714</v>
      </c>
      <c r="B1090" s="17">
        <v>3.2999999523162842</v>
      </c>
    </row>
    <row r="1091" spans="1:2" x14ac:dyDescent="0.25">
      <c r="A1091" s="35">
        <v>39715</v>
      </c>
      <c r="B1091" s="17">
        <v>3.2999999523162842</v>
      </c>
    </row>
    <row r="1092" spans="1:2" x14ac:dyDescent="0.25">
      <c r="A1092" s="35">
        <v>39716</v>
      </c>
      <c r="B1092" s="17">
        <v>3.2999999523162842</v>
      </c>
    </row>
    <row r="1093" spans="1:2" x14ac:dyDescent="0.25">
      <c r="A1093" s="35">
        <v>39717</v>
      </c>
      <c r="B1093" s="17">
        <v>3.2999999523162842</v>
      </c>
    </row>
    <row r="1094" spans="1:2" x14ac:dyDescent="0.25">
      <c r="A1094" s="35">
        <v>39718</v>
      </c>
      <c r="B1094" s="17">
        <v>3.2999999523162842</v>
      </c>
    </row>
    <row r="1095" spans="1:2" x14ac:dyDescent="0.25">
      <c r="A1095" s="35">
        <v>39719</v>
      </c>
      <c r="B1095" s="17">
        <v>3.2999999523162842</v>
      </c>
    </row>
    <row r="1096" spans="1:2" x14ac:dyDescent="0.25">
      <c r="A1096" s="35">
        <v>39720</v>
      </c>
      <c r="B1096" s="17">
        <v>3.2999999523162842</v>
      </c>
    </row>
    <row r="1097" spans="1:2" x14ac:dyDescent="0.25">
      <c r="A1097" s="35">
        <v>39721</v>
      </c>
      <c r="B1097" s="17">
        <v>3.2999999523162842</v>
      </c>
    </row>
    <row r="1098" spans="1:2" x14ac:dyDescent="0.25">
      <c r="A1098" s="35">
        <v>39722</v>
      </c>
      <c r="B1098" s="17">
        <v>3.4000000953674316</v>
      </c>
    </row>
    <row r="1099" spans="1:2" x14ac:dyDescent="0.25">
      <c r="A1099" s="35">
        <v>39723</v>
      </c>
      <c r="B1099" s="17">
        <v>3.4000000953674316</v>
      </c>
    </row>
    <row r="1100" spans="1:2" x14ac:dyDescent="0.25">
      <c r="A1100" s="35">
        <v>39724</v>
      </c>
      <c r="B1100" s="17">
        <v>3.4000000953674316</v>
      </c>
    </row>
    <row r="1101" spans="1:2" x14ac:dyDescent="0.25">
      <c r="A1101" s="35">
        <v>39725</v>
      </c>
      <c r="B1101" s="17">
        <v>3.4000000953674316</v>
      </c>
    </row>
    <row r="1102" spans="1:2" x14ac:dyDescent="0.25">
      <c r="A1102" s="35">
        <v>39726</v>
      </c>
      <c r="B1102" s="17">
        <v>3.4000000953674316</v>
      </c>
    </row>
    <row r="1103" spans="1:2" x14ac:dyDescent="0.25">
      <c r="A1103" s="35">
        <v>39727</v>
      </c>
      <c r="B1103" s="17">
        <v>3.4000000953674316</v>
      </c>
    </row>
    <row r="1104" spans="1:2" x14ac:dyDescent="0.25">
      <c r="A1104" s="35">
        <v>39728</v>
      </c>
      <c r="B1104" s="17">
        <v>3.4000000953674316</v>
      </c>
    </row>
    <row r="1105" spans="1:2" x14ac:dyDescent="0.25">
      <c r="A1105" s="35">
        <v>39729</v>
      </c>
      <c r="B1105" s="17">
        <v>3.4000000953674316</v>
      </c>
    </row>
    <row r="1106" spans="1:2" x14ac:dyDescent="0.25">
      <c r="A1106" s="35">
        <v>39730</v>
      </c>
      <c r="B1106" s="17">
        <v>3.4000000953674316</v>
      </c>
    </row>
    <row r="1107" spans="1:2" x14ac:dyDescent="0.25">
      <c r="A1107" s="35">
        <v>39731</v>
      </c>
      <c r="B1107" s="17">
        <v>3.4000000953674316</v>
      </c>
    </row>
    <row r="1108" spans="1:2" x14ac:dyDescent="0.25">
      <c r="A1108" s="35">
        <v>39732</v>
      </c>
      <c r="B1108" s="17">
        <v>3.4000000953674316</v>
      </c>
    </row>
    <row r="1109" spans="1:2" x14ac:dyDescent="0.25">
      <c r="A1109" s="35">
        <v>39733</v>
      </c>
      <c r="B1109" s="17">
        <v>3.4000000953674316</v>
      </c>
    </row>
    <row r="1110" spans="1:2" x14ac:dyDescent="0.25">
      <c r="A1110" s="35">
        <v>39734</v>
      </c>
      <c r="B1110" s="17">
        <v>3.4000000953674316</v>
      </c>
    </row>
    <row r="1111" spans="1:2" x14ac:dyDescent="0.25">
      <c r="A1111" s="35">
        <v>39735</v>
      </c>
      <c r="B1111" s="17">
        <v>3.4000000953674316</v>
      </c>
    </row>
    <row r="1112" spans="1:2" x14ac:dyDescent="0.25">
      <c r="A1112" s="35">
        <v>39736</v>
      </c>
      <c r="B1112" s="17">
        <v>3.4000000953674316</v>
      </c>
    </row>
    <row r="1113" spans="1:2" x14ac:dyDescent="0.25">
      <c r="A1113" s="35">
        <v>39737</v>
      </c>
      <c r="B1113" s="17">
        <v>3.4000000953674316</v>
      </c>
    </row>
    <row r="1114" spans="1:2" x14ac:dyDescent="0.25">
      <c r="A1114" s="35">
        <v>39738</v>
      </c>
      <c r="B1114" s="17">
        <v>3.4000000953674316</v>
      </c>
    </row>
    <row r="1115" spans="1:2" x14ac:dyDescent="0.25">
      <c r="A1115" s="35">
        <v>39739</v>
      </c>
      <c r="B1115" s="17">
        <v>3.4000000953674316</v>
      </c>
    </row>
    <row r="1116" spans="1:2" x14ac:dyDescent="0.25">
      <c r="A1116" s="35">
        <v>39740</v>
      </c>
      <c r="B1116" s="17">
        <v>3.4000000953674316</v>
      </c>
    </row>
    <row r="1117" spans="1:2" x14ac:dyDescent="0.25">
      <c r="A1117" s="35">
        <v>39741</v>
      </c>
      <c r="B1117" s="17">
        <v>3.4000000953674316</v>
      </c>
    </row>
    <row r="1118" spans="1:2" x14ac:dyDescent="0.25">
      <c r="A1118" s="35">
        <v>39742</v>
      </c>
      <c r="B1118" s="17">
        <v>3.4000000953674316</v>
      </c>
    </row>
    <row r="1119" spans="1:2" x14ac:dyDescent="0.25">
      <c r="A1119" s="35">
        <v>39743</v>
      </c>
      <c r="B1119" s="17">
        <v>3.4000000953674316</v>
      </c>
    </row>
    <row r="1120" spans="1:2" x14ac:dyDescent="0.25">
      <c r="A1120" s="35">
        <v>39744</v>
      </c>
      <c r="B1120" s="17">
        <v>3.4000000953674316</v>
      </c>
    </row>
    <row r="1121" spans="1:2" x14ac:dyDescent="0.25">
      <c r="A1121" s="35">
        <v>39745</v>
      </c>
      <c r="B1121" s="17">
        <v>3.4000000953674316</v>
      </c>
    </row>
    <row r="1122" spans="1:2" x14ac:dyDescent="0.25">
      <c r="A1122" s="35">
        <v>39746</v>
      </c>
      <c r="B1122" s="17">
        <v>3.4000000953674316</v>
      </c>
    </row>
    <row r="1123" spans="1:2" x14ac:dyDescent="0.25">
      <c r="A1123" s="35">
        <v>39747</v>
      </c>
      <c r="B1123" s="17">
        <v>3.4000000953674316</v>
      </c>
    </row>
    <row r="1124" spans="1:2" x14ac:dyDescent="0.25">
      <c r="A1124" s="35">
        <v>39748</v>
      </c>
      <c r="B1124" s="17">
        <v>3.4000000953674316</v>
      </c>
    </row>
    <row r="1125" spans="1:2" x14ac:dyDescent="0.25">
      <c r="A1125" s="35">
        <v>39749</v>
      </c>
      <c r="B1125" s="17">
        <v>3.4000000953674316</v>
      </c>
    </row>
    <row r="1126" spans="1:2" x14ac:dyDescent="0.25">
      <c r="A1126" s="35">
        <v>39750</v>
      </c>
      <c r="B1126" s="17">
        <v>3.4000000953674316</v>
      </c>
    </row>
    <row r="1127" spans="1:2" x14ac:dyDescent="0.25">
      <c r="A1127" s="35">
        <v>39751</v>
      </c>
      <c r="B1127" s="17">
        <v>3.4000000953674316</v>
      </c>
    </row>
    <row r="1128" spans="1:2" x14ac:dyDescent="0.25">
      <c r="A1128" s="35">
        <v>39752</v>
      </c>
      <c r="B1128" s="17">
        <v>3.4000000953674316</v>
      </c>
    </row>
    <row r="1129" spans="1:2" x14ac:dyDescent="0.25">
      <c r="A1129" s="35">
        <v>39753</v>
      </c>
      <c r="B1129" s="17">
        <v>14</v>
      </c>
    </row>
    <row r="1130" spans="1:2" x14ac:dyDescent="0.25">
      <c r="A1130" s="35">
        <v>39754</v>
      </c>
      <c r="B1130" s="17">
        <v>50</v>
      </c>
    </row>
    <row r="1131" spans="1:2" x14ac:dyDescent="0.25">
      <c r="A1131" s="35">
        <v>39755</v>
      </c>
      <c r="B1131" s="17">
        <v>29.520833969116211</v>
      </c>
    </row>
    <row r="1132" spans="1:2" x14ac:dyDescent="0.25">
      <c r="A1132" s="35">
        <v>39756</v>
      </c>
      <c r="B1132" s="17">
        <v>25.595832824707031</v>
      </c>
    </row>
    <row r="1133" spans="1:2" x14ac:dyDescent="0.25">
      <c r="A1133" s="35">
        <v>39757</v>
      </c>
      <c r="B1133" s="17">
        <v>32.670833587646484</v>
      </c>
    </row>
    <row r="1134" spans="1:2" x14ac:dyDescent="0.25">
      <c r="A1134" s="35">
        <v>39758</v>
      </c>
      <c r="B1134" s="17">
        <v>32.679168701171875</v>
      </c>
    </row>
    <row r="1135" spans="1:2" x14ac:dyDescent="0.25">
      <c r="A1135" s="35">
        <v>39759</v>
      </c>
      <c r="B1135" s="17">
        <v>32.679168701171875</v>
      </c>
    </row>
    <row r="1136" spans="1:2" x14ac:dyDescent="0.25">
      <c r="A1136" s="35">
        <v>39760</v>
      </c>
      <c r="B1136" s="17">
        <v>32.679168701171875</v>
      </c>
    </row>
    <row r="1137" spans="1:2" x14ac:dyDescent="0.25">
      <c r="A1137" s="35">
        <v>39761</v>
      </c>
      <c r="B1137" s="17">
        <v>32.679168701171875</v>
      </c>
    </row>
    <row r="1138" spans="1:2" x14ac:dyDescent="0.25">
      <c r="A1138" s="35">
        <v>39762</v>
      </c>
      <c r="B1138" s="17">
        <v>32.679168701171875</v>
      </c>
    </row>
    <row r="1139" spans="1:2" x14ac:dyDescent="0.25">
      <c r="A1139" s="35">
        <v>39763</v>
      </c>
      <c r="B1139" s="17">
        <v>32.679168701171875</v>
      </c>
    </row>
    <row r="1140" spans="1:2" x14ac:dyDescent="0.25">
      <c r="A1140" s="35">
        <v>39764</v>
      </c>
      <c r="B1140" s="17">
        <v>32.679168701171875</v>
      </c>
    </row>
    <row r="1141" spans="1:2" x14ac:dyDescent="0.25">
      <c r="A1141" s="35">
        <v>39765</v>
      </c>
      <c r="B1141" s="17">
        <v>32.679168701171875</v>
      </c>
    </row>
    <row r="1142" spans="1:2" x14ac:dyDescent="0.25">
      <c r="A1142" s="35">
        <v>39766</v>
      </c>
      <c r="B1142" s="17">
        <v>32.679168701171875</v>
      </c>
    </row>
    <row r="1143" spans="1:2" x14ac:dyDescent="0.25">
      <c r="A1143" s="35">
        <v>39767</v>
      </c>
      <c r="B1143" s="17">
        <v>32.679168701171875</v>
      </c>
    </row>
    <row r="1144" spans="1:2" x14ac:dyDescent="0.25">
      <c r="A1144" s="35">
        <v>39768</v>
      </c>
      <c r="B1144" s="17">
        <v>32.679168701171875</v>
      </c>
    </row>
    <row r="1145" spans="1:2" x14ac:dyDescent="0.25">
      <c r="A1145" s="35">
        <v>39769</v>
      </c>
      <c r="B1145" s="17">
        <v>32.679168701171875</v>
      </c>
    </row>
    <row r="1146" spans="1:2" x14ac:dyDescent="0.25">
      <c r="A1146" s="35">
        <v>39770</v>
      </c>
      <c r="B1146" s="17">
        <v>32.679168701171875</v>
      </c>
    </row>
    <row r="1147" spans="1:2" x14ac:dyDescent="0.25">
      <c r="A1147" s="35">
        <v>39771</v>
      </c>
      <c r="B1147" s="17">
        <v>32.679168701171875</v>
      </c>
    </row>
    <row r="1148" spans="1:2" x14ac:dyDescent="0.25">
      <c r="A1148" s="35">
        <v>39772</v>
      </c>
      <c r="B1148" s="17">
        <v>32.679168701171875</v>
      </c>
    </row>
    <row r="1149" spans="1:2" x14ac:dyDescent="0.25">
      <c r="A1149" s="35">
        <v>39773</v>
      </c>
      <c r="B1149" s="17">
        <v>32.679168701171875</v>
      </c>
    </row>
    <row r="1150" spans="1:2" x14ac:dyDescent="0.25">
      <c r="A1150" s="35">
        <v>39774</v>
      </c>
      <c r="B1150" s="17">
        <v>32.679168701171875</v>
      </c>
    </row>
    <row r="1151" spans="1:2" x14ac:dyDescent="0.25">
      <c r="A1151" s="35">
        <v>39775</v>
      </c>
      <c r="B1151" s="17">
        <v>32.174999237060547</v>
      </c>
    </row>
    <row r="1152" spans="1:2" x14ac:dyDescent="0.25">
      <c r="A1152" s="35">
        <v>39776</v>
      </c>
      <c r="B1152" s="17">
        <v>31.670833587646484</v>
      </c>
    </row>
    <row r="1153" spans="1:2" x14ac:dyDescent="0.25">
      <c r="A1153" s="35">
        <v>39777</v>
      </c>
      <c r="B1153" s="17">
        <v>32.158332824707031</v>
      </c>
    </row>
    <row r="1154" spans="1:2" x14ac:dyDescent="0.25">
      <c r="A1154" s="35">
        <v>39778</v>
      </c>
      <c r="B1154" s="17">
        <v>38</v>
      </c>
    </row>
    <row r="1155" spans="1:2" x14ac:dyDescent="0.25">
      <c r="A1155" s="35">
        <v>39779</v>
      </c>
      <c r="B1155" s="17">
        <v>100</v>
      </c>
    </row>
    <row r="1156" spans="1:2" x14ac:dyDescent="0.25">
      <c r="A1156" s="35">
        <v>39780</v>
      </c>
      <c r="B1156" s="17">
        <v>104</v>
      </c>
    </row>
    <row r="1157" spans="1:2" x14ac:dyDescent="0.25">
      <c r="A1157" s="35">
        <v>39781</v>
      </c>
      <c r="B1157" s="17">
        <v>69.408332824707031</v>
      </c>
    </row>
    <row r="1158" spans="1:2" x14ac:dyDescent="0.25">
      <c r="A1158" s="35">
        <v>39782</v>
      </c>
      <c r="B1158" s="17">
        <v>69.820831298828125</v>
      </c>
    </row>
    <row r="1159" spans="1:2" x14ac:dyDescent="0.25">
      <c r="A1159" s="35">
        <v>39783</v>
      </c>
      <c r="B1159" s="17">
        <v>74.95416259765625</v>
      </c>
    </row>
    <row r="1160" spans="1:2" x14ac:dyDescent="0.25">
      <c r="A1160" s="35">
        <v>39784</v>
      </c>
      <c r="B1160" s="17">
        <v>74.95416259765625</v>
      </c>
    </row>
    <row r="1161" spans="1:2" x14ac:dyDescent="0.25">
      <c r="A1161" s="35">
        <v>39785</v>
      </c>
      <c r="B1161" s="17">
        <v>74.95416259765625</v>
      </c>
    </row>
    <row r="1162" spans="1:2" x14ac:dyDescent="0.25">
      <c r="A1162" s="35">
        <v>39786</v>
      </c>
      <c r="B1162" s="17">
        <v>74.95416259765625</v>
      </c>
    </row>
    <row r="1163" spans="1:2" x14ac:dyDescent="0.25">
      <c r="A1163" s="35">
        <v>39787</v>
      </c>
      <c r="B1163" s="17">
        <v>74.95416259765625</v>
      </c>
    </row>
    <row r="1164" spans="1:2" x14ac:dyDescent="0.25">
      <c r="A1164" s="35">
        <v>39788</v>
      </c>
      <c r="B1164" s="17">
        <v>74.95416259765625</v>
      </c>
    </row>
    <row r="1165" spans="1:2" x14ac:dyDescent="0.25">
      <c r="A1165" s="35">
        <v>39789</v>
      </c>
      <c r="B1165" s="17">
        <v>74.95416259765625</v>
      </c>
    </row>
    <row r="1166" spans="1:2" x14ac:dyDescent="0.25">
      <c r="A1166" s="35">
        <v>39790</v>
      </c>
      <c r="B1166" s="17">
        <v>70.129165649414063</v>
      </c>
    </row>
    <row r="1167" spans="1:2" x14ac:dyDescent="0.25">
      <c r="A1167" s="35">
        <v>39791</v>
      </c>
      <c r="B1167" s="17">
        <v>32.625</v>
      </c>
    </row>
    <row r="1168" spans="1:2" x14ac:dyDescent="0.25">
      <c r="A1168" s="35">
        <v>39792</v>
      </c>
      <c r="B1168" s="17">
        <v>25.125</v>
      </c>
    </row>
    <row r="1169" spans="1:2" x14ac:dyDescent="0.25">
      <c r="A1169" s="35">
        <v>39793</v>
      </c>
      <c r="B1169" s="17">
        <v>15.125</v>
      </c>
    </row>
    <row r="1170" spans="1:2" x14ac:dyDescent="0.25">
      <c r="A1170" s="35">
        <v>39794</v>
      </c>
      <c r="B1170" s="17">
        <v>15</v>
      </c>
    </row>
    <row r="1171" spans="1:2" x14ac:dyDescent="0.25">
      <c r="A1171" s="35">
        <v>39795</v>
      </c>
      <c r="B1171" s="17">
        <v>15</v>
      </c>
    </row>
    <row r="1172" spans="1:2" x14ac:dyDescent="0.25">
      <c r="A1172" s="35">
        <v>39796</v>
      </c>
      <c r="B1172" s="17">
        <v>15</v>
      </c>
    </row>
    <row r="1173" spans="1:2" x14ac:dyDescent="0.25">
      <c r="A1173" s="35">
        <v>39797</v>
      </c>
      <c r="B1173" s="17">
        <v>15</v>
      </c>
    </row>
    <row r="1174" spans="1:2" x14ac:dyDescent="0.25">
      <c r="A1174" s="35">
        <v>39798</v>
      </c>
      <c r="B1174" s="17">
        <v>21</v>
      </c>
    </row>
    <row r="1175" spans="1:2" x14ac:dyDescent="0.25">
      <c r="A1175" s="35">
        <v>39799</v>
      </c>
      <c r="B1175" s="17">
        <v>21</v>
      </c>
    </row>
    <row r="1176" spans="1:2" x14ac:dyDescent="0.25">
      <c r="A1176" s="35">
        <v>39800</v>
      </c>
      <c r="B1176" s="17">
        <v>21</v>
      </c>
    </row>
    <row r="1177" spans="1:2" x14ac:dyDescent="0.25">
      <c r="A1177" s="35">
        <v>39801</v>
      </c>
      <c r="B1177" s="17">
        <v>21</v>
      </c>
    </row>
    <row r="1178" spans="1:2" x14ac:dyDescent="0.25">
      <c r="A1178" s="35">
        <v>39802</v>
      </c>
      <c r="B1178" s="17">
        <v>21</v>
      </c>
    </row>
    <row r="1179" spans="1:2" x14ac:dyDescent="0.25">
      <c r="A1179" s="35">
        <v>39803</v>
      </c>
      <c r="B1179" s="17">
        <v>21</v>
      </c>
    </row>
    <row r="1180" spans="1:2" x14ac:dyDescent="0.25">
      <c r="A1180" s="35">
        <v>39804</v>
      </c>
      <c r="B1180" s="17">
        <v>21</v>
      </c>
    </row>
    <row r="1181" spans="1:2" x14ac:dyDescent="0.25">
      <c r="A1181" s="35">
        <v>39805</v>
      </c>
      <c r="B1181" s="17">
        <v>21</v>
      </c>
    </row>
    <row r="1182" spans="1:2" x14ac:dyDescent="0.25">
      <c r="A1182" s="35">
        <v>39806</v>
      </c>
      <c r="B1182" s="17">
        <v>21</v>
      </c>
    </row>
    <row r="1183" spans="1:2" x14ac:dyDescent="0.25">
      <c r="A1183" s="35">
        <v>39807</v>
      </c>
      <c r="B1183" s="17">
        <v>28</v>
      </c>
    </row>
    <row r="1184" spans="1:2" x14ac:dyDescent="0.25">
      <c r="A1184" s="35">
        <v>39808</v>
      </c>
      <c r="B1184" s="17">
        <v>30</v>
      </c>
    </row>
    <row r="1185" spans="1:2" x14ac:dyDescent="0.25">
      <c r="A1185" s="35">
        <v>39809</v>
      </c>
      <c r="B1185" s="17">
        <v>30</v>
      </c>
    </row>
    <row r="1186" spans="1:2" x14ac:dyDescent="0.25">
      <c r="A1186" s="35">
        <v>39810</v>
      </c>
      <c r="B1186" s="17">
        <v>28</v>
      </c>
    </row>
    <row r="1187" spans="1:2" x14ac:dyDescent="0.25">
      <c r="A1187" s="35">
        <v>39811</v>
      </c>
      <c r="B1187" s="17">
        <v>20.5</v>
      </c>
    </row>
    <row r="1188" spans="1:2" x14ac:dyDescent="0.25">
      <c r="A1188" s="35">
        <v>39812</v>
      </c>
      <c r="B1188" s="17">
        <v>20</v>
      </c>
    </row>
    <row r="1189" spans="1:2" x14ac:dyDescent="0.25">
      <c r="A1189" s="35">
        <v>39813</v>
      </c>
      <c r="B1189" s="17">
        <v>20</v>
      </c>
    </row>
    <row r="1190" spans="1:2" x14ac:dyDescent="0.25">
      <c r="A1190" s="35">
        <v>39814</v>
      </c>
      <c r="B1190" s="17">
        <v>21</v>
      </c>
    </row>
    <row r="1191" spans="1:2" x14ac:dyDescent="0.25">
      <c r="A1191" s="35">
        <v>39815</v>
      </c>
      <c r="B1191" s="17">
        <v>21</v>
      </c>
    </row>
    <row r="1192" spans="1:2" x14ac:dyDescent="0.25">
      <c r="A1192" s="35">
        <v>39816</v>
      </c>
      <c r="B1192" s="17">
        <v>21</v>
      </c>
    </row>
    <row r="1193" spans="1:2" x14ac:dyDescent="0.25">
      <c r="A1193" s="35">
        <v>39817</v>
      </c>
      <c r="B1193" s="17">
        <v>21</v>
      </c>
    </row>
    <row r="1194" spans="1:2" x14ac:dyDescent="0.25">
      <c r="A1194" s="35">
        <v>39818</v>
      </c>
      <c r="B1194" s="17">
        <v>21</v>
      </c>
    </row>
    <row r="1195" spans="1:2" x14ac:dyDescent="0.25">
      <c r="A1195" s="35">
        <v>39819</v>
      </c>
      <c r="B1195" s="17">
        <v>21</v>
      </c>
    </row>
    <row r="1196" spans="1:2" x14ac:dyDescent="0.25">
      <c r="A1196" s="35">
        <v>39820</v>
      </c>
      <c r="B1196" s="17">
        <v>21</v>
      </c>
    </row>
    <row r="1197" spans="1:2" x14ac:dyDescent="0.25">
      <c r="A1197" s="35">
        <v>39821</v>
      </c>
      <c r="B1197" s="17">
        <v>21</v>
      </c>
    </row>
    <row r="1198" spans="1:2" x14ac:dyDescent="0.25">
      <c r="A1198" s="35">
        <v>39822</v>
      </c>
      <c r="B1198" s="17">
        <v>21</v>
      </c>
    </row>
    <row r="1199" spans="1:2" x14ac:dyDescent="0.25">
      <c r="A1199" s="35">
        <v>39823</v>
      </c>
      <c r="B1199" s="17">
        <v>21</v>
      </c>
    </row>
    <row r="1200" spans="1:2" x14ac:dyDescent="0.25">
      <c r="A1200" s="35">
        <v>39824</v>
      </c>
      <c r="B1200" s="17">
        <v>21</v>
      </c>
    </row>
    <row r="1201" spans="1:2" x14ac:dyDescent="0.25">
      <c r="A1201" s="35">
        <v>39825</v>
      </c>
      <c r="B1201" s="17">
        <v>21</v>
      </c>
    </row>
    <row r="1202" spans="1:2" x14ac:dyDescent="0.25">
      <c r="A1202" s="35">
        <v>39826</v>
      </c>
      <c r="B1202" s="17">
        <v>21</v>
      </c>
    </row>
    <row r="1203" spans="1:2" x14ac:dyDescent="0.25">
      <c r="A1203" s="35">
        <v>39827</v>
      </c>
      <c r="B1203" s="17">
        <v>21</v>
      </c>
    </row>
    <row r="1204" spans="1:2" x14ac:dyDescent="0.25">
      <c r="A1204" s="35">
        <v>39828</v>
      </c>
      <c r="B1204" s="17">
        <v>21</v>
      </c>
    </row>
    <row r="1205" spans="1:2" x14ac:dyDescent="0.25">
      <c r="A1205" s="35">
        <v>39829</v>
      </c>
      <c r="B1205" s="17">
        <v>21</v>
      </c>
    </row>
    <row r="1206" spans="1:2" x14ac:dyDescent="0.25">
      <c r="A1206" s="35">
        <v>39830</v>
      </c>
      <c r="B1206" s="17">
        <v>21</v>
      </c>
    </row>
    <row r="1207" spans="1:2" x14ac:dyDescent="0.25">
      <c r="A1207" s="35">
        <v>39831</v>
      </c>
      <c r="B1207" s="17">
        <v>19</v>
      </c>
    </row>
    <row r="1208" spans="1:2" x14ac:dyDescent="0.25">
      <c r="A1208" s="35">
        <v>39832</v>
      </c>
      <c r="B1208" s="17">
        <v>19</v>
      </c>
    </row>
    <row r="1209" spans="1:2" x14ac:dyDescent="0.25">
      <c r="A1209" s="35">
        <v>39833</v>
      </c>
      <c r="B1209" s="17">
        <v>18</v>
      </c>
    </row>
    <row r="1210" spans="1:2" x14ac:dyDescent="0.25">
      <c r="A1210" s="35">
        <v>39834</v>
      </c>
      <c r="B1210" s="17">
        <v>18</v>
      </c>
    </row>
    <row r="1211" spans="1:2" x14ac:dyDescent="0.25">
      <c r="A1211" s="35">
        <v>39835</v>
      </c>
      <c r="B1211" s="17">
        <v>18</v>
      </c>
    </row>
    <row r="1212" spans="1:2" x14ac:dyDescent="0.25">
      <c r="A1212" s="35">
        <v>39836</v>
      </c>
      <c r="B1212" s="17">
        <v>18</v>
      </c>
    </row>
    <row r="1213" spans="1:2" x14ac:dyDescent="0.25">
      <c r="A1213" s="35">
        <v>39837</v>
      </c>
      <c r="B1213" s="17">
        <v>30.100000381469727</v>
      </c>
    </row>
    <row r="1214" spans="1:2" x14ac:dyDescent="0.25">
      <c r="A1214" s="35">
        <v>39838</v>
      </c>
      <c r="B1214" s="17">
        <v>30</v>
      </c>
    </row>
    <row r="1215" spans="1:2" x14ac:dyDescent="0.25">
      <c r="A1215" s="35">
        <v>39839</v>
      </c>
      <c r="B1215" s="17">
        <v>30</v>
      </c>
    </row>
    <row r="1216" spans="1:2" x14ac:dyDescent="0.25">
      <c r="A1216" s="35">
        <v>39840</v>
      </c>
      <c r="B1216" s="17">
        <v>30</v>
      </c>
    </row>
    <row r="1217" spans="1:2" x14ac:dyDescent="0.25">
      <c r="A1217" s="35">
        <v>39841</v>
      </c>
      <c r="B1217" s="17">
        <v>30</v>
      </c>
    </row>
    <row r="1218" spans="1:2" x14ac:dyDescent="0.25">
      <c r="A1218" s="35">
        <v>39842</v>
      </c>
      <c r="B1218" s="17">
        <v>28</v>
      </c>
    </row>
    <row r="1219" spans="1:2" x14ac:dyDescent="0.25">
      <c r="A1219" s="35">
        <v>39843</v>
      </c>
      <c r="B1219" s="17">
        <v>26</v>
      </c>
    </row>
    <row r="1220" spans="1:2" x14ac:dyDescent="0.25">
      <c r="A1220" s="35">
        <v>39844</v>
      </c>
      <c r="B1220" s="17">
        <v>24</v>
      </c>
    </row>
    <row r="1221" spans="1:2" x14ac:dyDescent="0.25">
      <c r="A1221" s="35">
        <v>39845</v>
      </c>
      <c r="B1221" s="17">
        <v>23</v>
      </c>
    </row>
    <row r="1222" spans="1:2" x14ac:dyDescent="0.25">
      <c r="A1222" s="35">
        <v>39846</v>
      </c>
      <c r="B1222" s="17">
        <v>23</v>
      </c>
    </row>
    <row r="1223" spans="1:2" x14ac:dyDescent="0.25">
      <c r="A1223" s="35">
        <v>39847</v>
      </c>
      <c r="B1223" s="17">
        <v>23</v>
      </c>
    </row>
    <row r="1224" spans="1:2" x14ac:dyDescent="0.25">
      <c r="A1224" s="35">
        <v>39848</v>
      </c>
      <c r="B1224" s="17">
        <v>23</v>
      </c>
    </row>
    <row r="1225" spans="1:2" x14ac:dyDescent="0.25">
      <c r="A1225" s="35">
        <v>39849</v>
      </c>
      <c r="B1225" s="17">
        <v>20</v>
      </c>
    </row>
    <row r="1226" spans="1:2" x14ac:dyDescent="0.25">
      <c r="A1226" s="35">
        <v>39850</v>
      </c>
      <c r="B1226" s="17">
        <v>20</v>
      </c>
    </row>
    <row r="1227" spans="1:2" x14ac:dyDescent="0.25">
      <c r="A1227" s="35">
        <v>39851</v>
      </c>
      <c r="B1227" s="17">
        <v>30</v>
      </c>
    </row>
    <row r="1228" spans="1:2" x14ac:dyDescent="0.25">
      <c r="A1228" s="35">
        <v>39852</v>
      </c>
      <c r="B1228" s="17">
        <v>70</v>
      </c>
    </row>
    <row r="1229" spans="1:2" x14ac:dyDescent="0.25">
      <c r="A1229" s="35">
        <v>39853</v>
      </c>
      <c r="B1229" s="17">
        <v>100</v>
      </c>
    </row>
    <row r="1230" spans="1:2" x14ac:dyDescent="0.25">
      <c r="A1230" s="35">
        <v>39854</v>
      </c>
      <c r="B1230" s="17">
        <v>80</v>
      </c>
    </row>
    <row r="1231" spans="1:2" x14ac:dyDescent="0.25">
      <c r="A1231" s="35">
        <v>39855</v>
      </c>
      <c r="B1231" s="17">
        <v>45</v>
      </c>
    </row>
    <row r="1232" spans="1:2" x14ac:dyDescent="0.25">
      <c r="A1232" s="35">
        <v>39856</v>
      </c>
      <c r="B1232" s="17">
        <v>30</v>
      </c>
    </row>
    <row r="1233" spans="1:2" x14ac:dyDescent="0.25">
      <c r="A1233" s="35">
        <v>39857</v>
      </c>
      <c r="B1233" s="17">
        <v>30</v>
      </c>
    </row>
    <row r="1234" spans="1:2" x14ac:dyDescent="0.25">
      <c r="A1234" s="35">
        <v>39858</v>
      </c>
      <c r="B1234" s="17">
        <v>45</v>
      </c>
    </row>
    <row r="1235" spans="1:2" x14ac:dyDescent="0.25">
      <c r="A1235" s="35">
        <v>39859</v>
      </c>
      <c r="B1235" s="17">
        <v>62</v>
      </c>
    </row>
    <row r="1236" spans="1:2" x14ac:dyDescent="0.25">
      <c r="A1236" s="35">
        <v>39860</v>
      </c>
      <c r="B1236" s="17">
        <v>150</v>
      </c>
    </row>
    <row r="1237" spans="1:2" x14ac:dyDescent="0.25">
      <c r="A1237" s="35">
        <v>39861</v>
      </c>
      <c r="B1237" s="17">
        <v>120</v>
      </c>
    </row>
    <row r="1238" spans="1:2" x14ac:dyDescent="0.25">
      <c r="A1238" s="35">
        <v>39862</v>
      </c>
      <c r="B1238" s="17">
        <v>55</v>
      </c>
    </row>
    <row r="1239" spans="1:2" x14ac:dyDescent="0.25">
      <c r="A1239" s="35">
        <v>39863</v>
      </c>
      <c r="B1239" s="17">
        <v>53</v>
      </c>
    </row>
    <row r="1240" spans="1:2" x14ac:dyDescent="0.25">
      <c r="A1240" s="35">
        <v>39864</v>
      </c>
      <c r="B1240" s="17">
        <v>30</v>
      </c>
    </row>
    <row r="1241" spans="1:2" x14ac:dyDescent="0.25">
      <c r="A1241" s="35">
        <v>39865</v>
      </c>
      <c r="B1241" s="17">
        <v>31</v>
      </c>
    </row>
    <row r="1242" spans="1:2" x14ac:dyDescent="0.25">
      <c r="A1242" s="35">
        <v>39866</v>
      </c>
      <c r="B1242" s="17">
        <v>31</v>
      </c>
    </row>
    <row r="1243" spans="1:2" x14ac:dyDescent="0.25">
      <c r="A1243" s="35">
        <v>39867</v>
      </c>
      <c r="B1243" s="17">
        <v>30</v>
      </c>
    </row>
    <row r="1244" spans="1:2" x14ac:dyDescent="0.25">
      <c r="A1244" s="35">
        <v>39868</v>
      </c>
      <c r="B1244" s="17">
        <v>118</v>
      </c>
    </row>
    <row r="1245" spans="1:2" x14ac:dyDescent="0.25">
      <c r="A1245" s="35">
        <v>39869</v>
      </c>
      <c r="B1245" s="17">
        <v>150</v>
      </c>
    </row>
    <row r="1246" spans="1:2" x14ac:dyDescent="0.25">
      <c r="A1246" s="35">
        <v>39870</v>
      </c>
      <c r="B1246" s="17">
        <v>85</v>
      </c>
    </row>
    <row r="1247" spans="1:2" x14ac:dyDescent="0.25">
      <c r="A1247" s="35">
        <v>39871</v>
      </c>
      <c r="B1247" s="17">
        <v>40</v>
      </c>
    </row>
    <row r="1248" spans="1:2" x14ac:dyDescent="0.25">
      <c r="A1248" s="35">
        <v>39872</v>
      </c>
      <c r="B1248" s="17">
        <v>30</v>
      </c>
    </row>
    <row r="1249" spans="1:2" x14ac:dyDescent="0.25">
      <c r="A1249" s="35">
        <v>39873</v>
      </c>
      <c r="B1249" s="17">
        <v>30</v>
      </c>
    </row>
    <row r="1250" spans="1:2" x14ac:dyDescent="0.25">
      <c r="A1250" s="35">
        <v>39874</v>
      </c>
      <c r="B1250" s="17">
        <v>42</v>
      </c>
    </row>
    <row r="1251" spans="1:2" x14ac:dyDescent="0.25">
      <c r="A1251" s="35">
        <v>39875</v>
      </c>
      <c r="B1251" s="17">
        <v>58</v>
      </c>
    </row>
    <row r="1252" spans="1:2" x14ac:dyDescent="0.25">
      <c r="A1252" s="35">
        <v>39876</v>
      </c>
      <c r="B1252" s="17">
        <v>100</v>
      </c>
    </row>
    <row r="1253" spans="1:2" x14ac:dyDescent="0.25">
      <c r="A1253" s="35">
        <v>39877</v>
      </c>
      <c r="B1253" s="17">
        <v>118</v>
      </c>
    </row>
    <row r="1254" spans="1:2" x14ac:dyDescent="0.25">
      <c r="A1254" s="35">
        <v>39878</v>
      </c>
      <c r="B1254" s="17">
        <v>100</v>
      </c>
    </row>
    <row r="1255" spans="1:2" x14ac:dyDescent="0.25">
      <c r="A1255" s="35">
        <v>39879</v>
      </c>
      <c r="B1255" s="17">
        <v>99</v>
      </c>
    </row>
    <row r="1256" spans="1:2" x14ac:dyDescent="0.25">
      <c r="A1256" s="35">
        <v>39880</v>
      </c>
      <c r="B1256" s="17">
        <v>80</v>
      </c>
    </row>
    <row r="1257" spans="1:2" x14ac:dyDescent="0.25">
      <c r="A1257" s="35">
        <v>39881</v>
      </c>
      <c r="B1257" s="17">
        <v>68</v>
      </c>
    </row>
    <row r="1258" spans="1:2" x14ac:dyDescent="0.25">
      <c r="A1258" s="35">
        <v>39882</v>
      </c>
      <c r="B1258" s="17">
        <v>62</v>
      </c>
    </row>
    <row r="1259" spans="1:2" x14ac:dyDescent="0.25">
      <c r="A1259" s="35">
        <v>39883</v>
      </c>
      <c r="B1259" s="17">
        <v>45</v>
      </c>
    </row>
    <row r="1260" spans="1:2" x14ac:dyDescent="0.25">
      <c r="A1260" s="35">
        <v>39884</v>
      </c>
      <c r="B1260" s="17">
        <v>30</v>
      </c>
    </row>
    <row r="1261" spans="1:2" x14ac:dyDescent="0.25">
      <c r="A1261" s="35">
        <v>39885</v>
      </c>
      <c r="B1261" s="17">
        <v>30</v>
      </c>
    </row>
    <row r="1262" spans="1:2" x14ac:dyDescent="0.25">
      <c r="A1262" s="35">
        <v>39886</v>
      </c>
      <c r="B1262" s="17">
        <v>26</v>
      </c>
    </row>
    <row r="1263" spans="1:2" x14ac:dyDescent="0.25">
      <c r="A1263" s="35">
        <v>39887</v>
      </c>
      <c r="B1263" s="17">
        <v>26</v>
      </c>
    </row>
    <row r="1264" spans="1:2" x14ac:dyDescent="0.25">
      <c r="A1264" s="35">
        <v>39888</v>
      </c>
      <c r="B1264" s="17">
        <v>26</v>
      </c>
    </row>
    <row r="1265" spans="1:2" x14ac:dyDescent="0.25">
      <c r="A1265" s="35">
        <v>39889</v>
      </c>
      <c r="B1265" s="17">
        <v>26</v>
      </c>
    </row>
    <row r="1266" spans="1:2" x14ac:dyDescent="0.25">
      <c r="A1266" s="35">
        <v>39890</v>
      </c>
      <c r="B1266" s="17">
        <v>26</v>
      </c>
    </row>
    <row r="1267" spans="1:2" x14ac:dyDescent="0.25">
      <c r="A1267" s="35">
        <v>39891</v>
      </c>
      <c r="B1267" s="17">
        <v>26</v>
      </c>
    </row>
    <row r="1268" spans="1:2" x14ac:dyDescent="0.25">
      <c r="A1268" s="35">
        <v>39892</v>
      </c>
      <c r="B1268" s="17">
        <v>26</v>
      </c>
    </row>
    <row r="1269" spans="1:2" x14ac:dyDescent="0.25">
      <c r="A1269" s="35">
        <v>39893</v>
      </c>
      <c r="B1269" s="17">
        <v>26</v>
      </c>
    </row>
    <row r="1270" spans="1:2" x14ac:dyDescent="0.25">
      <c r="A1270" s="35">
        <v>39894</v>
      </c>
      <c r="B1270" s="17">
        <v>26</v>
      </c>
    </row>
    <row r="1271" spans="1:2" x14ac:dyDescent="0.25">
      <c r="A1271" s="35">
        <v>39895</v>
      </c>
      <c r="B1271" s="17">
        <v>26</v>
      </c>
    </row>
    <row r="1272" spans="1:2" x14ac:dyDescent="0.25">
      <c r="A1272" s="35">
        <v>39896</v>
      </c>
      <c r="B1272" s="17">
        <v>26</v>
      </c>
    </row>
    <row r="1273" spans="1:2" x14ac:dyDescent="0.25">
      <c r="A1273" s="35">
        <v>39897</v>
      </c>
      <c r="B1273" s="17">
        <v>26</v>
      </c>
    </row>
    <row r="1274" spans="1:2" x14ac:dyDescent="0.25">
      <c r="A1274" s="35">
        <v>39898</v>
      </c>
      <c r="B1274" s="17">
        <v>26</v>
      </c>
    </row>
    <row r="1275" spans="1:2" x14ac:dyDescent="0.25">
      <c r="A1275" s="35">
        <v>39899</v>
      </c>
      <c r="B1275" s="17">
        <v>26</v>
      </c>
    </row>
    <row r="1276" spans="1:2" x14ac:dyDescent="0.25">
      <c r="A1276" s="35">
        <v>39900</v>
      </c>
      <c r="B1276" s="17">
        <v>26</v>
      </c>
    </row>
    <row r="1277" spans="1:2" x14ac:dyDescent="0.25">
      <c r="A1277" s="35">
        <v>39901</v>
      </c>
      <c r="B1277" s="17">
        <v>26</v>
      </c>
    </row>
    <row r="1278" spans="1:2" x14ac:dyDescent="0.25">
      <c r="A1278" s="35">
        <v>39902</v>
      </c>
      <c r="B1278" s="17">
        <v>26</v>
      </c>
    </row>
    <row r="1279" spans="1:2" x14ac:dyDescent="0.25">
      <c r="A1279" s="35">
        <v>39903</v>
      </c>
      <c r="B1279" s="17">
        <v>26</v>
      </c>
    </row>
    <row r="1280" spans="1:2" x14ac:dyDescent="0.25">
      <c r="A1280" s="35">
        <v>39904</v>
      </c>
      <c r="B1280" s="17">
        <v>25</v>
      </c>
    </row>
    <row r="1281" spans="1:2" x14ac:dyDescent="0.25">
      <c r="A1281" s="35">
        <v>39905</v>
      </c>
      <c r="B1281" s="17">
        <v>25</v>
      </c>
    </row>
    <row r="1282" spans="1:2" x14ac:dyDescent="0.25">
      <c r="A1282" s="35">
        <v>39906</v>
      </c>
      <c r="B1282" s="17">
        <v>25</v>
      </c>
    </row>
    <row r="1283" spans="1:2" x14ac:dyDescent="0.25">
      <c r="A1283" s="35">
        <v>39907</v>
      </c>
      <c r="B1283" s="17">
        <v>26</v>
      </c>
    </row>
    <row r="1284" spans="1:2" x14ac:dyDescent="0.25">
      <c r="A1284" s="35">
        <v>39908</v>
      </c>
      <c r="B1284" s="17">
        <v>26</v>
      </c>
    </row>
    <row r="1285" spans="1:2" x14ac:dyDescent="0.25">
      <c r="A1285" s="35">
        <v>39909</v>
      </c>
      <c r="B1285" s="17">
        <v>26</v>
      </c>
    </row>
    <row r="1286" spans="1:2" x14ac:dyDescent="0.25">
      <c r="A1286" s="35">
        <v>39910</v>
      </c>
      <c r="B1286" s="17">
        <v>26</v>
      </c>
    </row>
    <row r="1287" spans="1:2" x14ac:dyDescent="0.25">
      <c r="A1287" s="35">
        <v>39911</v>
      </c>
      <c r="B1287" s="17">
        <v>26</v>
      </c>
    </row>
    <row r="1288" spans="1:2" x14ac:dyDescent="0.25">
      <c r="A1288" s="35">
        <v>39912</v>
      </c>
      <c r="B1288" s="17">
        <v>26</v>
      </c>
    </row>
    <row r="1289" spans="1:2" x14ac:dyDescent="0.25">
      <c r="A1289" s="35">
        <v>39913</v>
      </c>
      <c r="B1289" s="17">
        <v>26.899999618530273</v>
      </c>
    </row>
    <row r="1290" spans="1:2" x14ac:dyDescent="0.25">
      <c r="A1290" s="35">
        <v>39914</v>
      </c>
      <c r="B1290" s="17">
        <v>26.899999618530273</v>
      </c>
    </row>
    <row r="1291" spans="1:2" x14ac:dyDescent="0.25">
      <c r="A1291" s="35">
        <v>39915</v>
      </c>
      <c r="B1291" s="17">
        <v>26.899999618530273</v>
      </c>
    </row>
    <row r="1292" spans="1:2" x14ac:dyDescent="0.25">
      <c r="A1292" s="35">
        <v>39916</v>
      </c>
      <c r="B1292" s="17">
        <v>26.899999618530273</v>
      </c>
    </row>
    <row r="1293" spans="1:2" x14ac:dyDescent="0.25">
      <c r="A1293" s="35">
        <v>39917</v>
      </c>
      <c r="B1293" s="17">
        <v>26.899999618530273</v>
      </c>
    </row>
    <row r="1294" spans="1:2" x14ac:dyDescent="0.25">
      <c r="A1294" s="35">
        <v>39918</v>
      </c>
      <c r="B1294" s="17">
        <v>26.899999618530273</v>
      </c>
    </row>
    <row r="1295" spans="1:2" x14ac:dyDescent="0.25">
      <c r="A1295" s="35">
        <v>39919</v>
      </c>
      <c r="B1295" s="17">
        <v>26.899999618530273</v>
      </c>
    </row>
    <row r="1296" spans="1:2" x14ac:dyDescent="0.25">
      <c r="A1296" s="35">
        <v>39920</v>
      </c>
      <c r="B1296" s="17">
        <v>26.899999618530273</v>
      </c>
    </row>
    <row r="1297" spans="1:2" x14ac:dyDescent="0.25">
      <c r="A1297" s="35">
        <v>39921</v>
      </c>
      <c r="B1297" s="17">
        <v>25.899999618530273</v>
      </c>
    </row>
    <row r="1298" spans="1:2" x14ac:dyDescent="0.25">
      <c r="A1298" s="35">
        <v>39922</v>
      </c>
      <c r="B1298" s="17">
        <v>24.899999618530273</v>
      </c>
    </row>
    <row r="1299" spans="1:2" x14ac:dyDescent="0.25">
      <c r="A1299" s="35">
        <v>39923</v>
      </c>
      <c r="B1299" s="17">
        <v>23.5</v>
      </c>
    </row>
    <row r="1300" spans="1:2" x14ac:dyDescent="0.25">
      <c r="A1300" s="35">
        <v>39924</v>
      </c>
      <c r="B1300" s="17">
        <v>22.899999618530273</v>
      </c>
    </row>
    <row r="1301" spans="1:2" x14ac:dyDescent="0.25">
      <c r="A1301" s="35">
        <v>39925</v>
      </c>
      <c r="B1301" s="17">
        <v>21.899999618530273</v>
      </c>
    </row>
    <row r="1302" spans="1:2" x14ac:dyDescent="0.25">
      <c r="A1302" s="35">
        <v>39926</v>
      </c>
      <c r="B1302" s="17">
        <v>21.899999618530273</v>
      </c>
    </row>
    <row r="1303" spans="1:2" x14ac:dyDescent="0.25">
      <c r="A1303" s="35">
        <v>39927</v>
      </c>
      <c r="B1303" s="17">
        <v>21.899999618530273</v>
      </c>
    </row>
    <row r="1304" spans="1:2" x14ac:dyDescent="0.25">
      <c r="A1304" s="35">
        <v>39928</v>
      </c>
      <c r="B1304" s="17">
        <v>21.899999618530273</v>
      </c>
    </row>
    <row r="1305" spans="1:2" x14ac:dyDescent="0.25">
      <c r="A1305" s="35">
        <v>39929</v>
      </c>
      <c r="B1305" s="17">
        <v>21.899999618530273</v>
      </c>
    </row>
    <row r="1306" spans="1:2" x14ac:dyDescent="0.25">
      <c r="A1306" s="35">
        <v>39930</v>
      </c>
      <c r="B1306" s="17">
        <v>21.899999618530273</v>
      </c>
    </row>
    <row r="1307" spans="1:2" x14ac:dyDescent="0.25">
      <c r="A1307" s="35">
        <v>39931</v>
      </c>
      <c r="B1307" s="17">
        <v>21.899999618530273</v>
      </c>
    </row>
    <row r="1308" spans="1:2" x14ac:dyDescent="0.25">
      <c r="A1308" s="35">
        <v>39932</v>
      </c>
      <c r="B1308" s="17">
        <v>21.899999618530273</v>
      </c>
    </row>
    <row r="1309" spans="1:2" x14ac:dyDescent="0.25">
      <c r="A1309" s="35">
        <v>39933</v>
      </c>
      <c r="B1309" s="17">
        <v>21.899999618530273</v>
      </c>
    </row>
    <row r="1310" spans="1:2" x14ac:dyDescent="0.25">
      <c r="A1310" s="35">
        <v>39934</v>
      </c>
      <c r="B1310" s="17">
        <v>21</v>
      </c>
    </row>
    <row r="1311" spans="1:2" x14ac:dyDescent="0.25">
      <c r="A1311" s="35">
        <v>39935</v>
      </c>
      <c r="B1311" s="17">
        <v>21</v>
      </c>
    </row>
    <row r="1312" spans="1:2" x14ac:dyDescent="0.25">
      <c r="A1312" s="35">
        <v>39936</v>
      </c>
      <c r="B1312" s="17">
        <v>20.5</v>
      </c>
    </row>
    <row r="1313" spans="1:2" x14ac:dyDescent="0.25">
      <c r="A1313" s="35">
        <v>39937</v>
      </c>
      <c r="B1313" s="17">
        <v>20.100000381469727</v>
      </c>
    </row>
    <row r="1314" spans="1:2" x14ac:dyDescent="0.25">
      <c r="A1314" s="35">
        <v>39938</v>
      </c>
      <c r="B1314" s="17">
        <v>20.100000381469727</v>
      </c>
    </row>
    <row r="1315" spans="1:2" x14ac:dyDescent="0.25">
      <c r="A1315" s="35">
        <v>39939</v>
      </c>
      <c r="B1315" s="17">
        <v>20</v>
      </c>
    </row>
    <row r="1316" spans="1:2" x14ac:dyDescent="0.25">
      <c r="A1316" s="35">
        <v>39940</v>
      </c>
      <c r="B1316" s="17">
        <v>19</v>
      </c>
    </row>
    <row r="1317" spans="1:2" x14ac:dyDescent="0.25">
      <c r="A1317" s="35">
        <v>39941</v>
      </c>
      <c r="B1317" s="17">
        <v>18.899999618530273</v>
      </c>
    </row>
    <row r="1318" spans="1:2" x14ac:dyDescent="0.25">
      <c r="A1318" s="35">
        <v>39942</v>
      </c>
      <c r="B1318" s="17">
        <v>17.899999618530273</v>
      </c>
    </row>
    <row r="1319" spans="1:2" x14ac:dyDescent="0.25">
      <c r="A1319" s="35">
        <v>39943</v>
      </c>
      <c r="B1319" s="17">
        <v>16.5</v>
      </c>
    </row>
    <row r="1320" spans="1:2" x14ac:dyDescent="0.25">
      <c r="A1320" s="35">
        <v>39944</v>
      </c>
      <c r="B1320" s="17">
        <v>16.5</v>
      </c>
    </row>
    <row r="1321" spans="1:2" x14ac:dyDescent="0.25">
      <c r="A1321" s="35">
        <v>39945</v>
      </c>
      <c r="B1321" s="17">
        <v>15.5</v>
      </c>
    </row>
    <row r="1322" spans="1:2" x14ac:dyDescent="0.25">
      <c r="A1322" s="35">
        <v>39946</v>
      </c>
      <c r="B1322" s="17">
        <v>15.5</v>
      </c>
    </row>
    <row r="1323" spans="1:2" x14ac:dyDescent="0.25">
      <c r="A1323" s="35">
        <v>39947</v>
      </c>
      <c r="B1323" s="17">
        <v>15.5</v>
      </c>
    </row>
    <row r="1324" spans="1:2" x14ac:dyDescent="0.25">
      <c r="A1324" s="35">
        <v>39948</v>
      </c>
      <c r="B1324" s="17">
        <v>15.5</v>
      </c>
    </row>
    <row r="1325" spans="1:2" x14ac:dyDescent="0.25">
      <c r="A1325" s="35">
        <v>39949</v>
      </c>
      <c r="B1325" s="17">
        <v>15.5</v>
      </c>
    </row>
    <row r="1326" spans="1:2" x14ac:dyDescent="0.25">
      <c r="A1326" s="35">
        <v>39950</v>
      </c>
      <c r="B1326" s="17">
        <v>15.5</v>
      </c>
    </row>
    <row r="1327" spans="1:2" x14ac:dyDescent="0.25">
      <c r="A1327" s="35">
        <v>39951</v>
      </c>
      <c r="B1327" s="17">
        <v>15.800000190734863</v>
      </c>
    </row>
    <row r="1328" spans="1:2" x14ac:dyDescent="0.25">
      <c r="A1328" s="35">
        <v>39952</v>
      </c>
      <c r="B1328" s="17">
        <v>15.800000190734863</v>
      </c>
    </row>
    <row r="1329" spans="1:2" x14ac:dyDescent="0.25">
      <c r="A1329" s="35">
        <v>39953</v>
      </c>
      <c r="B1329" s="17">
        <v>15.800000190734863</v>
      </c>
    </row>
    <row r="1330" spans="1:2" x14ac:dyDescent="0.25">
      <c r="A1330" s="35">
        <v>39954</v>
      </c>
      <c r="B1330" s="17">
        <v>15.5</v>
      </c>
    </row>
    <row r="1331" spans="1:2" x14ac:dyDescent="0.25">
      <c r="A1331" s="35">
        <v>39955</v>
      </c>
      <c r="B1331" s="17">
        <v>15.5</v>
      </c>
    </row>
    <row r="1332" spans="1:2" x14ac:dyDescent="0.25">
      <c r="A1332" s="35">
        <v>39956</v>
      </c>
      <c r="B1332" s="17">
        <v>15.5</v>
      </c>
    </row>
    <row r="1333" spans="1:2" x14ac:dyDescent="0.25">
      <c r="A1333" s="35">
        <v>39957</v>
      </c>
      <c r="B1333" s="17">
        <v>15.600000381469727</v>
      </c>
    </row>
    <row r="1334" spans="1:2" x14ac:dyDescent="0.25">
      <c r="A1334" s="35">
        <v>39958</v>
      </c>
      <c r="B1334" s="17">
        <v>15.600000381469727</v>
      </c>
    </row>
    <row r="1335" spans="1:2" x14ac:dyDescent="0.25">
      <c r="A1335" s="35">
        <v>39959</v>
      </c>
      <c r="B1335" s="17">
        <v>14.5</v>
      </c>
    </row>
    <row r="1336" spans="1:2" x14ac:dyDescent="0.25">
      <c r="A1336" s="35">
        <v>39960</v>
      </c>
      <c r="B1336" s="17">
        <v>13.800000190734863</v>
      </c>
    </row>
    <row r="1337" spans="1:2" x14ac:dyDescent="0.25">
      <c r="A1337" s="35">
        <v>39961</v>
      </c>
      <c r="B1337" s="17">
        <v>12.5</v>
      </c>
    </row>
    <row r="1338" spans="1:2" x14ac:dyDescent="0.25">
      <c r="A1338" s="35">
        <v>39962</v>
      </c>
      <c r="B1338" s="17">
        <v>11.5</v>
      </c>
    </row>
    <row r="1339" spans="1:2" x14ac:dyDescent="0.25">
      <c r="A1339" s="35">
        <v>39963</v>
      </c>
      <c r="B1339" s="17">
        <v>11.300000190734863</v>
      </c>
    </row>
    <row r="1340" spans="1:2" x14ac:dyDescent="0.25">
      <c r="A1340" s="35">
        <v>39964</v>
      </c>
      <c r="B1340" s="17">
        <v>11.300000190734863</v>
      </c>
    </row>
    <row r="1341" spans="1:2" x14ac:dyDescent="0.25">
      <c r="A1341" s="35">
        <v>39965</v>
      </c>
      <c r="B1341" s="17">
        <v>12</v>
      </c>
    </row>
    <row r="1342" spans="1:2" x14ac:dyDescent="0.25">
      <c r="A1342" s="35">
        <v>39966</v>
      </c>
      <c r="B1342" s="17">
        <v>12</v>
      </c>
    </row>
    <row r="1343" spans="1:2" x14ac:dyDescent="0.25">
      <c r="A1343" s="35">
        <v>39967</v>
      </c>
      <c r="B1343" s="17">
        <v>12</v>
      </c>
    </row>
    <row r="1344" spans="1:2" x14ac:dyDescent="0.25">
      <c r="A1344" s="35">
        <v>39968</v>
      </c>
      <c r="B1344" s="17">
        <v>11</v>
      </c>
    </row>
    <row r="1345" spans="1:2" x14ac:dyDescent="0.25">
      <c r="A1345" s="35">
        <v>39969</v>
      </c>
      <c r="B1345" s="17">
        <v>10</v>
      </c>
    </row>
    <row r="1346" spans="1:2" x14ac:dyDescent="0.25">
      <c r="A1346" s="35">
        <v>39970</v>
      </c>
      <c r="B1346" s="17">
        <v>10</v>
      </c>
    </row>
    <row r="1347" spans="1:2" x14ac:dyDescent="0.25">
      <c r="A1347" s="35">
        <v>39971</v>
      </c>
      <c r="B1347" s="17">
        <v>10</v>
      </c>
    </row>
    <row r="1348" spans="1:2" x14ac:dyDescent="0.25">
      <c r="A1348" s="35">
        <v>39972</v>
      </c>
      <c r="B1348" s="17">
        <v>10</v>
      </c>
    </row>
    <row r="1349" spans="1:2" x14ac:dyDescent="0.25">
      <c r="A1349" s="35">
        <v>39973</v>
      </c>
      <c r="B1349" s="17">
        <v>10</v>
      </c>
    </row>
    <row r="1350" spans="1:2" x14ac:dyDescent="0.25">
      <c r="A1350" s="35">
        <v>39974</v>
      </c>
      <c r="B1350" s="17">
        <v>10</v>
      </c>
    </row>
    <row r="1351" spans="1:2" x14ac:dyDescent="0.25">
      <c r="A1351" s="35">
        <v>39975</v>
      </c>
      <c r="B1351" s="17">
        <v>10</v>
      </c>
    </row>
    <row r="1352" spans="1:2" x14ac:dyDescent="0.25">
      <c r="A1352" s="35">
        <v>39976</v>
      </c>
      <c r="B1352" s="17">
        <v>10</v>
      </c>
    </row>
    <row r="1353" spans="1:2" x14ac:dyDescent="0.25">
      <c r="A1353" s="35">
        <v>39977</v>
      </c>
      <c r="B1353" s="17">
        <v>10</v>
      </c>
    </row>
    <row r="1354" spans="1:2" x14ac:dyDescent="0.25">
      <c r="A1354" s="35">
        <v>39978</v>
      </c>
      <c r="B1354" s="17">
        <v>10</v>
      </c>
    </row>
    <row r="1355" spans="1:2" x14ac:dyDescent="0.25">
      <c r="A1355" s="35">
        <v>39979</v>
      </c>
      <c r="B1355" s="17">
        <v>10</v>
      </c>
    </row>
    <row r="1356" spans="1:2" x14ac:dyDescent="0.25">
      <c r="A1356" s="35">
        <v>39980</v>
      </c>
      <c r="B1356" s="17">
        <v>10</v>
      </c>
    </row>
    <row r="1357" spans="1:2" x14ac:dyDescent="0.25">
      <c r="A1357" s="35">
        <v>39981</v>
      </c>
      <c r="B1357" s="17">
        <v>10</v>
      </c>
    </row>
    <row r="1358" spans="1:2" x14ac:dyDescent="0.25">
      <c r="A1358" s="35">
        <v>39982</v>
      </c>
      <c r="B1358" s="17">
        <v>10</v>
      </c>
    </row>
    <row r="1359" spans="1:2" x14ac:dyDescent="0.25">
      <c r="A1359" s="35">
        <v>39983</v>
      </c>
      <c r="B1359" s="17">
        <v>10</v>
      </c>
    </row>
    <row r="1360" spans="1:2" x14ac:dyDescent="0.25">
      <c r="A1360" s="35">
        <v>39984</v>
      </c>
      <c r="B1360" s="17">
        <v>10</v>
      </c>
    </row>
    <row r="1361" spans="1:2" x14ac:dyDescent="0.25">
      <c r="A1361" s="35">
        <v>39985</v>
      </c>
      <c r="B1361" s="17">
        <v>10</v>
      </c>
    </row>
    <row r="1362" spans="1:2" x14ac:dyDescent="0.25">
      <c r="A1362" s="35">
        <v>39986</v>
      </c>
      <c r="B1362" s="17">
        <v>10</v>
      </c>
    </row>
    <row r="1363" spans="1:2" x14ac:dyDescent="0.25">
      <c r="A1363" s="35">
        <v>39987</v>
      </c>
      <c r="B1363" s="17">
        <v>10</v>
      </c>
    </row>
    <row r="1364" spans="1:2" x14ac:dyDescent="0.25">
      <c r="A1364" s="35">
        <v>39988</v>
      </c>
      <c r="B1364" s="17">
        <v>10</v>
      </c>
    </row>
    <row r="1365" spans="1:2" x14ac:dyDescent="0.25">
      <c r="A1365" s="35">
        <v>39989</v>
      </c>
      <c r="B1365" s="17">
        <v>9.5</v>
      </c>
    </row>
    <row r="1366" spans="1:2" x14ac:dyDescent="0.25">
      <c r="A1366" s="35">
        <v>39990</v>
      </c>
      <c r="B1366" s="17">
        <v>9</v>
      </c>
    </row>
    <row r="1367" spans="1:2" x14ac:dyDescent="0.25">
      <c r="A1367" s="35">
        <v>39991</v>
      </c>
      <c r="B1367" s="17">
        <v>9</v>
      </c>
    </row>
    <row r="1368" spans="1:2" x14ac:dyDescent="0.25">
      <c r="A1368" s="35">
        <v>39992</v>
      </c>
      <c r="B1368" s="17">
        <v>9</v>
      </c>
    </row>
    <row r="1369" spans="1:2" x14ac:dyDescent="0.25">
      <c r="A1369" s="35">
        <v>39993</v>
      </c>
      <c r="B1369" s="17">
        <v>9</v>
      </c>
    </row>
    <row r="1370" spans="1:2" x14ac:dyDescent="0.25">
      <c r="A1370" s="35">
        <v>39994</v>
      </c>
      <c r="B1370" s="17">
        <v>9</v>
      </c>
    </row>
    <row r="1371" spans="1:2" x14ac:dyDescent="0.25">
      <c r="A1371" s="35">
        <v>39995</v>
      </c>
      <c r="B1371" s="17">
        <v>8.8999996185302734</v>
      </c>
    </row>
    <row r="1372" spans="1:2" x14ac:dyDescent="0.25">
      <c r="A1372" s="35">
        <v>39996</v>
      </c>
      <c r="B1372" s="17">
        <v>8.8999996185302734</v>
      </c>
    </row>
    <row r="1373" spans="1:2" x14ac:dyDescent="0.25">
      <c r="A1373" s="35">
        <v>39997</v>
      </c>
      <c r="B1373" s="17">
        <v>8</v>
      </c>
    </row>
    <row r="1374" spans="1:2" x14ac:dyDescent="0.25">
      <c r="A1374" s="35">
        <v>39998</v>
      </c>
      <c r="B1374" s="17">
        <v>8</v>
      </c>
    </row>
    <row r="1375" spans="1:2" x14ac:dyDescent="0.25">
      <c r="A1375" s="35">
        <v>39999</v>
      </c>
      <c r="B1375" s="17">
        <v>8</v>
      </c>
    </row>
    <row r="1376" spans="1:2" x14ac:dyDescent="0.25">
      <c r="A1376" s="35">
        <v>40000</v>
      </c>
      <c r="B1376" s="17">
        <v>8</v>
      </c>
    </row>
    <row r="1377" spans="1:2" x14ac:dyDescent="0.25">
      <c r="A1377" s="35">
        <v>40001</v>
      </c>
      <c r="B1377" s="17">
        <v>7.9000000953674316</v>
      </c>
    </row>
    <row r="1378" spans="1:2" x14ac:dyDescent="0.25">
      <c r="A1378" s="35">
        <v>40002</v>
      </c>
      <c r="B1378" s="17">
        <v>7.9000000953674316</v>
      </c>
    </row>
    <row r="1379" spans="1:2" x14ac:dyDescent="0.25">
      <c r="A1379" s="35">
        <v>40003</v>
      </c>
      <c r="B1379" s="17">
        <v>7.9000000953674316</v>
      </c>
    </row>
    <row r="1380" spans="1:2" x14ac:dyDescent="0.25">
      <c r="A1380" s="35">
        <v>40004</v>
      </c>
      <c r="B1380" s="17">
        <v>7.9000000953674316</v>
      </c>
    </row>
    <row r="1381" spans="1:2" x14ac:dyDescent="0.25">
      <c r="A1381" s="35">
        <v>40005</v>
      </c>
      <c r="B1381" s="17">
        <v>7.9000000953674316</v>
      </c>
    </row>
    <row r="1382" spans="1:2" x14ac:dyDescent="0.25">
      <c r="A1382" s="35">
        <v>40006</v>
      </c>
      <c r="B1382" s="17">
        <v>7.9000000953674316</v>
      </c>
    </row>
    <row r="1383" spans="1:2" x14ac:dyDescent="0.25">
      <c r="A1383" s="35">
        <v>40007</v>
      </c>
      <c r="B1383" s="17">
        <v>7.9000000953674316</v>
      </c>
    </row>
    <row r="1384" spans="1:2" x14ac:dyDescent="0.25">
      <c r="A1384" s="35">
        <v>40008</v>
      </c>
      <c r="B1384" s="17">
        <v>7.9000000953674316</v>
      </c>
    </row>
    <row r="1385" spans="1:2" x14ac:dyDescent="0.25">
      <c r="A1385" s="35">
        <v>40009</v>
      </c>
      <c r="B1385" s="17">
        <v>7.9000000953674316</v>
      </c>
    </row>
    <row r="1386" spans="1:2" x14ac:dyDescent="0.25">
      <c r="A1386" s="35">
        <v>40010</v>
      </c>
      <c r="B1386" s="17">
        <v>7.9000000953674316</v>
      </c>
    </row>
    <row r="1387" spans="1:2" x14ac:dyDescent="0.25">
      <c r="A1387" s="35">
        <v>40011</v>
      </c>
      <c r="B1387" s="17">
        <v>7.9000000953674316</v>
      </c>
    </row>
    <row r="1388" spans="1:2" x14ac:dyDescent="0.25">
      <c r="A1388" s="35">
        <v>40012</v>
      </c>
      <c r="B1388" s="17">
        <v>7.9000000953674316</v>
      </c>
    </row>
    <row r="1389" spans="1:2" x14ac:dyDescent="0.25">
      <c r="A1389" s="35">
        <v>40013</v>
      </c>
      <c r="B1389" s="17">
        <v>7</v>
      </c>
    </row>
    <row r="1390" spans="1:2" x14ac:dyDescent="0.25">
      <c r="A1390" s="35">
        <v>40014</v>
      </c>
      <c r="B1390" s="17">
        <v>6.9000000953674316</v>
      </c>
    </row>
    <row r="1391" spans="1:2" x14ac:dyDescent="0.25">
      <c r="A1391" s="35">
        <v>40015</v>
      </c>
      <c r="B1391" s="17">
        <v>6.9000000953674316</v>
      </c>
    </row>
    <row r="1392" spans="1:2" x14ac:dyDescent="0.25">
      <c r="A1392" s="35">
        <v>40016</v>
      </c>
      <c r="B1392" s="17">
        <v>6.9000000953674316</v>
      </c>
    </row>
    <row r="1393" spans="1:2" x14ac:dyDescent="0.25">
      <c r="A1393" s="35">
        <v>40017</v>
      </c>
      <c r="B1393" s="17">
        <v>6</v>
      </c>
    </row>
    <row r="1394" spans="1:2" x14ac:dyDescent="0.25">
      <c r="A1394" s="35">
        <v>40018</v>
      </c>
      <c r="B1394" s="17">
        <v>6</v>
      </c>
    </row>
    <row r="1395" spans="1:2" x14ac:dyDescent="0.25">
      <c r="A1395" s="35">
        <v>40019</v>
      </c>
      <c r="B1395" s="17">
        <v>6</v>
      </c>
    </row>
    <row r="1396" spans="1:2" x14ac:dyDescent="0.25">
      <c r="A1396" s="35">
        <v>40020</v>
      </c>
      <c r="B1396" s="17">
        <v>6</v>
      </c>
    </row>
    <row r="1397" spans="1:2" x14ac:dyDescent="0.25">
      <c r="A1397" s="35">
        <v>40021</v>
      </c>
      <c r="B1397" s="17">
        <v>6</v>
      </c>
    </row>
    <row r="1398" spans="1:2" x14ac:dyDescent="0.25">
      <c r="A1398" s="35">
        <v>40022</v>
      </c>
      <c r="B1398" s="17">
        <v>6</v>
      </c>
    </row>
    <row r="1399" spans="1:2" x14ac:dyDescent="0.25">
      <c r="A1399" s="35">
        <v>40023</v>
      </c>
      <c r="B1399" s="17">
        <v>6</v>
      </c>
    </row>
    <row r="1400" spans="1:2" x14ac:dyDescent="0.25">
      <c r="A1400" s="35">
        <v>40024</v>
      </c>
      <c r="B1400" s="17">
        <v>6</v>
      </c>
    </row>
    <row r="1401" spans="1:2" x14ac:dyDescent="0.25">
      <c r="A1401" s="35">
        <v>40025</v>
      </c>
      <c r="B1401" s="17">
        <v>6</v>
      </c>
    </row>
    <row r="1402" spans="1:2" x14ac:dyDescent="0.25">
      <c r="A1402" s="35">
        <v>40026</v>
      </c>
      <c r="B1402" s="17">
        <v>6</v>
      </c>
    </row>
    <row r="1403" spans="1:2" x14ac:dyDescent="0.25">
      <c r="A1403" s="35">
        <v>40027</v>
      </c>
      <c r="B1403" s="17">
        <v>6</v>
      </c>
    </row>
    <row r="1404" spans="1:2" x14ac:dyDescent="0.25">
      <c r="A1404" s="35">
        <v>40028</v>
      </c>
      <c r="B1404" s="17">
        <v>6</v>
      </c>
    </row>
    <row r="1405" spans="1:2" x14ac:dyDescent="0.25">
      <c r="A1405" s="35">
        <v>40029</v>
      </c>
      <c r="B1405" s="17">
        <v>6</v>
      </c>
    </row>
    <row r="1406" spans="1:2" x14ac:dyDescent="0.25">
      <c r="A1406" s="35">
        <v>40030</v>
      </c>
      <c r="B1406" s="17">
        <v>4</v>
      </c>
    </row>
    <row r="1407" spans="1:2" x14ac:dyDescent="0.25">
      <c r="A1407" s="35">
        <v>40031</v>
      </c>
      <c r="B1407" s="17">
        <v>4</v>
      </c>
    </row>
    <row r="1408" spans="1:2" x14ac:dyDescent="0.25">
      <c r="A1408" s="35">
        <v>40032</v>
      </c>
      <c r="B1408" s="17">
        <v>3</v>
      </c>
    </row>
    <row r="1409" spans="1:2" x14ac:dyDescent="0.25">
      <c r="A1409" s="35">
        <v>40033</v>
      </c>
      <c r="B1409" s="17">
        <v>3</v>
      </c>
    </row>
    <row r="1410" spans="1:2" x14ac:dyDescent="0.25">
      <c r="A1410" s="35">
        <v>40034</v>
      </c>
      <c r="B1410" s="17">
        <v>3</v>
      </c>
    </row>
    <row r="1411" spans="1:2" x14ac:dyDescent="0.25">
      <c r="A1411" s="35">
        <v>40035</v>
      </c>
      <c r="B1411" s="17">
        <v>3</v>
      </c>
    </row>
    <row r="1412" spans="1:2" x14ac:dyDescent="0.25">
      <c r="A1412" s="35">
        <v>40036</v>
      </c>
      <c r="B1412" s="17">
        <v>3</v>
      </c>
    </row>
    <row r="1413" spans="1:2" x14ac:dyDescent="0.25">
      <c r="A1413" s="35">
        <v>40037</v>
      </c>
      <c r="B1413" s="17">
        <v>3</v>
      </c>
    </row>
    <row r="1414" spans="1:2" x14ac:dyDescent="0.25">
      <c r="A1414" s="35">
        <v>40038</v>
      </c>
      <c r="B1414" s="17">
        <v>3</v>
      </c>
    </row>
    <row r="1415" spans="1:2" x14ac:dyDescent="0.25">
      <c r="A1415" s="35">
        <v>40039</v>
      </c>
      <c r="B1415" s="17">
        <v>3</v>
      </c>
    </row>
    <row r="1416" spans="1:2" x14ac:dyDescent="0.25">
      <c r="A1416" s="35">
        <v>40040</v>
      </c>
      <c r="B1416" s="17">
        <v>3</v>
      </c>
    </row>
    <row r="1417" spans="1:2" x14ac:dyDescent="0.25">
      <c r="A1417" s="35">
        <v>40041</v>
      </c>
      <c r="B1417" s="17">
        <v>3</v>
      </c>
    </row>
    <row r="1418" spans="1:2" x14ac:dyDescent="0.25">
      <c r="A1418" s="35">
        <v>40042</v>
      </c>
      <c r="B1418" s="17">
        <v>3</v>
      </c>
    </row>
    <row r="1419" spans="1:2" x14ac:dyDescent="0.25">
      <c r="A1419" s="35">
        <v>40043</v>
      </c>
      <c r="B1419" s="17">
        <v>3</v>
      </c>
    </row>
    <row r="1420" spans="1:2" x14ac:dyDescent="0.25">
      <c r="A1420" s="35">
        <v>40044</v>
      </c>
      <c r="B1420" s="17">
        <v>3</v>
      </c>
    </row>
    <row r="1421" spans="1:2" x14ac:dyDescent="0.25">
      <c r="A1421" s="35">
        <v>40045</v>
      </c>
      <c r="B1421" s="17">
        <v>3</v>
      </c>
    </row>
    <row r="1422" spans="1:2" x14ac:dyDescent="0.25">
      <c r="A1422" s="35">
        <v>40046</v>
      </c>
      <c r="B1422" s="17">
        <v>3</v>
      </c>
    </row>
    <row r="1423" spans="1:2" x14ac:dyDescent="0.25">
      <c r="A1423" s="35">
        <v>40047</v>
      </c>
      <c r="B1423" s="17">
        <v>3</v>
      </c>
    </row>
    <row r="1424" spans="1:2" x14ac:dyDescent="0.25">
      <c r="A1424" s="35">
        <v>40048</v>
      </c>
      <c r="B1424" s="17">
        <v>3</v>
      </c>
    </row>
    <row r="1425" spans="1:2" x14ac:dyDescent="0.25">
      <c r="A1425" s="35">
        <v>40049</v>
      </c>
      <c r="B1425" s="17">
        <v>3</v>
      </c>
    </row>
    <row r="1426" spans="1:2" x14ac:dyDescent="0.25">
      <c r="A1426" s="35">
        <v>40050</v>
      </c>
      <c r="B1426" s="17">
        <v>2.5</v>
      </c>
    </row>
    <row r="1427" spans="1:2" x14ac:dyDescent="0.25">
      <c r="A1427" s="35">
        <v>40051</v>
      </c>
      <c r="B1427" s="17">
        <v>2</v>
      </c>
    </row>
    <row r="1428" spans="1:2" x14ac:dyDescent="0.25">
      <c r="A1428" s="35">
        <v>40052</v>
      </c>
      <c r="B1428" s="17">
        <v>2</v>
      </c>
    </row>
    <row r="1429" spans="1:2" x14ac:dyDescent="0.25">
      <c r="A1429" s="35">
        <v>40053</v>
      </c>
      <c r="B1429" s="17">
        <v>2</v>
      </c>
    </row>
    <row r="1430" spans="1:2" x14ac:dyDescent="0.25">
      <c r="A1430" s="35">
        <v>40054</v>
      </c>
      <c r="B1430" s="17">
        <v>2</v>
      </c>
    </row>
    <row r="1431" spans="1:2" x14ac:dyDescent="0.25">
      <c r="A1431" s="35">
        <v>40055</v>
      </c>
      <c r="B1431" s="17">
        <v>2</v>
      </c>
    </row>
    <row r="1432" spans="1:2" x14ac:dyDescent="0.25">
      <c r="A1432" s="35">
        <v>40056</v>
      </c>
      <c r="B1432" s="17">
        <v>2</v>
      </c>
    </row>
    <row r="1433" spans="1:2" x14ac:dyDescent="0.25">
      <c r="A1433" s="35">
        <v>40057</v>
      </c>
      <c r="B1433" s="17">
        <v>2.5</v>
      </c>
    </row>
    <row r="1434" spans="1:2" x14ac:dyDescent="0.25">
      <c r="A1434" s="35">
        <v>40058</v>
      </c>
      <c r="B1434" s="17">
        <v>2.5</v>
      </c>
    </row>
    <row r="1435" spans="1:2" x14ac:dyDescent="0.25">
      <c r="A1435" s="35">
        <v>40059</v>
      </c>
      <c r="B1435" s="17">
        <v>2.5</v>
      </c>
    </row>
    <row r="1436" spans="1:2" x14ac:dyDescent="0.25">
      <c r="A1436" s="35">
        <v>40060</v>
      </c>
      <c r="B1436" s="17">
        <v>2.5</v>
      </c>
    </row>
    <row r="1437" spans="1:2" x14ac:dyDescent="0.25">
      <c r="A1437" s="35">
        <v>40061</v>
      </c>
      <c r="B1437" s="17">
        <v>2.5</v>
      </c>
    </row>
    <row r="1438" spans="1:2" x14ac:dyDescent="0.25">
      <c r="A1438" s="35">
        <v>40062</v>
      </c>
      <c r="B1438" s="17">
        <v>2.5</v>
      </c>
    </row>
    <row r="1439" spans="1:2" x14ac:dyDescent="0.25">
      <c r="A1439" s="35">
        <v>40063</v>
      </c>
      <c r="B1439" s="17">
        <v>2.5</v>
      </c>
    </row>
    <row r="1440" spans="1:2" x14ac:dyDescent="0.25">
      <c r="A1440" s="35">
        <v>40064</v>
      </c>
      <c r="B1440" s="17">
        <v>2.5</v>
      </c>
    </row>
    <row r="1441" spans="1:2" x14ac:dyDescent="0.25">
      <c r="A1441" s="35">
        <v>40065</v>
      </c>
      <c r="B1441" s="17">
        <v>2.5</v>
      </c>
    </row>
    <row r="1442" spans="1:2" x14ac:dyDescent="0.25">
      <c r="A1442" s="35">
        <v>40066</v>
      </c>
      <c r="B1442" s="17">
        <v>2.5</v>
      </c>
    </row>
    <row r="1443" spans="1:2" x14ac:dyDescent="0.25">
      <c r="A1443" s="35">
        <v>40067</v>
      </c>
      <c r="B1443" s="17">
        <v>2.5</v>
      </c>
    </row>
    <row r="1444" spans="1:2" x14ac:dyDescent="0.25">
      <c r="A1444" s="35">
        <v>40068</v>
      </c>
      <c r="B1444" s="17">
        <v>2.5</v>
      </c>
    </row>
    <row r="1445" spans="1:2" x14ac:dyDescent="0.25">
      <c r="A1445" s="35">
        <v>40069</v>
      </c>
      <c r="B1445" s="17">
        <v>2.5</v>
      </c>
    </row>
    <row r="1446" spans="1:2" x14ac:dyDescent="0.25">
      <c r="A1446" s="35">
        <v>40070</v>
      </c>
      <c r="B1446" s="17">
        <v>2.5</v>
      </c>
    </row>
    <row r="1447" spans="1:2" x14ac:dyDescent="0.25">
      <c r="A1447" s="35">
        <v>40071</v>
      </c>
      <c r="B1447" s="17">
        <v>2.5</v>
      </c>
    </row>
    <row r="1448" spans="1:2" x14ac:dyDescent="0.25">
      <c r="A1448" s="35">
        <v>40072</v>
      </c>
      <c r="B1448" s="17">
        <v>2.5</v>
      </c>
    </row>
    <row r="1449" spans="1:2" x14ac:dyDescent="0.25">
      <c r="A1449" s="35">
        <v>40073</v>
      </c>
      <c r="B1449" s="17">
        <v>2.5</v>
      </c>
    </row>
    <row r="1450" spans="1:2" x14ac:dyDescent="0.25">
      <c r="A1450" s="35">
        <v>40074</v>
      </c>
      <c r="B1450" s="17">
        <v>2.5</v>
      </c>
    </row>
    <row r="1451" spans="1:2" x14ac:dyDescent="0.25">
      <c r="A1451" s="35">
        <v>40075</v>
      </c>
      <c r="B1451" s="17">
        <v>2.5</v>
      </c>
    </row>
    <row r="1452" spans="1:2" x14ac:dyDescent="0.25">
      <c r="A1452" s="35">
        <v>40076</v>
      </c>
      <c r="B1452" s="17">
        <v>2.5</v>
      </c>
    </row>
    <row r="1453" spans="1:2" x14ac:dyDescent="0.25">
      <c r="A1453" s="35">
        <v>40077</v>
      </c>
      <c r="B1453" s="17">
        <v>2.5</v>
      </c>
    </row>
    <row r="1454" spans="1:2" x14ac:dyDescent="0.25">
      <c r="A1454" s="35">
        <v>40078</v>
      </c>
      <c r="B1454" s="17">
        <v>2.5</v>
      </c>
    </row>
    <row r="1455" spans="1:2" x14ac:dyDescent="0.25">
      <c r="A1455" s="35">
        <v>40079</v>
      </c>
      <c r="B1455" s="17">
        <v>2.5</v>
      </c>
    </row>
    <row r="1456" spans="1:2" x14ac:dyDescent="0.25">
      <c r="A1456" s="35">
        <v>40080</v>
      </c>
      <c r="B1456" s="17">
        <v>2.5</v>
      </c>
    </row>
    <row r="1457" spans="1:2" x14ac:dyDescent="0.25">
      <c r="A1457" s="35">
        <v>40081</v>
      </c>
      <c r="B1457" s="17">
        <v>2.5</v>
      </c>
    </row>
    <row r="1458" spans="1:2" x14ac:dyDescent="0.25">
      <c r="A1458" s="35">
        <v>40082</v>
      </c>
      <c r="B1458" s="17">
        <v>2.5</v>
      </c>
    </row>
    <row r="1459" spans="1:2" x14ac:dyDescent="0.25">
      <c r="A1459" s="35">
        <v>40083</v>
      </c>
      <c r="B1459" s="17">
        <v>2.5</v>
      </c>
    </row>
    <row r="1460" spans="1:2" x14ac:dyDescent="0.25">
      <c r="A1460" s="35">
        <v>40084</v>
      </c>
      <c r="B1460" s="17">
        <v>2.5</v>
      </c>
    </row>
    <row r="1461" spans="1:2" x14ac:dyDescent="0.25">
      <c r="A1461" s="35">
        <v>40085</v>
      </c>
      <c r="B1461" s="17">
        <v>2.5</v>
      </c>
    </row>
    <row r="1462" spans="1:2" x14ac:dyDescent="0.25">
      <c r="A1462" s="35">
        <v>40086</v>
      </c>
      <c r="B1462" s="17">
        <v>2.5</v>
      </c>
    </row>
    <row r="1463" spans="1:2" x14ac:dyDescent="0.25">
      <c r="A1463" s="35">
        <v>40087</v>
      </c>
      <c r="B1463" s="17">
        <v>2.5</v>
      </c>
    </row>
    <row r="1464" spans="1:2" x14ac:dyDescent="0.25">
      <c r="A1464" s="35">
        <v>40088</v>
      </c>
      <c r="B1464" s="17">
        <v>2.5999999046325684</v>
      </c>
    </row>
    <row r="1465" spans="1:2" x14ac:dyDescent="0.25">
      <c r="A1465" s="35">
        <v>40089</v>
      </c>
      <c r="B1465" s="17">
        <v>2.5999999046325684</v>
      </c>
    </row>
    <row r="1466" spans="1:2" x14ac:dyDescent="0.25">
      <c r="A1466" s="35">
        <v>40090</v>
      </c>
      <c r="B1466" s="17">
        <v>2.5999999046325684</v>
      </c>
    </row>
    <row r="1467" spans="1:2" x14ac:dyDescent="0.25">
      <c r="A1467" s="35">
        <v>40091</v>
      </c>
      <c r="B1467" s="17">
        <v>2.5999999046325684</v>
      </c>
    </row>
    <row r="1468" spans="1:2" x14ac:dyDescent="0.25">
      <c r="A1468" s="35">
        <v>40092</v>
      </c>
      <c r="B1468" s="17">
        <v>2.5999999046325684</v>
      </c>
    </row>
    <row r="1469" spans="1:2" x14ac:dyDescent="0.25">
      <c r="A1469" s="35">
        <v>40093</v>
      </c>
      <c r="B1469" s="17">
        <v>2.5999999046325684</v>
      </c>
    </row>
    <row r="1470" spans="1:2" x14ac:dyDescent="0.25">
      <c r="A1470" s="35">
        <v>40094</v>
      </c>
      <c r="B1470" s="17">
        <v>2.5999999046325684</v>
      </c>
    </row>
    <row r="1471" spans="1:2" x14ac:dyDescent="0.25">
      <c r="A1471" s="35">
        <v>40095</v>
      </c>
      <c r="B1471" s="17">
        <v>2.5999999046325684</v>
      </c>
    </row>
    <row r="1472" spans="1:2" x14ac:dyDescent="0.25">
      <c r="A1472" s="35">
        <v>40096</v>
      </c>
      <c r="B1472" s="17">
        <v>2.5999999046325684</v>
      </c>
    </row>
    <row r="1473" spans="1:2" x14ac:dyDescent="0.25">
      <c r="A1473" s="35">
        <v>40097</v>
      </c>
      <c r="B1473" s="17">
        <v>2.5999999046325684</v>
      </c>
    </row>
    <row r="1474" spans="1:2" x14ac:dyDescent="0.25">
      <c r="A1474" s="35">
        <v>40098</v>
      </c>
      <c r="B1474" s="17">
        <v>2.5999999046325684</v>
      </c>
    </row>
    <row r="1475" spans="1:2" x14ac:dyDescent="0.25">
      <c r="A1475" s="35">
        <v>40099</v>
      </c>
      <c r="B1475" s="17">
        <v>2.5999999046325684</v>
      </c>
    </row>
    <row r="1476" spans="1:2" x14ac:dyDescent="0.25">
      <c r="A1476" s="35">
        <v>40100</v>
      </c>
      <c r="B1476" s="17">
        <v>2.5999999046325684</v>
      </c>
    </row>
    <row r="1477" spans="1:2" x14ac:dyDescent="0.25">
      <c r="A1477" s="35">
        <v>40101</v>
      </c>
      <c r="B1477" s="17">
        <v>2.5999999046325684</v>
      </c>
    </row>
    <row r="1478" spans="1:2" x14ac:dyDescent="0.25">
      <c r="A1478" s="35">
        <v>40102</v>
      </c>
      <c r="B1478" s="17">
        <v>2.5999999046325684</v>
      </c>
    </row>
    <row r="1479" spans="1:2" x14ac:dyDescent="0.25">
      <c r="A1479" s="35">
        <v>40103</v>
      </c>
      <c r="B1479" s="17">
        <v>3.5999999046325684</v>
      </c>
    </row>
    <row r="1480" spans="1:2" x14ac:dyDescent="0.25">
      <c r="A1480" s="35">
        <v>40104</v>
      </c>
      <c r="B1480" s="17">
        <v>3.5999999046325684</v>
      </c>
    </row>
    <row r="1481" spans="1:2" x14ac:dyDescent="0.25">
      <c r="A1481" s="35">
        <v>40105</v>
      </c>
      <c r="B1481" s="17">
        <v>3.5999999046325684</v>
      </c>
    </row>
    <row r="1482" spans="1:2" x14ac:dyDescent="0.25">
      <c r="A1482" s="35">
        <v>40106</v>
      </c>
      <c r="B1482" s="17">
        <v>3.5999999046325684</v>
      </c>
    </row>
    <row r="1483" spans="1:2" x14ac:dyDescent="0.25">
      <c r="A1483" s="35">
        <v>40107</v>
      </c>
      <c r="B1483" s="17">
        <v>3.5999999046325684</v>
      </c>
    </row>
    <row r="1484" spans="1:2" x14ac:dyDescent="0.25">
      <c r="A1484" s="35">
        <v>40108</v>
      </c>
      <c r="B1484" s="17">
        <v>3.5999999046325684</v>
      </c>
    </row>
    <row r="1485" spans="1:2" x14ac:dyDescent="0.25">
      <c r="A1485" s="35">
        <v>40109</v>
      </c>
      <c r="B1485" s="17">
        <v>3.5999999046325684</v>
      </c>
    </row>
    <row r="1486" spans="1:2" x14ac:dyDescent="0.25">
      <c r="A1486" s="35">
        <v>40110</v>
      </c>
      <c r="B1486" s="17">
        <v>3.5999999046325684</v>
      </c>
    </row>
    <row r="1487" spans="1:2" x14ac:dyDescent="0.25">
      <c r="A1487" s="35">
        <v>40111</v>
      </c>
      <c r="B1487" s="17">
        <v>3.5999999046325684</v>
      </c>
    </row>
    <row r="1488" spans="1:2" x14ac:dyDescent="0.25">
      <c r="A1488" s="35">
        <v>40112</v>
      </c>
      <c r="B1488" s="17">
        <v>3.5999999046325684</v>
      </c>
    </row>
    <row r="1489" spans="1:2" x14ac:dyDescent="0.25">
      <c r="A1489" s="35">
        <v>40113</v>
      </c>
      <c r="B1489" s="17">
        <v>3.5999999046325684</v>
      </c>
    </row>
    <row r="1490" spans="1:2" x14ac:dyDescent="0.25">
      <c r="A1490" s="35">
        <v>40114</v>
      </c>
      <c r="B1490" s="17">
        <v>6.1999998092651367</v>
      </c>
    </row>
    <row r="1491" spans="1:2" x14ac:dyDescent="0.25">
      <c r="A1491" s="35">
        <v>40115</v>
      </c>
      <c r="B1491" s="17">
        <v>6.1999998092651367</v>
      </c>
    </row>
    <row r="1492" spans="1:2" x14ac:dyDescent="0.25">
      <c r="A1492" s="35">
        <v>40116</v>
      </c>
      <c r="B1492" s="17">
        <v>6.1999998092651367</v>
      </c>
    </row>
    <row r="1493" spans="1:2" x14ac:dyDescent="0.25">
      <c r="A1493" s="35">
        <v>40117</v>
      </c>
      <c r="B1493" s="17">
        <v>6.1999998092651367</v>
      </c>
    </row>
    <row r="1494" spans="1:2" x14ac:dyDescent="0.25">
      <c r="A1494" s="35">
        <v>40118</v>
      </c>
      <c r="B1494" s="17">
        <v>6.0999999046325684</v>
      </c>
    </row>
    <row r="1495" spans="1:2" x14ac:dyDescent="0.25">
      <c r="A1495" s="35">
        <v>40119</v>
      </c>
      <c r="B1495" s="17">
        <v>6.0999999046325684</v>
      </c>
    </row>
    <row r="1496" spans="1:2" x14ac:dyDescent="0.25">
      <c r="A1496" s="35">
        <v>40120</v>
      </c>
      <c r="B1496" s="17">
        <v>6</v>
      </c>
    </row>
    <row r="1497" spans="1:2" x14ac:dyDescent="0.25">
      <c r="A1497" s="35">
        <v>40121</v>
      </c>
      <c r="B1497" s="17">
        <v>24.200000762939453</v>
      </c>
    </row>
    <row r="1498" spans="1:2" x14ac:dyDescent="0.25">
      <c r="A1498" s="35">
        <v>40122</v>
      </c>
      <c r="B1498" s="17">
        <v>24.200000762939453</v>
      </c>
    </row>
    <row r="1499" spans="1:2" x14ac:dyDescent="0.25">
      <c r="A1499" s="35">
        <v>40123</v>
      </c>
      <c r="B1499" s="17">
        <v>24.200000762939453</v>
      </c>
    </row>
    <row r="1500" spans="1:2" x14ac:dyDescent="0.25">
      <c r="A1500" s="35">
        <v>40124</v>
      </c>
      <c r="B1500" s="17">
        <v>24.200000762939453</v>
      </c>
    </row>
    <row r="1501" spans="1:2" x14ac:dyDescent="0.25">
      <c r="A1501" s="35">
        <v>40125</v>
      </c>
      <c r="B1501" s="17">
        <v>24.200000762939453</v>
      </c>
    </row>
    <row r="1502" spans="1:2" x14ac:dyDescent="0.25">
      <c r="A1502" s="35">
        <v>40126</v>
      </c>
      <c r="B1502" s="17">
        <v>24.200000762939453</v>
      </c>
    </row>
    <row r="1503" spans="1:2" x14ac:dyDescent="0.25">
      <c r="A1503" s="35">
        <v>40127</v>
      </c>
      <c r="B1503" s="17">
        <v>24.200000762939453</v>
      </c>
    </row>
    <row r="1504" spans="1:2" x14ac:dyDescent="0.25">
      <c r="A1504" s="35">
        <v>40128</v>
      </c>
      <c r="B1504" s="17">
        <v>24.200000762939453</v>
      </c>
    </row>
    <row r="1505" spans="1:2" x14ac:dyDescent="0.25">
      <c r="A1505" s="35">
        <v>40129</v>
      </c>
      <c r="B1505" s="17">
        <v>24.200000762939453</v>
      </c>
    </row>
    <row r="1506" spans="1:2" x14ac:dyDescent="0.25">
      <c r="A1506" s="35">
        <v>40130</v>
      </c>
      <c r="B1506" s="17">
        <v>24.200000762939453</v>
      </c>
    </row>
    <row r="1507" spans="1:2" x14ac:dyDescent="0.25">
      <c r="A1507" s="35">
        <v>40131</v>
      </c>
      <c r="B1507" s="17">
        <v>24.200000762939453</v>
      </c>
    </row>
    <row r="1508" spans="1:2" x14ac:dyDescent="0.25">
      <c r="A1508" s="35">
        <v>40132</v>
      </c>
      <c r="B1508" s="17">
        <v>24.200000762939453</v>
      </c>
    </row>
    <row r="1509" spans="1:2" x14ac:dyDescent="0.25">
      <c r="A1509" s="35">
        <v>40133</v>
      </c>
      <c r="B1509" s="17">
        <v>24.200000762939453</v>
      </c>
    </row>
    <row r="1510" spans="1:2" x14ac:dyDescent="0.25">
      <c r="A1510" s="35">
        <v>40134</v>
      </c>
      <c r="B1510" s="17">
        <v>5</v>
      </c>
    </row>
    <row r="1511" spans="1:2" x14ac:dyDescent="0.25">
      <c r="A1511" s="35">
        <v>40135</v>
      </c>
      <c r="B1511" s="17">
        <v>5</v>
      </c>
    </row>
    <row r="1512" spans="1:2" x14ac:dyDescent="0.25">
      <c r="A1512" s="35">
        <v>40136</v>
      </c>
      <c r="B1512" s="17">
        <v>5</v>
      </c>
    </row>
    <row r="1513" spans="1:2" x14ac:dyDescent="0.25">
      <c r="A1513" s="35">
        <v>40137</v>
      </c>
      <c r="B1513" s="17">
        <v>5</v>
      </c>
    </row>
    <row r="1514" spans="1:2" x14ac:dyDescent="0.25">
      <c r="A1514" s="35">
        <v>40138</v>
      </c>
      <c r="B1514" s="17">
        <v>5</v>
      </c>
    </row>
    <row r="1515" spans="1:2" x14ac:dyDescent="0.25">
      <c r="A1515" s="35">
        <v>40139</v>
      </c>
      <c r="B1515" s="17">
        <v>5</v>
      </c>
    </row>
    <row r="1516" spans="1:2" x14ac:dyDescent="0.25">
      <c r="A1516" s="35">
        <v>40140</v>
      </c>
      <c r="B1516" s="17">
        <v>5</v>
      </c>
    </row>
    <row r="1517" spans="1:2" x14ac:dyDescent="0.25">
      <c r="A1517" s="35">
        <v>40141</v>
      </c>
      <c r="B1517" s="17">
        <v>5</v>
      </c>
    </row>
    <row r="1518" spans="1:2" x14ac:dyDescent="0.25">
      <c r="A1518" s="35">
        <v>40142</v>
      </c>
      <c r="B1518" s="17">
        <v>5</v>
      </c>
    </row>
    <row r="1519" spans="1:2" x14ac:dyDescent="0.25">
      <c r="A1519" s="35">
        <v>40143</v>
      </c>
      <c r="B1519" s="17">
        <v>10</v>
      </c>
    </row>
    <row r="1520" spans="1:2" x14ac:dyDescent="0.25">
      <c r="A1520" s="35">
        <v>40144</v>
      </c>
      <c r="B1520" s="17">
        <v>58</v>
      </c>
    </row>
    <row r="1521" spans="1:2" x14ac:dyDescent="0.25">
      <c r="A1521" s="35">
        <v>40145</v>
      </c>
      <c r="B1521" s="17">
        <v>106</v>
      </c>
    </row>
    <row r="1522" spans="1:2" x14ac:dyDescent="0.25">
      <c r="A1522" s="35">
        <v>40146</v>
      </c>
      <c r="B1522" s="17">
        <v>106</v>
      </c>
    </row>
    <row r="1523" spans="1:2" x14ac:dyDescent="0.25">
      <c r="A1523" s="35">
        <v>40147</v>
      </c>
      <c r="B1523" s="17">
        <v>106</v>
      </c>
    </row>
    <row r="1524" spans="1:2" x14ac:dyDescent="0.25">
      <c r="A1524" s="35">
        <v>40148</v>
      </c>
      <c r="B1524" s="17">
        <v>107</v>
      </c>
    </row>
    <row r="1525" spans="1:2" x14ac:dyDescent="0.25">
      <c r="A1525" s="35">
        <v>40149</v>
      </c>
      <c r="B1525" s="17">
        <v>107</v>
      </c>
    </row>
    <row r="1526" spans="1:2" x14ac:dyDescent="0.25">
      <c r="A1526" s="35">
        <v>40150</v>
      </c>
      <c r="B1526" s="17">
        <v>107</v>
      </c>
    </row>
    <row r="1527" spans="1:2" x14ac:dyDescent="0.25">
      <c r="A1527" s="35">
        <v>40151</v>
      </c>
      <c r="B1527" s="17">
        <v>107</v>
      </c>
    </row>
    <row r="1528" spans="1:2" x14ac:dyDescent="0.25">
      <c r="A1528" s="35">
        <v>40152</v>
      </c>
      <c r="B1528" s="17">
        <v>107</v>
      </c>
    </row>
    <row r="1529" spans="1:2" x14ac:dyDescent="0.25">
      <c r="A1529" s="35">
        <v>40153</v>
      </c>
      <c r="B1529" s="17">
        <v>107</v>
      </c>
    </row>
    <row r="1530" spans="1:2" x14ac:dyDescent="0.25">
      <c r="A1530" s="35">
        <v>40154</v>
      </c>
      <c r="B1530" s="17">
        <v>107</v>
      </c>
    </row>
    <row r="1531" spans="1:2" x14ac:dyDescent="0.25">
      <c r="A1531" s="35">
        <v>40155</v>
      </c>
      <c r="B1531" s="17">
        <v>107</v>
      </c>
    </row>
    <row r="1532" spans="1:2" x14ac:dyDescent="0.25">
      <c r="A1532" s="35">
        <v>40156</v>
      </c>
      <c r="B1532" s="17">
        <v>107</v>
      </c>
    </row>
    <row r="1533" spans="1:2" x14ac:dyDescent="0.25">
      <c r="A1533" s="35">
        <v>40157</v>
      </c>
      <c r="B1533" s="17">
        <v>78</v>
      </c>
    </row>
    <row r="1534" spans="1:2" x14ac:dyDescent="0.25">
      <c r="A1534" s="35">
        <v>40158</v>
      </c>
      <c r="B1534" s="17">
        <v>7</v>
      </c>
    </row>
    <row r="1535" spans="1:2" x14ac:dyDescent="0.25">
      <c r="A1535" s="35">
        <v>40159</v>
      </c>
      <c r="B1535" s="17">
        <v>7</v>
      </c>
    </row>
    <row r="1536" spans="1:2" x14ac:dyDescent="0.25">
      <c r="A1536" s="35">
        <v>40160</v>
      </c>
      <c r="B1536" s="17">
        <v>129</v>
      </c>
    </row>
    <row r="1537" spans="1:2" x14ac:dyDescent="0.25">
      <c r="A1537" s="35">
        <v>40161</v>
      </c>
      <c r="B1537" s="17">
        <v>50</v>
      </c>
    </row>
    <row r="1538" spans="1:2" x14ac:dyDescent="0.25">
      <c r="A1538" s="35">
        <v>40162</v>
      </c>
      <c r="B1538" s="17">
        <v>50</v>
      </c>
    </row>
    <row r="1539" spans="1:2" x14ac:dyDescent="0.25">
      <c r="A1539" s="35">
        <v>40163</v>
      </c>
      <c r="B1539" s="17">
        <v>28</v>
      </c>
    </row>
    <row r="1540" spans="1:2" x14ac:dyDescent="0.25">
      <c r="A1540" s="35">
        <v>40164</v>
      </c>
      <c r="B1540" s="17">
        <v>20</v>
      </c>
    </row>
    <row r="1541" spans="1:2" x14ac:dyDescent="0.25">
      <c r="A1541" s="35">
        <v>40165</v>
      </c>
      <c r="B1541" s="17">
        <v>18</v>
      </c>
    </row>
    <row r="1542" spans="1:2" x14ac:dyDescent="0.25">
      <c r="A1542" s="35">
        <v>40166</v>
      </c>
      <c r="B1542" s="17">
        <v>16</v>
      </c>
    </row>
    <row r="1543" spans="1:2" x14ac:dyDescent="0.25">
      <c r="A1543" s="35">
        <v>40167</v>
      </c>
      <c r="B1543" s="17">
        <v>16</v>
      </c>
    </row>
    <row r="1544" spans="1:2" x14ac:dyDescent="0.25">
      <c r="A1544" s="35">
        <v>40168</v>
      </c>
      <c r="B1544" s="17">
        <v>15</v>
      </c>
    </row>
    <row r="1545" spans="1:2" x14ac:dyDescent="0.25">
      <c r="A1545" s="35">
        <v>40169</v>
      </c>
      <c r="B1545" s="17">
        <v>15</v>
      </c>
    </row>
    <row r="1546" spans="1:2" x14ac:dyDescent="0.25">
      <c r="A1546" s="35">
        <v>40170</v>
      </c>
      <c r="B1546" s="17">
        <v>15</v>
      </c>
    </row>
    <row r="1547" spans="1:2" x14ac:dyDescent="0.25">
      <c r="A1547" s="35">
        <v>40171</v>
      </c>
      <c r="B1547" s="17">
        <v>15</v>
      </c>
    </row>
    <row r="1548" spans="1:2" x14ac:dyDescent="0.25">
      <c r="A1548" s="35">
        <v>40172</v>
      </c>
      <c r="B1548" s="17">
        <v>15</v>
      </c>
    </row>
    <row r="1549" spans="1:2" x14ac:dyDescent="0.25">
      <c r="A1549" s="35">
        <v>40173</v>
      </c>
      <c r="B1549" s="17">
        <v>15</v>
      </c>
    </row>
    <row r="1550" spans="1:2" x14ac:dyDescent="0.25">
      <c r="A1550" s="35">
        <v>40174</v>
      </c>
      <c r="B1550" s="17">
        <v>15</v>
      </c>
    </row>
    <row r="1551" spans="1:2" x14ac:dyDescent="0.25">
      <c r="A1551" s="35">
        <v>40175</v>
      </c>
      <c r="B1551" s="17">
        <v>15</v>
      </c>
    </row>
    <row r="1552" spans="1:2" x14ac:dyDescent="0.25">
      <c r="A1552" s="35">
        <v>40176</v>
      </c>
      <c r="B1552" s="17">
        <v>15</v>
      </c>
    </row>
    <row r="1553" spans="1:2" x14ac:dyDescent="0.25">
      <c r="A1553" s="35">
        <v>40177</v>
      </c>
      <c r="B1553" s="17">
        <v>15</v>
      </c>
    </row>
    <row r="1554" spans="1:2" x14ac:dyDescent="0.25">
      <c r="A1554" s="35">
        <v>40178</v>
      </c>
      <c r="B1554" s="17">
        <v>15</v>
      </c>
    </row>
    <row r="1555" spans="1:2" x14ac:dyDescent="0.25">
      <c r="A1555" s="35">
        <v>40179</v>
      </c>
      <c r="B1555" s="17">
        <v>14</v>
      </c>
    </row>
    <row r="1556" spans="1:2" x14ac:dyDescent="0.25">
      <c r="A1556" s="35">
        <v>40180</v>
      </c>
      <c r="B1556" s="17">
        <v>14</v>
      </c>
    </row>
    <row r="1557" spans="1:2" x14ac:dyDescent="0.25">
      <c r="A1557" s="35">
        <v>40181</v>
      </c>
      <c r="B1557" s="17">
        <v>14</v>
      </c>
    </row>
    <row r="1558" spans="1:2" x14ac:dyDescent="0.25">
      <c r="A1558" s="35">
        <v>40182</v>
      </c>
      <c r="B1558" s="17">
        <v>14</v>
      </c>
    </row>
    <row r="1559" spans="1:2" x14ac:dyDescent="0.25">
      <c r="A1559" s="35">
        <v>40183</v>
      </c>
      <c r="B1559" s="17">
        <v>14</v>
      </c>
    </row>
    <row r="1560" spans="1:2" x14ac:dyDescent="0.25">
      <c r="A1560" s="35">
        <v>40184</v>
      </c>
      <c r="B1560" s="17">
        <v>14</v>
      </c>
    </row>
    <row r="1561" spans="1:2" x14ac:dyDescent="0.25">
      <c r="A1561" s="35">
        <v>40185</v>
      </c>
      <c r="B1561" s="17">
        <v>20</v>
      </c>
    </row>
    <row r="1562" spans="1:2" x14ac:dyDescent="0.25">
      <c r="A1562" s="35">
        <v>40186</v>
      </c>
      <c r="B1562" s="17">
        <v>25</v>
      </c>
    </row>
    <row r="1563" spans="1:2" x14ac:dyDescent="0.25">
      <c r="A1563" s="35">
        <v>40187</v>
      </c>
      <c r="B1563" s="17">
        <v>55</v>
      </c>
    </row>
    <row r="1564" spans="1:2" x14ac:dyDescent="0.25">
      <c r="A1564" s="35">
        <v>40188</v>
      </c>
      <c r="B1564" s="17">
        <v>31</v>
      </c>
    </row>
    <row r="1565" spans="1:2" x14ac:dyDescent="0.25">
      <c r="A1565" s="35">
        <v>40189</v>
      </c>
      <c r="B1565" s="17">
        <v>31</v>
      </c>
    </row>
    <row r="1566" spans="1:2" x14ac:dyDescent="0.25">
      <c r="A1566" s="35">
        <v>40190</v>
      </c>
      <c r="B1566" s="17">
        <v>31</v>
      </c>
    </row>
    <row r="1567" spans="1:2" x14ac:dyDescent="0.25">
      <c r="A1567" s="35">
        <v>40191</v>
      </c>
      <c r="B1567" s="17">
        <v>31</v>
      </c>
    </row>
    <row r="1568" spans="1:2" x14ac:dyDescent="0.25">
      <c r="A1568" s="35">
        <v>40192</v>
      </c>
      <c r="B1568" s="17">
        <v>31</v>
      </c>
    </row>
    <row r="1569" spans="1:2" x14ac:dyDescent="0.25">
      <c r="A1569" s="35">
        <v>40193</v>
      </c>
      <c r="B1569" s="17">
        <v>31</v>
      </c>
    </row>
    <row r="1570" spans="1:2" x14ac:dyDescent="0.25">
      <c r="A1570" s="35">
        <v>40194</v>
      </c>
      <c r="B1570" s="17">
        <v>31</v>
      </c>
    </row>
    <row r="1571" spans="1:2" x14ac:dyDescent="0.25">
      <c r="A1571" s="35">
        <v>40195</v>
      </c>
      <c r="B1571" s="17">
        <v>31</v>
      </c>
    </row>
    <row r="1572" spans="1:2" x14ac:dyDescent="0.25">
      <c r="A1572" s="35">
        <v>40196</v>
      </c>
      <c r="B1572" s="17">
        <v>100</v>
      </c>
    </row>
    <row r="1573" spans="1:2" x14ac:dyDescent="0.25">
      <c r="A1573" s="35">
        <v>40197</v>
      </c>
      <c r="B1573" s="17">
        <v>255</v>
      </c>
    </row>
    <row r="1574" spans="1:2" x14ac:dyDescent="0.25">
      <c r="A1574" s="35">
        <v>40198</v>
      </c>
      <c r="B1574" s="17">
        <v>400</v>
      </c>
    </row>
    <row r="1575" spans="1:2" x14ac:dyDescent="0.25">
      <c r="A1575" s="35">
        <v>40199</v>
      </c>
      <c r="B1575" s="17">
        <v>300</v>
      </c>
    </row>
    <row r="1576" spans="1:2" x14ac:dyDescent="0.25">
      <c r="A1576" s="35">
        <v>40200</v>
      </c>
      <c r="B1576" s="17">
        <v>131</v>
      </c>
    </row>
    <row r="1577" spans="1:2" x14ac:dyDescent="0.25">
      <c r="A1577" s="35">
        <v>40201</v>
      </c>
      <c r="B1577" s="17">
        <v>100</v>
      </c>
    </row>
    <row r="1578" spans="1:2" x14ac:dyDescent="0.25">
      <c r="A1578" s="35">
        <v>40202</v>
      </c>
      <c r="B1578" s="17">
        <v>75</v>
      </c>
    </row>
    <row r="1579" spans="1:2" x14ac:dyDescent="0.25">
      <c r="A1579" s="35">
        <v>40203</v>
      </c>
      <c r="B1579" s="17">
        <v>65</v>
      </c>
    </row>
    <row r="1580" spans="1:2" x14ac:dyDescent="0.25">
      <c r="A1580" s="35">
        <v>40204</v>
      </c>
      <c r="B1580" s="17">
        <v>65</v>
      </c>
    </row>
    <row r="1581" spans="1:2" x14ac:dyDescent="0.25">
      <c r="A1581" s="35">
        <v>40205</v>
      </c>
      <c r="B1581" s="17">
        <v>75</v>
      </c>
    </row>
    <row r="1582" spans="1:2" x14ac:dyDescent="0.25">
      <c r="A1582" s="35">
        <v>40206</v>
      </c>
      <c r="B1582" s="17">
        <v>75</v>
      </c>
    </row>
    <row r="1583" spans="1:2" x14ac:dyDescent="0.25">
      <c r="A1583" s="35">
        <v>40207</v>
      </c>
      <c r="B1583" s="17">
        <v>75</v>
      </c>
    </row>
    <row r="1584" spans="1:2" x14ac:dyDescent="0.25">
      <c r="A1584" s="35">
        <v>40208</v>
      </c>
      <c r="B1584" s="17">
        <v>75</v>
      </c>
    </row>
    <row r="1585" spans="1:2" x14ac:dyDescent="0.25">
      <c r="A1585" s="35">
        <v>40209</v>
      </c>
      <c r="B1585" s="17">
        <v>75</v>
      </c>
    </row>
    <row r="1586" spans="1:2" x14ac:dyDescent="0.25">
      <c r="A1586" s="35">
        <v>40210</v>
      </c>
      <c r="B1586" s="17">
        <v>75</v>
      </c>
    </row>
    <row r="1587" spans="1:2" x14ac:dyDescent="0.25">
      <c r="A1587" s="35">
        <v>40211</v>
      </c>
      <c r="B1587" s="17">
        <v>75</v>
      </c>
    </row>
    <row r="1588" spans="1:2" x14ac:dyDescent="0.25">
      <c r="A1588" s="35">
        <v>40212</v>
      </c>
      <c r="B1588" s="17">
        <v>75</v>
      </c>
    </row>
    <row r="1589" spans="1:2" x14ac:dyDescent="0.25">
      <c r="A1589" s="35">
        <v>40213</v>
      </c>
      <c r="B1589" s="17">
        <v>75</v>
      </c>
    </row>
    <row r="1590" spans="1:2" x14ac:dyDescent="0.25">
      <c r="A1590" s="35">
        <v>40214</v>
      </c>
      <c r="B1590" s="17">
        <v>65</v>
      </c>
    </row>
    <row r="1591" spans="1:2" x14ac:dyDescent="0.25">
      <c r="A1591" s="35">
        <v>40215</v>
      </c>
      <c r="B1591" s="17">
        <v>65</v>
      </c>
    </row>
    <row r="1592" spans="1:2" x14ac:dyDescent="0.25">
      <c r="A1592" s="35">
        <v>40216</v>
      </c>
      <c r="B1592" s="17">
        <v>160</v>
      </c>
    </row>
    <row r="1593" spans="1:2" x14ac:dyDescent="0.25">
      <c r="A1593" s="35">
        <v>40217</v>
      </c>
      <c r="B1593" s="17">
        <v>141</v>
      </c>
    </row>
    <row r="1594" spans="1:2" x14ac:dyDescent="0.25">
      <c r="A1594" s="35">
        <v>40218</v>
      </c>
      <c r="B1594" s="17">
        <v>80</v>
      </c>
    </row>
    <row r="1595" spans="1:2" x14ac:dyDescent="0.25">
      <c r="A1595" s="35">
        <v>40219</v>
      </c>
      <c r="B1595" s="17">
        <v>80</v>
      </c>
    </row>
    <row r="1596" spans="1:2" x14ac:dyDescent="0.25">
      <c r="A1596" s="35">
        <v>40220</v>
      </c>
      <c r="B1596" s="17">
        <v>70</v>
      </c>
    </row>
    <row r="1597" spans="1:2" x14ac:dyDescent="0.25">
      <c r="A1597" s="35">
        <v>40221</v>
      </c>
      <c r="B1597" s="17">
        <v>40</v>
      </c>
    </row>
    <row r="1598" spans="1:2" x14ac:dyDescent="0.25">
      <c r="A1598" s="35">
        <v>40222</v>
      </c>
      <c r="B1598" s="17">
        <v>40</v>
      </c>
    </row>
    <row r="1599" spans="1:2" x14ac:dyDescent="0.25">
      <c r="A1599" s="35">
        <v>40223</v>
      </c>
      <c r="B1599" s="17">
        <v>64</v>
      </c>
    </row>
    <row r="1600" spans="1:2" x14ac:dyDescent="0.25">
      <c r="A1600" s="35">
        <v>40224</v>
      </c>
      <c r="B1600" s="17">
        <v>64</v>
      </c>
    </row>
    <row r="1601" spans="1:2" x14ac:dyDescent="0.25">
      <c r="A1601" s="35">
        <v>40225</v>
      </c>
      <c r="B1601" s="17">
        <v>64</v>
      </c>
    </row>
    <row r="1602" spans="1:2" x14ac:dyDescent="0.25">
      <c r="A1602" s="35">
        <v>40226</v>
      </c>
      <c r="B1602" s="17">
        <v>64</v>
      </c>
    </row>
    <row r="1603" spans="1:2" x14ac:dyDescent="0.25">
      <c r="A1603" s="35">
        <v>40227</v>
      </c>
      <c r="B1603" s="17">
        <v>64</v>
      </c>
    </row>
    <row r="1604" spans="1:2" x14ac:dyDescent="0.25">
      <c r="A1604" s="35">
        <v>40228</v>
      </c>
      <c r="B1604" s="17">
        <v>64</v>
      </c>
    </row>
    <row r="1605" spans="1:2" x14ac:dyDescent="0.25">
      <c r="A1605" s="35">
        <v>40229</v>
      </c>
      <c r="B1605" s="17">
        <v>55</v>
      </c>
    </row>
    <row r="1606" spans="1:2" x14ac:dyDescent="0.25">
      <c r="A1606" s="35">
        <v>40230</v>
      </c>
      <c r="B1606" s="17">
        <v>55</v>
      </c>
    </row>
    <row r="1607" spans="1:2" x14ac:dyDescent="0.25">
      <c r="A1607" s="35">
        <v>40231</v>
      </c>
      <c r="B1607" s="17">
        <v>55</v>
      </c>
    </row>
    <row r="1608" spans="1:2" x14ac:dyDescent="0.25">
      <c r="A1608" s="35">
        <v>40232</v>
      </c>
      <c r="B1608" s="17">
        <v>55</v>
      </c>
    </row>
    <row r="1609" spans="1:2" x14ac:dyDescent="0.25">
      <c r="A1609" s="35">
        <v>40233</v>
      </c>
      <c r="B1609" s="17">
        <v>55</v>
      </c>
    </row>
    <row r="1610" spans="1:2" x14ac:dyDescent="0.25">
      <c r="A1610" s="35">
        <v>40234</v>
      </c>
      <c r="B1610" s="17">
        <v>55</v>
      </c>
    </row>
    <row r="1611" spans="1:2" x14ac:dyDescent="0.25">
      <c r="A1611" s="35">
        <v>40235</v>
      </c>
      <c r="B1611" s="17">
        <v>46</v>
      </c>
    </row>
    <row r="1612" spans="1:2" x14ac:dyDescent="0.25">
      <c r="A1612" s="35">
        <v>40236</v>
      </c>
      <c r="B1612" s="17">
        <v>46</v>
      </c>
    </row>
    <row r="1613" spans="1:2" x14ac:dyDescent="0.25">
      <c r="A1613" s="35">
        <v>40237</v>
      </c>
      <c r="B1613" s="17">
        <v>150</v>
      </c>
    </row>
    <row r="1614" spans="1:2" x14ac:dyDescent="0.25">
      <c r="A1614" s="35">
        <v>40238</v>
      </c>
      <c r="B1614" s="17">
        <v>180</v>
      </c>
    </row>
    <row r="1615" spans="1:2" x14ac:dyDescent="0.25">
      <c r="A1615" s="35">
        <v>40239</v>
      </c>
      <c r="B1615" s="17">
        <v>170</v>
      </c>
    </row>
    <row r="1616" spans="1:2" x14ac:dyDescent="0.25">
      <c r="A1616" s="35">
        <v>40240</v>
      </c>
      <c r="B1616" s="17">
        <v>160</v>
      </c>
    </row>
    <row r="1617" spans="1:2" x14ac:dyDescent="0.25">
      <c r="A1617" s="35">
        <v>40241</v>
      </c>
      <c r="B1617" s="17">
        <v>120</v>
      </c>
    </row>
    <row r="1618" spans="1:2" x14ac:dyDescent="0.25">
      <c r="A1618" s="35">
        <v>40242</v>
      </c>
      <c r="B1618" s="17">
        <v>115</v>
      </c>
    </row>
    <row r="1619" spans="1:2" x14ac:dyDescent="0.25">
      <c r="A1619" s="35">
        <v>40243</v>
      </c>
      <c r="B1619" s="17">
        <v>80</v>
      </c>
    </row>
    <row r="1620" spans="1:2" x14ac:dyDescent="0.25">
      <c r="A1620" s="35">
        <v>40244</v>
      </c>
      <c r="B1620" s="17">
        <v>80</v>
      </c>
    </row>
    <row r="1621" spans="1:2" x14ac:dyDescent="0.25">
      <c r="A1621" s="35">
        <v>40245</v>
      </c>
      <c r="B1621" s="17">
        <v>80</v>
      </c>
    </row>
    <row r="1622" spans="1:2" x14ac:dyDescent="0.25">
      <c r="A1622" s="35">
        <v>40246</v>
      </c>
      <c r="B1622" s="17">
        <v>80</v>
      </c>
    </row>
    <row r="1623" spans="1:2" x14ac:dyDescent="0.25">
      <c r="A1623" s="35">
        <v>40247</v>
      </c>
      <c r="B1623" s="17">
        <v>80</v>
      </c>
    </row>
    <row r="1624" spans="1:2" x14ac:dyDescent="0.25">
      <c r="A1624" s="35">
        <v>40248</v>
      </c>
      <c r="B1624" s="17">
        <v>80</v>
      </c>
    </row>
    <row r="1625" spans="1:2" x14ac:dyDescent="0.25">
      <c r="A1625" s="35">
        <v>40249</v>
      </c>
      <c r="B1625" s="17">
        <v>80</v>
      </c>
    </row>
    <row r="1626" spans="1:2" x14ac:dyDescent="0.25">
      <c r="A1626" s="35">
        <v>40250</v>
      </c>
      <c r="B1626" s="17">
        <v>80</v>
      </c>
    </row>
    <row r="1627" spans="1:2" x14ac:dyDescent="0.25">
      <c r="A1627" s="35">
        <v>40251</v>
      </c>
      <c r="B1627" s="17">
        <v>80</v>
      </c>
    </row>
    <row r="1628" spans="1:2" x14ac:dyDescent="0.25">
      <c r="A1628" s="35">
        <v>40252</v>
      </c>
      <c r="B1628" s="17">
        <v>80</v>
      </c>
    </row>
    <row r="1629" spans="1:2" x14ac:dyDescent="0.25">
      <c r="A1629" s="35">
        <v>40253</v>
      </c>
      <c r="B1629" s="17">
        <v>80</v>
      </c>
    </row>
    <row r="1630" spans="1:2" x14ac:dyDescent="0.25">
      <c r="A1630" s="35">
        <v>40254</v>
      </c>
      <c r="B1630" s="17">
        <v>80</v>
      </c>
    </row>
    <row r="1631" spans="1:2" x14ac:dyDescent="0.25">
      <c r="A1631" s="35">
        <v>40255</v>
      </c>
      <c r="B1631" s="17">
        <v>80</v>
      </c>
    </row>
    <row r="1632" spans="1:2" x14ac:dyDescent="0.25">
      <c r="A1632" s="35">
        <v>40256</v>
      </c>
      <c r="B1632" s="17">
        <v>80</v>
      </c>
    </row>
    <row r="1633" spans="1:2" x14ac:dyDescent="0.25">
      <c r="A1633" s="35">
        <v>40257</v>
      </c>
      <c r="B1633" s="17">
        <v>80</v>
      </c>
    </row>
    <row r="1634" spans="1:2" x14ac:dyDescent="0.25">
      <c r="A1634" s="35">
        <v>40258</v>
      </c>
      <c r="B1634" s="17">
        <v>80</v>
      </c>
    </row>
    <row r="1635" spans="1:2" x14ac:dyDescent="0.25">
      <c r="A1635" s="35">
        <v>40259</v>
      </c>
      <c r="B1635" s="17">
        <v>80</v>
      </c>
    </row>
    <row r="1636" spans="1:2" x14ac:dyDescent="0.25">
      <c r="A1636" s="35">
        <v>40260</v>
      </c>
      <c r="B1636" s="17">
        <v>80</v>
      </c>
    </row>
    <row r="1637" spans="1:2" x14ac:dyDescent="0.25">
      <c r="A1637" s="35">
        <v>40261</v>
      </c>
      <c r="B1637" s="17">
        <v>75</v>
      </c>
    </row>
    <row r="1638" spans="1:2" x14ac:dyDescent="0.25">
      <c r="A1638" s="35">
        <v>40262</v>
      </c>
      <c r="B1638" s="17">
        <v>75</v>
      </c>
    </row>
    <row r="1639" spans="1:2" x14ac:dyDescent="0.25">
      <c r="A1639" s="35">
        <v>40263</v>
      </c>
      <c r="B1639" s="17">
        <v>70</v>
      </c>
    </row>
    <row r="1640" spans="1:2" x14ac:dyDescent="0.25">
      <c r="A1640" s="35">
        <v>40264</v>
      </c>
      <c r="B1640" s="17">
        <v>65</v>
      </c>
    </row>
    <row r="1641" spans="1:2" x14ac:dyDescent="0.25">
      <c r="A1641" s="35">
        <v>40265</v>
      </c>
      <c r="B1641" s="17">
        <v>55</v>
      </c>
    </row>
    <row r="1642" spans="1:2" x14ac:dyDescent="0.25">
      <c r="A1642" s="35">
        <v>40266</v>
      </c>
      <c r="B1642" s="17">
        <v>50</v>
      </c>
    </row>
    <row r="1643" spans="1:2" x14ac:dyDescent="0.25">
      <c r="A1643" s="35">
        <v>40267</v>
      </c>
      <c r="B1643" s="17">
        <v>50</v>
      </c>
    </row>
    <row r="1644" spans="1:2" x14ac:dyDescent="0.25">
      <c r="A1644" s="35">
        <v>40268</v>
      </c>
      <c r="B1644" s="17">
        <v>50</v>
      </c>
    </row>
    <row r="1645" spans="1:2" x14ac:dyDescent="0.25">
      <c r="A1645" s="35">
        <v>40269</v>
      </c>
      <c r="B1645" s="17">
        <v>45</v>
      </c>
    </row>
    <row r="1646" spans="1:2" x14ac:dyDescent="0.25">
      <c r="A1646" s="35">
        <v>40270</v>
      </c>
      <c r="B1646" s="17">
        <v>40</v>
      </c>
    </row>
    <row r="1647" spans="1:2" x14ac:dyDescent="0.25">
      <c r="A1647" s="35">
        <v>40271</v>
      </c>
      <c r="B1647" s="17">
        <v>40</v>
      </c>
    </row>
    <row r="1648" spans="1:2" x14ac:dyDescent="0.25">
      <c r="A1648" s="35">
        <v>40272</v>
      </c>
      <c r="B1648" s="17">
        <v>40</v>
      </c>
    </row>
    <row r="1649" spans="1:2" x14ac:dyDescent="0.25">
      <c r="A1649" s="35">
        <v>40273</v>
      </c>
      <c r="B1649" s="17">
        <v>40</v>
      </c>
    </row>
    <row r="1650" spans="1:2" x14ac:dyDescent="0.25">
      <c r="A1650" s="35">
        <v>40274</v>
      </c>
      <c r="B1650" s="17">
        <v>43</v>
      </c>
    </row>
    <row r="1651" spans="1:2" x14ac:dyDescent="0.25">
      <c r="A1651" s="35">
        <v>40275</v>
      </c>
      <c r="B1651" s="17">
        <v>40</v>
      </c>
    </row>
    <row r="1652" spans="1:2" x14ac:dyDescent="0.25">
      <c r="A1652" s="35">
        <v>40276</v>
      </c>
      <c r="B1652" s="17">
        <v>40</v>
      </c>
    </row>
    <row r="1653" spans="1:2" x14ac:dyDescent="0.25">
      <c r="A1653" s="35">
        <v>40277</v>
      </c>
      <c r="B1653" s="17">
        <v>40</v>
      </c>
    </row>
    <row r="1654" spans="1:2" x14ac:dyDescent="0.25">
      <c r="A1654" s="35">
        <v>40278</v>
      </c>
      <c r="B1654" s="17">
        <v>40</v>
      </c>
    </row>
    <row r="1655" spans="1:2" x14ac:dyDescent="0.25">
      <c r="A1655" s="35">
        <v>40279</v>
      </c>
      <c r="B1655" s="17">
        <v>40</v>
      </c>
    </row>
    <row r="1656" spans="1:2" x14ac:dyDescent="0.25">
      <c r="A1656" s="35">
        <v>40280</v>
      </c>
      <c r="B1656" s="17">
        <v>60</v>
      </c>
    </row>
    <row r="1657" spans="1:2" x14ac:dyDescent="0.25">
      <c r="A1657" s="35">
        <v>40281</v>
      </c>
      <c r="B1657" s="17">
        <v>61</v>
      </c>
    </row>
    <row r="1658" spans="1:2" x14ac:dyDescent="0.25">
      <c r="A1658" s="35">
        <v>40282</v>
      </c>
      <c r="B1658" s="17">
        <v>61</v>
      </c>
    </row>
    <row r="1659" spans="1:2" x14ac:dyDescent="0.25">
      <c r="A1659" s="35">
        <v>40283</v>
      </c>
      <c r="B1659" s="17">
        <v>61</v>
      </c>
    </row>
    <row r="1660" spans="1:2" x14ac:dyDescent="0.25">
      <c r="A1660" s="35">
        <v>40284</v>
      </c>
      <c r="B1660" s="17">
        <v>61</v>
      </c>
    </row>
    <row r="1661" spans="1:2" x14ac:dyDescent="0.25">
      <c r="A1661" s="35">
        <v>40285</v>
      </c>
      <c r="B1661" s="17">
        <v>61</v>
      </c>
    </row>
    <row r="1662" spans="1:2" x14ac:dyDescent="0.25">
      <c r="A1662" s="35">
        <v>40286</v>
      </c>
      <c r="B1662" s="17">
        <v>51</v>
      </c>
    </row>
    <row r="1663" spans="1:2" x14ac:dyDescent="0.25">
      <c r="A1663" s="35">
        <v>40287</v>
      </c>
      <c r="B1663" s="17">
        <v>51</v>
      </c>
    </row>
    <row r="1664" spans="1:2" x14ac:dyDescent="0.25">
      <c r="A1664" s="35">
        <v>40288</v>
      </c>
      <c r="B1664" s="17">
        <v>51</v>
      </c>
    </row>
    <row r="1665" spans="1:2" x14ac:dyDescent="0.25">
      <c r="A1665" s="35">
        <v>40289</v>
      </c>
      <c r="B1665" s="17">
        <v>51</v>
      </c>
    </row>
    <row r="1666" spans="1:2" x14ac:dyDescent="0.25">
      <c r="A1666" s="35">
        <v>40290</v>
      </c>
      <c r="B1666" s="17">
        <v>51</v>
      </c>
    </row>
    <row r="1667" spans="1:2" x14ac:dyDescent="0.25">
      <c r="A1667" s="35">
        <v>40291</v>
      </c>
      <c r="B1667" s="17">
        <v>51</v>
      </c>
    </row>
    <row r="1668" spans="1:2" x14ac:dyDescent="0.25">
      <c r="A1668" s="35">
        <v>40292</v>
      </c>
      <c r="B1668" s="17">
        <v>51</v>
      </c>
    </row>
    <row r="1669" spans="1:2" x14ac:dyDescent="0.25">
      <c r="A1669" s="35">
        <v>40293</v>
      </c>
      <c r="B1669" s="17">
        <v>51</v>
      </c>
    </row>
    <row r="1670" spans="1:2" x14ac:dyDescent="0.25">
      <c r="A1670" s="35">
        <v>40294</v>
      </c>
      <c r="B1670" s="17">
        <v>50</v>
      </c>
    </row>
    <row r="1671" spans="1:2" x14ac:dyDescent="0.25">
      <c r="A1671" s="35">
        <v>40295</v>
      </c>
      <c r="B1671" s="17">
        <v>50</v>
      </c>
    </row>
    <row r="1672" spans="1:2" x14ac:dyDescent="0.25">
      <c r="A1672" s="35">
        <v>40296</v>
      </c>
      <c r="B1672" s="17">
        <v>40</v>
      </c>
    </row>
    <row r="1673" spans="1:2" x14ac:dyDescent="0.25">
      <c r="A1673" s="35">
        <v>40297</v>
      </c>
      <c r="B1673" s="17">
        <v>40</v>
      </c>
    </row>
    <row r="1674" spans="1:2" x14ac:dyDescent="0.25">
      <c r="A1674" s="35">
        <v>40298</v>
      </c>
      <c r="B1674" s="17">
        <v>40</v>
      </c>
    </row>
    <row r="1675" spans="1:2" x14ac:dyDescent="0.25">
      <c r="A1675" s="35">
        <v>40299</v>
      </c>
      <c r="B1675" s="17">
        <v>40</v>
      </c>
    </row>
    <row r="1676" spans="1:2" x14ac:dyDescent="0.25">
      <c r="A1676" s="35">
        <v>40300</v>
      </c>
      <c r="B1676" s="17">
        <v>35</v>
      </c>
    </row>
    <row r="1677" spans="1:2" x14ac:dyDescent="0.25">
      <c r="A1677" s="35">
        <v>40301</v>
      </c>
      <c r="B1677" s="17">
        <v>35</v>
      </c>
    </row>
    <row r="1678" spans="1:2" x14ac:dyDescent="0.25">
      <c r="A1678" s="35">
        <v>40302</v>
      </c>
      <c r="B1678" s="17">
        <v>32</v>
      </c>
    </row>
    <row r="1679" spans="1:2" x14ac:dyDescent="0.25">
      <c r="A1679" s="35">
        <v>40303</v>
      </c>
      <c r="B1679" s="17">
        <v>30</v>
      </c>
    </row>
    <row r="1680" spans="1:2" x14ac:dyDescent="0.25">
      <c r="A1680" s="35">
        <v>40304</v>
      </c>
      <c r="B1680" s="17">
        <v>29</v>
      </c>
    </row>
    <row r="1681" spans="1:2" x14ac:dyDescent="0.25">
      <c r="A1681" s="35">
        <v>40305</v>
      </c>
      <c r="B1681" s="17">
        <v>28</v>
      </c>
    </row>
    <row r="1682" spans="1:2" x14ac:dyDescent="0.25">
      <c r="A1682" s="35">
        <v>40306</v>
      </c>
      <c r="B1682" s="17">
        <v>28</v>
      </c>
    </row>
    <row r="1683" spans="1:2" x14ac:dyDescent="0.25">
      <c r="A1683" s="35">
        <v>40307</v>
      </c>
      <c r="B1683" s="17">
        <v>26</v>
      </c>
    </row>
    <row r="1684" spans="1:2" x14ac:dyDescent="0.25">
      <c r="A1684" s="35">
        <v>40308</v>
      </c>
      <c r="B1684" s="17">
        <v>26</v>
      </c>
    </row>
    <row r="1685" spans="1:2" x14ac:dyDescent="0.25">
      <c r="A1685" s="35">
        <v>40309</v>
      </c>
      <c r="B1685" s="17">
        <v>26</v>
      </c>
    </row>
    <row r="1686" spans="1:2" x14ac:dyDescent="0.25">
      <c r="A1686" s="35">
        <v>40310</v>
      </c>
      <c r="B1686" s="17">
        <v>26</v>
      </c>
    </row>
    <row r="1687" spans="1:2" x14ac:dyDescent="0.25">
      <c r="A1687" s="35">
        <v>40311</v>
      </c>
      <c r="B1687" s="17">
        <v>26</v>
      </c>
    </row>
    <row r="1688" spans="1:2" x14ac:dyDescent="0.25">
      <c r="A1688" s="35">
        <v>40312</v>
      </c>
      <c r="B1688" s="17">
        <v>25</v>
      </c>
    </row>
    <row r="1689" spans="1:2" x14ac:dyDescent="0.25">
      <c r="A1689" s="35">
        <v>40313</v>
      </c>
      <c r="B1689" s="17">
        <v>25</v>
      </c>
    </row>
    <row r="1690" spans="1:2" x14ac:dyDescent="0.25">
      <c r="A1690" s="35">
        <v>40314</v>
      </c>
      <c r="B1690" s="17">
        <v>25</v>
      </c>
    </row>
    <row r="1691" spans="1:2" x14ac:dyDescent="0.25">
      <c r="A1691" s="35">
        <v>40315</v>
      </c>
      <c r="B1691" s="17">
        <v>25</v>
      </c>
    </row>
    <row r="1692" spans="1:2" x14ac:dyDescent="0.25">
      <c r="A1692" s="35">
        <v>40316</v>
      </c>
      <c r="B1692" s="17">
        <v>25</v>
      </c>
    </row>
    <row r="1693" spans="1:2" x14ac:dyDescent="0.25">
      <c r="A1693" s="35">
        <v>40317</v>
      </c>
      <c r="B1693" s="17">
        <v>25</v>
      </c>
    </row>
    <row r="1694" spans="1:2" x14ac:dyDescent="0.25">
      <c r="A1694" s="35">
        <v>40318</v>
      </c>
      <c r="B1694" s="17">
        <v>25</v>
      </c>
    </row>
    <row r="1695" spans="1:2" x14ac:dyDescent="0.25">
      <c r="A1695" s="35">
        <v>40319</v>
      </c>
      <c r="B1695" s="17">
        <v>25</v>
      </c>
    </row>
    <row r="1696" spans="1:2" x14ac:dyDescent="0.25">
      <c r="A1696" s="35">
        <v>40320</v>
      </c>
      <c r="B1696" s="17">
        <v>24</v>
      </c>
    </row>
    <row r="1697" spans="1:2" x14ac:dyDescent="0.25">
      <c r="A1697" s="35">
        <v>40321</v>
      </c>
      <c r="B1697" s="17">
        <v>24</v>
      </c>
    </row>
    <row r="1698" spans="1:2" x14ac:dyDescent="0.25">
      <c r="A1698" s="35">
        <v>40322</v>
      </c>
      <c r="B1698" s="17">
        <v>25</v>
      </c>
    </row>
    <row r="1699" spans="1:2" x14ac:dyDescent="0.25">
      <c r="A1699" s="35">
        <v>40323</v>
      </c>
      <c r="B1699" s="17">
        <v>23</v>
      </c>
    </row>
    <row r="1700" spans="1:2" x14ac:dyDescent="0.25">
      <c r="A1700" s="35">
        <v>40324</v>
      </c>
      <c r="B1700" s="17">
        <v>22</v>
      </c>
    </row>
    <row r="1701" spans="1:2" x14ac:dyDescent="0.25">
      <c r="A1701" s="35">
        <v>40325</v>
      </c>
      <c r="B1701" s="17">
        <v>21</v>
      </c>
    </row>
    <row r="1702" spans="1:2" x14ac:dyDescent="0.25">
      <c r="A1702" s="35">
        <v>40326</v>
      </c>
      <c r="B1702" s="17">
        <v>21</v>
      </c>
    </row>
    <row r="1703" spans="1:2" x14ac:dyDescent="0.25">
      <c r="A1703" s="35">
        <v>40327</v>
      </c>
      <c r="B1703" s="17">
        <v>21</v>
      </c>
    </row>
    <row r="1704" spans="1:2" x14ac:dyDescent="0.25">
      <c r="A1704" s="35">
        <v>40328</v>
      </c>
      <c r="B1704" s="17">
        <v>21</v>
      </c>
    </row>
    <row r="1705" spans="1:2" x14ac:dyDescent="0.25">
      <c r="A1705" s="35">
        <v>40329</v>
      </c>
      <c r="B1705" s="17">
        <v>21</v>
      </c>
    </row>
    <row r="1706" spans="1:2" x14ac:dyDescent="0.25">
      <c r="A1706" s="35">
        <v>40330</v>
      </c>
      <c r="B1706" s="17">
        <v>20</v>
      </c>
    </row>
    <row r="1707" spans="1:2" x14ac:dyDescent="0.25">
      <c r="A1707" s="35">
        <v>40331</v>
      </c>
      <c r="B1707" s="17">
        <v>18</v>
      </c>
    </row>
    <row r="1708" spans="1:2" x14ac:dyDescent="0.25">
      <c r="A1708" s="35">
        <v>40332</v>
      </c>
      <c r="B1708" s="17">
        <v>17</v>
      </c>
    </row>
    <row r="1709" spans="1:2" x14ac:dyDescent="0.25">
      <c r="A1709" s="35">
        <v>40333</v>
      </c>
      <c r="B1709" s="17">
        <v>16</v>
      </c>
    </row>
    <row r="1710" spans="1:2" x14ac:dyDescent="0.25">
      <c r="A1710" s="35">
        <v>40334</v>
      </c>
      <c r="B1710" s="17">
        <v>14</v>
      </c>
    </row>
    <row r="1711" spans="1:2" x14ac:dyDescent="0.25">
      <c r="A1711" s="35">
        <v>40335</v>
      </c>
      <c r="B1711" s="17">
        <v>13</v>
      </c>
    </row>
    <row r="1712" spans="1:2" x14ac:dyDescent="0.25">
      <c r="A1712" s="35">
        <v>40336</v>
      </c>
      <c r="B1712" s="17">
        <v>12</v>
      </c>
    </row>
    <row r="1713" spans="1:2" x14ac:dyDescent="0.25">
      <c r="A1713" s="35">
        <v>40337</v>
      </c>
      <c r="B1713" s="17">
        <v>12</v>
      </c>
    </row>
    <row r="1714" spans="1:2" x14ac:dyDescent="0.25">
      <c r="A1714" s="35">
        <v>40338</v>
      </c>
      <c r="B1714" s="17">
        <v>11</v>
      </c>
    </row>
    <row r="1715" spans="1:2" x14ac:dyDescent="0.25">
      <c r="A1715" s="35">
        <v>40339</v>
      </c>
      <c r="B1715" s="17">
        <v>11</v>
      </c>
    </row>
    <row r="1716" spans="1:2" x14ac:dyDescent="0.25">
      <c r="A1716" s="35">
        <v>40340</v>
      </c>
      <c r="B1716" s="17">
        <v>11</v>
      </c>
    </row>
    <row r="1717" spans="1:2" x14ac:dyDescent="0.25">
      <c r="A1717" s="35">
        <v>40341</v>
      </c>
      <c r="B1717" s="17">
        <v>11</v>
      </c>
    </row>
    <row r="1718" spans="1:2" x14ac:dyDescent="0.25">
      <c r="A1718" s="35">
        <v>40342</v>
      </c>
      <c r="B1718" s="17">
        <v>11</v>
      </c>
    </row>
    <row r="1719" spans="1:2" x14ac:dyDescent="0.25">
      <c r="A1719" s="35">
        <v>40343</v>
      </c>
      <c r="B1719" s="17">
        <v>11</v>
      </c>
    </row>
    <row r="1720" spans="1:2" x14ac:dyDescent="0.25">
      <c r="A1720" s="35">
        <v>40344</v>
      </c>
      <c r="B1720" s="17">
        <v>11</v>
      </c>
    </row>
    <row r="1721" spans="1:2" x14ac:dyDescent="0.25">
      <c r="A1721" s="35">
        <v>40345</v>
      </c>
      <c r="B1721" s="17">
        <v>10</v>
      </c>
    </row>
    <row r="1722" spans="1:2" x14ac:dyDescent="0.25">
      <c r="A1722" s="35">
        <v>40346</v>
      </c>
      <c r="B1722" s="17">
        <v>10</v>
      </c>
    </row>
    <row r="1723" spans="1:2" x14ac:dyDescent="0.25">
      <c r="A1723" s="35">
        <v>40347</v>
      </c>
      <c r="B1723" s="17">
        <v>10</v>
      </c>
    </row>
    <row r="1724" spans="1:2" x14ac:dyDescent="0.25">
      <c r="A1724" s="35">
        <v>40348</v>
      </c>
      <c r="B1724" s="17">
        <v>9.5</v>
      </c>
    </row>
    <row r="1725" spans="1:2" x14ac:dyDescent="0.25">
      <c r="A1725" s="35">
        <v>40349</v>
      </c>
      <c r="B1725" s="17">
        <v>9.1000003814697266</v>
      </c>
    </row>
    <row r="1726" spans="1:2" x14ac:dyDescent="0.25">
      <c r="A1726" s="35">
        <v>40350</v>
      </c>
      <c r="B1726" s="17">
        <v>9.1000003814697266</v>
      </c>
    </row>
    <row r="1727" spans="1:2" x14ac:dyDescent="0.25">
      <c r="A1727" s="35">
        <v>40351</v>
      </c>
      <c r="B1727" s="17">
        <v>9.1000003814697266</v>
      </c>
    </row>
    <row r="1728" spans="1:2" x14ac:dyDescent="0.25">
      <c r="A1728" s="35">
        <v>40352</v>
      </c>
      <c r="B1728" s="17">
        <v>9.1000003814697266</v>
      </c>
    </row>
    <row r="1729" spans="1:2" x14ac:dyDescent="0.25">
      <c r="A1729" s="35">
        <v>40353</v>
      </c>
      <c r="B1729" s="17">
        <v>9.1000003814697266</v>
      </c>
    </row>
    <row r="1730" spans="1:2" x14ac:dyDescent="0.25">
      <c r="A1730" s="35">
        <v>40354</v>
      </c>
      <c r="B1730" s="17">
        <v>9.1000003814697266</v>
      </c>
    </row>
    <row r="1731" spans="1:2" x14ac:dyDescent="0.25">
      <c r="A1731" s="35">
        <v>40355</v>
      </c>
      <c r="B1731" s="17">
        <v>9.1000003814697266</v>
      </c>
    </row>
    <row r="1732" spans="1:2" x14ac:dyDescent="0.25">
      <c r="A1732" s="35">
        <v>40356</v>
      </c>
      <c r="B1732" s="17">
        <v>9.1000003814697266</v>
      </c>
    </row>
    <row r="1733" spans="1:2" x14ac:dyDescent="0.25">
      <c r="A1733" s="35">
        <v>40357</v>
      </c>
      <c r="B1733" s="17">
        <v>9.1000003814697266</v>
      </c>
    </row>
    <row r="1734" spans="1:2" x14ac:dyDescent="0.25">
      <c r="A1734" s="35">
        <v>40358</v>
      </c>
      <c r="B1734" s="17">
        <v>9.1000003814697266</v>
      </c>
    </row>
    <row r="1735" spans="1:2" x14ac:dyDescent="0.25">
      <c r="A1735" s="35">
        <v>40359</v>
      </c>
      <c r="B1735" s="17">
        <v>7.5</v>
      </c>
    </row>
    <row r="1736" spans="1:2" x14ac:dyDescent="0.25">
      <c r="A1736" s="35">
        <v>40360</v>
      </c>
      <c r="B1736" s="17">
        <v>7</v>
      </c>
    </row>
    <row r="1737" spans="1:2" x14ac:dyDescent="0.25">
      <c r="A1737" s="35">
        <v>40361</v>
      </c>
      <c r="B1737" s="17">
        <v>6.5</v>
      </c>
    </row>
    <row r="1738" spans="1:2" x14ac:dyDescent="0.25">
      <c r="A1738" s="35">
        <v>40362</v>
      </c>
      <c r="B1738" s="17">
        <v>6</v>
      </c>
    </row>
    <row r="1739" spans="1:2" x14ac:dyDescent="0.25">
      <c r="A1739" s="35">
        <v>40363</v>
      </c>
      <c r="B1739" s="17">
        <v>6</v>
      </c>
    </row>
    <row r="1740" spans="1:2" x14ac:dyDescent="0.25">
      <c r="A1740" s="35">
        <v>40364</v>
      </c>
      <c r="B1740" s="17">
        <v>6</v>
      </c>
    </row>
    <row r="1741" spans="1:2" x14ac:dyDescent="0.25">
      <c r="A1741" s="35">
        <v>40365</v>
      </c>
      <c r="B1741" s="17">
        <v>5.3000001907348633</v>
      </c>
    </row>
    <row r="1742" spans="1:2" x14ac:dyDescent="0.25">
      <c r="A1742" s="35">
        <v>40366</v>
      </c>
      <c r="B1742" s="17">
        <v>5.3000001907348633</v>
      </c>
    </row>
    <row r="1743" spans="1:2" x14ac:dyDescent="0.25">
      <c r="A1743" s="35">
        <v>40367</v>
      </c>
      <c r="B1743" s="17">
        <v>5.3000001907348633</v>
      </c>
    </row>
    <row r="1744" spans="1:2" x14ac:dyDescent="0.25">
      <c r="A1744" s="35">
        <v>40368</v>
      </c>
      <c r="B1744" s="17">
        <v>5.3000001907348633</v>
      </c>
    </row>
    <row r="1745" spans="1:2" x14ac:dyDescent="0.25">
      <c r="A1745" s="35">
        <v>40369</v>
      </c>
      <c r="B1745" s="17">
        <v>5.3000001907348633</v>
      </c>
    </row>
    <row r="1746" spans="1:2" x14ac:dyDescent="0.25">
      <c r="A1746" s="35">
        <v>40370</v>
      </c>
      <c r="B1746" s="17">
        <v>5.3000001907348633</v>
      </c>
    </row>
    <row r="1747" spans="1:2" x14ac:dyDescent="0.25">
      <c r="A1747" s="35">
        <v>40371</v>
      </c>
      <c r="B1747" s="17">
        <v>5.3000001907348633</v>
      </c>
    </row>
    <row r="1748" spans="1:2" x14ac:dyDescent="0.25">
      <c r="A1748" s="35">
        <v>40372</v>
      </c>
      <c r="B1748" s="17">
        <v>5.3000001907348633</v>
      </c>
    </row>
    <row r="1749" spans="1:2" x14ac:dyDescent="0.25">
      <c r="A1749" s="35">
        <v>40373</v>
      </c>
      <c r="B1749" s="17">
        <v>5.3000001907348633</v>
      </c>
    </row>
    <row r="1750" spans="1:2" x14ac:dyDescent="0.25">
      <c r="A1750" s="35">
        <v>40374</v>
      </c>
      <c r="B1750" s="17">
        <v>5.3000001907348633</v>
      </c>
    </row>
    <row r="1751" spans="1:2" x14ac:dyDescent="0.25">
      <c r="A1751" s="35">
        <v>40375</v>
      </c>
      <c r="B1751" s="17">
        <v>5.3000001907348633</v>
      </c>
    </row>
    <row r="1752" spans="1:2" x14ac:dyDescent="0.25">
      <c r="A1752" s="35">
        <v>40376</v>
      </c>
      <c r="B1752" s="17">
        <v>4.1999998092651367</v>
      </c>
    </row>
    <row r="1753" spans="1:2" x14ac:dyDescent="0.25">
      <c r="A1753" s="35">
        <v>40377</v>
      </c>
      <c r="B1753" s="17">
        <v>4.1999998092651367</v>
      </c>
    </row>
    <row r="1754" spans="1:2" x14ac:dyDescent="0.25">
      <c r="A1754" s="35">
        <v>40378</v>
      </c>
      <c r="B1754" s="17">
        <v>4.1999998092651367</v>
      </c>
    </row>
    <row r="1755" spans="1:2" x14ac:dyDescent="0.25">
      <c r="A1755" s="35">
        <v>40379</v>
      </c>
      <c r="B1755" s="17">
        <v>4.1999998092651367</v>
      </c>
    </row>
    <row r="1756" spans="1:2" x14ac:dyDescent="0.25">
      <c r="A1756" s="35">
        <v>40380</v>
      </c>
      <c r="B1756" s="17">
        <v>4.1999998092651367</v>
      </c>
    </row>
    <row r="1757" spans="1:2" x14ac:dyDescent="0.25">
      <c r="A1757" s="35">
        <v>40381</v>
      </c>
      <c r="B1757" s="17">
        <v>4.1999998092651367</v>
      </c>
    </row>
    <row r="1758" spans="1:2" x14ac:dyDescent="0.25">
      <c r="A1758" s="35">
        <v>40382</v>
      </c>
      <c r="B1758" s="17">
        <v>4.1999998092651367</v>
      </c>
    </row>
    <row r="1759" spans="1:2" x14ac:dyDescent="0.25">
      <c r="A1759" s="35">
        <v>40383</v>
      </c>
      <c r="B1759" s="17">
        <v>4.1999998092651367</v>
      </c>
    </row>
    <row r="1760" spans="1:2" x14ac:dyDescent="0.25">
      <c r="A1760" s="35">
        <v>40384</v>
      </c>
      <c r="B1760" s="17">
        <v>4.1999998092651367</v>
      </c>
    </row>
    <row r="1761" spans="1:2" x14ac:dyDescent="0.25">
      <c r="A1761" s="35">
        <v>40385</v>
      </c>
      <c r="B1761" s="17">
        <v>4.1999998092651367</v>
      </c>
    </row>
    <row r="1762" spans="1:2" x14ac:dyDescent="0.25">
      <c r="A1762" s="35">
        <v>40386</v>
      </c>
      <c r="B1762" s="17">
        <v>4.1999998092651367</v>
      </c>
    </row>
    <row r="1763" spans="1:2" x14ac:dyDescent="0.25">
      <c r="A1763" s="35">
        <v>40387</v>
      </c>
      <c r="B1763" s="17">
        <v>4.1999998092651367</v>
      </c>
    </row>
    <row r="1764" spans="1:2" x14ac:dyDescent="0.25">
      <c r="A1764" s="35">
        <v>40388</v>
      </c>
      <c r="B1764" s="17">
        <v>4.1999998092651367</v>
      </c>
    </row>
    <row r="1765" spans="1:2" x14ac:dyDescent="0.25">
      <c r="A1765" s="35">
        <v>40389</v>
      </c>
      <c r="B1765" s="17">
        <v>4.1999998092651367</v>
      </c>
    </row>
    <row r="1766" spans="1:2" x14ac:dyDescent="0.25">
      <c r="A1766" s="35">
        <v>40390</v>
      </c>
      <c r="B1766" s="17">
        <v>4.1999998092651367</v>
      </c>
    </row>
    <row r="1767" spans="1:2" x14ac:dyDescent="0.25">
      <c r="A1767" s="35">
        <v>40391</v>
      </c>
      <c r="B1767" s="17">
        <v>4</v>
      </c>
    </row>
    <row r="1768" spans="1:2" x14ac:dyDescent="0.25">
      <c r="A1768" s="35">
        <v>40392</v>
      </c>
      <c r="B1768" s="17">
        <v>3</v>
      </c>
    </row>
    <row r="1769" spans="1:2" x14ac:dyDescent="0.25">
      <c r="A1769" s="35">
        <v>40393</v>
      </c>
      <c r="B1769" s="17">
        <v>3</v>
      </c>
    </row>
    <row r="1770" spans="1:2" x14ac:dyDescent="0.25">
      <c r="A1770" s="35">
        <v>40394</v>
      </c>
      <c r="B1770" s="17">
        <v>3</v>
      </c>
    </row>
    <row r="1771" spans="1:2" x14ac:dyDescent="0.25">
      <c r="A1771" s="35">
        <v>40395</v>
      </c>
      <c r="B1771" s="17">
        <v>3</v>
      </c>
    </row>
    <row r="1772" spans="1:2" x14ac:dyDescent="0.25">
      <c r="A1772" s="35">
        <v>40396</v>
      </c>
      <c r="B1772" s="17">
        <v>3</v>
      </c>
    </row>
    <row r="1773" spans="1:2" x14ac:dyDescent="0.25">
      <c r="A1773" s="35">
        <v>40397</v>
      </c>
      <c r="B1773" s="17">
        <v>3</v>
      </c>
    </row>
    <row r="1774" spans="1:2" x14ac:dyDescent="0.25">
      <c r="A1774" s="35">
        <v>40398</v>
      </c>
      <c r="B1774" s="17">
        <v>3</v>
      </c>
    </row>
    <row r="1775" spans="1:2" x14ac:dyDescent="0.25">
      <c r="A1775" s="35">
        <v>40399</v>
      </c>
      <c r="B1775" s="17">
        <v>3</v>
      </c>
    </row>
    <row r="1776" spans="1:2" x14ac:dyDescent="0.25">
      <c r="A1776" s="35">
        <v>40400</v>
      </c>
      <c r="B1776" s="17">
        <v>3</v>
      </c>
    </row>
    <row r="1777" spans="1:2" x14ac:dyDescent="0.25">
      <c r="A1777" s="35">
        <v>40401</v>
      </c>
      <c r="B1777" s="17">
        <v>3</v>
      </c>
    </row>
    <row r="1778" spans="1:2" x14ac:dyDescent="0.25">
      <c r="A1778" s="35">
        <v>40402</v>
      </c>
      <c r="B1778" s="17">
        <v>3</v>
      </c>
    </row>
    <row r="1779" spans="1:2" x14ac:dyDescent="0.25">
      <c r="A1779" s="35">
        <v>40403</v>
      </c>
      <c r="B1779" s="17">
        <v>3</v>
      </c>
    </row>
    <row r="1780" spans="1:2" x14ac:dyDescent="0.25">
      <c r="A1780" s="35">
        <v>40404</v>
      </c>
      <c r="B1780" s="17">
        <v>3</v>
      </c>
    </row>
    <row r="1781" spans="1:2" x14ac:dyDescent="0.25">
      <c r="A1781" s="35">
        <v>40405</v>
      </c>
      <c r="B1781" s="17">
        <v>3</v>
      </c>
    </row>
    <row r="1782" spans="1:2" x14ac:dyDescent="0.25">
      <c r="A1782" s="35">
        <v>40406</v>
      </c>
      <c r="B1782" s="17">
        <v>3</v>
      </c>
    </row>
    <row r="1783" spans="1:2" x14ac:dyDescent="0.25">
      <c r="A1783" s="35">
        <v>40407</v>
      </c>
      <c r="B1783" s="17">
        <v>3</v>
      </c>
    </row>
    <row r="1784" spans="1:2" x14ac:dyDescent="0.25">
      <c r="A1784" s="35">
        <v>40408</v>
      </c>
      <c r="B1784" s="17">
        <v>3</v>
      </c>
    </row>
    <row r="1785" spans="1:2" x14ac:dyDescent="0.25">
      <c r="A1785" s="35">
        <v>40409</v>
      </c>
      <c r="B1785" s="17">
        <v>3</v>
      </c>
    </row>
    <row r="1786" spans="1:2" x14ac:dyDescent="0.25">
      <c r="A1786" s="35">
        <v>40410</v>
      </c>
      <c r="B1786" s="17">
        <v>3</v>
      </c>
    </row>
    <row r="1787" spans="1:2" x14ac:dyDescent="0.25">
      <c r="A1787" s="35">
        <v>40411</v>
      </c>
      <c r="B1787" s="17">
        <v>3</v>
      </c>
    </row>
    <row r="1788" spans="1:2" x14ac:dyDescent="0.25">
      <c r="A1788" s="35">
        <v>40412</v>
      </c>
      <c r="B1788" s="17">
        <v>3.2000000476837158</v>
      </c>
    </row>
    <row r="1789" spans="1:2" x14ac:dyDescent="0.25">
      <c r="A1789" s="35">
        <v>40413</v>
      </c>
      <c r="B1789" s="17">
        <v>3.2000000476837158</v>
      </c>
    </row>
    <row r="1790" spans="1:2" x14ac:dyDescent="0.25">
      <c r="A1790" s="35">
        <v>40414</v>
      </c>
      <c r="B1790" s="17">
        <v>3.2000000476837158</v>
      </c>
    </row>
    <row r="1791" spans="1:2" x14ac:dyDescent="0.25">
      <c r="A1791" s="35">
        <v>40415</v>
      </c>
      <c r="B1791" s="17">
        <v>3.2000000476837158</v>
      </c>
    </row>
    <row r="1792" spans="1:2" x14ac:dyDescent="0.25">
      <c r="A1792" s="35">
        <v>40416</v>
      </c>
      <c r="B1792" s="17">
        <v>3.2000000476837158</v>
      </c>
    </row>
    <row r="1793" spans="1:2" x14ac:dyDescent="0.25">
      <c r="A1793" s="35">
        <v>40417</v>
      </c>
      <c r="B1793" s="17">
        <v>3.2000000476837158</v>
      </c>
    </row>
    <row r="1794" spans="1:2" x14ac:dyDescent="0.25">
      <c r="A1794" s="35">
        <v>40418</v>
      </c>
      <c r="B1794" s="17">
        <v>3.2000000476837158</v>
      </c>
    </row>
    <row r="1795" spans="1:2" x14ac:dyDescent="0.25">
      <c r="A1795" s="35">
        <v>40419</v>
      </c>
      <c r="B1795" s="17">
        <v>3.2000000476837158</v>
      </c>
    </row>
    <row r="1796" spans="1:2" x14ac:dyDescent="0.25">
      <c r="A1796" s="35">
        <v>40420</v>
      </c>
      <c r="B1796" s="17">
        <v>3.2000000476837158</v>
      </c>
    </row>
    <row r="1797" spans="1:2" x14ac:dyDescent="0.25">
      <c r="A1797" s="35">
        <v>40421</v>
      </c>
      <c r="B1797" s="17">
        <v>3.2000000476837158</v>
      </c>
    </row>
    <row r="1798" spans="1:2" x14ac:dyDescent="0.25">
      <c r="A1798" s="35">
        <v>40422</v>
      </c>
      <c r="B1798" s="17">
        <v>3</v>
      </c>
    </row>
    <row r="1799" spans="1:2" x14ac:dyDescent="0.25">
      <c r="A1799" s="35">
        <v>40423</v>
      </c>
      <c r="B1799" s="17">
        <v>3</v>
      </c>
    </row>
    <row r="1800" spans="1:2" x14ac:dyDescent="0.25">
      <c r="A1800" s="35">
        <v>40424</v>
      </c>
      <c r="B1800" s="17">
        <v>3</v>
      </c>
    </row>
    <row r="1801" spans="1:2" x14ac:dyDescent="0.25">
      <c r="A1801" s="35">
        <v>40425</v>
      </c>
      <c r="B1801" s="17">
        <v>3</v>
      </c>
    </row>
    <row r="1802" spans="1:2" x14ac:dyDescent="0.25">
      <c r="A1802" s="35">
        <v>40426</v>
      </c>
      <c r="B1802" s="17">
        <v>3</v>
      </c>
    </row>
    <row r="1803" spans="1:2" x14ac:dyDescent="0.25">
      <c r="A1803" s="35">
        <v>40427</v>
      </c>
      <c r="B1803" s="17">
        <v>3</v>
      </c>
    </row>
    <row r="1804" spans="1:2" x14ac:dyDescent="0.25">
      <c r="A1804" s="35">
        <v>40428</v>
      </c>
      <c r="B1804" s="17">
        <v>3</v>
      </c>
    </row>
    <row r="1805" spans="1:2" x14ac:dyDescent="0.25">
      <c r="A1805" s="35">
        <v>40429</v>
      </c>
      <c r="B1805" s="17">
        <v>3</v>
      </c>
    </row>
    <row r="1806" spans="1:2" x14ac:dyDescent="0.25">
      <c r="A1806" s="35">
        <v>40430</v>
      </c>
      <c r="B1806" s="17">
        <v>3</v>
      </c>
    </row>
    <row r="1807" spans="1:2" x14ac:dyDescent="0.25">
      <c r="A1807" s="35">
        <v>40431</v>
      </c>
      <c r="B1807" s="17">
        <v>3</v>
      </c>
    </row>
    <row r="1808" spans="1:2" x14ac:dyDescent="0.25">
      <c r="A1808" s="35">
        <v>40432</v>
      </c>
      <c r="B1808" s="17">
        <v>3</v>
      </c>
    </row>
    <row r="1809" spans="1:2" x14ac:dyDescent="0.25">
      <c r="A1809" s="35">
        <v>40433</v>
      </c>
      <c r="B1809" s="17">
        <v>3</v>
      </c>
    </row>
    <row r="1810" spans="1:2" x14ac:dyDescent="0.25">
      <c r="A1810" s="35">
        <v>40434</v>
      </c>
      <c r="B1810" s="17">
        <v>3</v>
      </c>
    </row>
    <row r="1811" spans="1:2" x14ac:dyDescent="0.25">
      <c r="A1811" s="35">
        <v>40435</v>
      </c>
      <c r="B1811" s="17">
        <v>3</v>
      </c>
    </row>
    <row r="1812" spans="1:2" x14ac:dyDescent="0.25">
      <c r="A1812" s="35">
        <v>40436</v>
      </c>
      <c r="B1812" s="17">
        <v>3</v>
      </c>
    </row>
    <row r="1813" spans="1:2" x14ac:dyDescent="0.25">
      <c r="A1813" s="35">
        <v>40437</v>
      </c>
      <c r="B1813" s="17">
        <v>3</v>
      </c>
    </row>
    <row r="1814" spans="1:2" x14ac:dyDescent="0.25">
      <c r="A1814" s="35">
        <v>40438</v>
      </c>
      <c r="B1814" s="17">
        <v>3</v>
      </c>
    </row>
    <row r="1815" spans="1:2" x14ac:dyDescent="0.25">
      <c r="A1815" s="35">
        <v>40439</v>
      </c>
      <c r="B1815" s="17">
        <v>3</v>
      </c>
    </row>
    <row r="1816" spans="1:2" x14ac:dyDescent="0.25">
      <c r="A1816" s="35">
        <v>40440</v>
      </c>
      <c r="B1816" s="17">
        <v>3</v>
      </c>
    </row>
    <row r="1817" spans="1:2" x14ac:dyDescent="0.25">
      <c r="A1817" s="35">
        <v>40441</v>
      </c>
      <c r="B1817" s="17">
        <v>3</v>
      </c>
    </row>
    <row r="1818" spans="1:2" x14ac:dyDescent="0.25">
      <c r="A1818" s="35">
        <v>40442</v>
      </c>
      <c r="B1818" s="17">
        <v>3</v>
      </c>
    </row>
    <row r="1819" spans="1:2" x14ac:dyDescent="0.25">
      <c r="A1819" s="35">
        <v>40443</v>
      </c>
      <c r="B1819" s="17">
        <v>3</v>
      </c>
    </row>
    <row r="1820" spans="1:2" x14ac:dyDescent="0.25">
      <c r="A1820" s="35">
        <v>40444</v>
      </c>
      <c r="B1820" s="17">
        <v>3</v>
      </c>
    </row>
    <row r="1821" spans="1:2" x14ac:dyDescent="0.25">
      <c r="A1821" s="35">
        <v>40445</v>
      </c>
      <c r="B1821" s="17">
        <v>3</v>
      </c>
    </row>
    <row r="1822" spans="1:2" x14ac:dyDescent="0.25">
      <c r="A1822" s="35">
        <v>40446</v>
      </c>
      <c r="B1822" s="17">
        <v>3</v>
      </c>
    </row>
    <row r="1823" spans="1:2" x14ac:dyDescent="0.25">
      <c r="A1823" s="35">
        <v>40447</v>
      </c>
      <c r="B1823" s="17">
        <v>3</v>
      </c>
    </row>
    <row r="1824" spans="1:2" x14ac:dyDescent="0.25">
      <c r="A1824" s="35">
        <v>40448</v>
      </c>
      <c r="B1824" s="17">
        <v>3</v>
      </c>
    </row>
    <row r="1825" spans="1:2" x14ac:dyDescent="0.25">
      <c r="A1825" s="35">
        <v>40449</v>
      </c>
      <c r="B1825" s="17">
        <v>3</v>
      </c>
    </row>
    <row r="1826" spans="1:2" x14ac:dyDescent="0.25">
      <c r="A1826" s="35">
        <v>40450</v>
      </c>
      <c r="B1826" s="17">
        <v>3</v>
      </c>
    </row>
    <row r="1827" spans="1:2" x14ac:dyDescent="0.25">
      <c r="A1827" s="35">
        <v>40451</v>
      </c>
      <c r="B1827" s="17">
        <v>3.5</v>
      </c>
    </row>
    <row r="1828" spans="1:2" x14ac:dyDescent="0.25">
      <c r="A1828" s="35">
        <v>40452</v>
      </c>
      <c r="B1828" s="17">
        <v>3</v>
      </c>
    </row>
    <row r="1829" spans="1:2" x14ac:dyDescent="0.25">
      <c r="A1829" s="35">
        <v>40453</v>
      </c>
      <c r="B1829" s="17">
        <v>3</v>
      </c>
    </row>
    <row r="1830" spans="1:2" x14ac:dyDescent="0.25">
      <c r="A1830" s="35">
        <v>40454</v>
      </c>
      <c r="B1830" s="17">
        <v>3</v>
      </c>
    </row>
    <row r="1831" spans="1:2" x14ac:dyDescent="0.25">
      <c r="A1831" s="35">
        <v>40455</v>
      </c>
      <c r="B1831" s="17">
        <v>3</v>
      </c>
    </row>
    <row r="1832" spans="1:2" x14ac:dyDescent="0.25">
      <c r="A1832" s="35">
        <v>40456</v>
      </c>
      <c r="B1832" s="17">
        <v>3</v>
      </c>
    </row>
    <row r="1833" spans="1:2" x14ac:dyDescent="0.25">
      <c r="A1833" s="35">
        <v>40457</v>
      </c>
      <c r="B1833" s="17">
        <v>3</v>
      </c>
    </row>
    <row r="1834" spans="1:2" x14ac:dyDescent="0.25">
      <c r="A1834" s="35">
        <v>40458</v>
      </c>
      <c r="B1834" s="17">
        <v>3</v>
      </c>
    </row>
    <row r="1835" spans="1:2" x14ac:dyDescent="0.25">
      <c r="A1835" s="35">
        <v>40459</v>
      </c>
      <c r="B1835" s="17">
        <v>3</v>
      </c>
    </row>
    <row r="1836" spans="1:2" x14ac:dyDescent="0.25">
      <c r="A1836" s="35">
        <v>40460</v>
      </c>
      <c r="B1836" s="17">
        <v>3</v>
      </c>
    </row>
    <row r="1837" spans="1:2" x14ac:dyDescent="0.25">
      <c r="A1837" s="35">
        <v>40461</v>
      </c>
      <c r="B1837" s="17">
        <v>3</v>
      </c>
    </row>
    <row r="1838" spans="1:2" x14ac:dyDescent="0.25">
      <c r="A1838" s="35">
        <v>40462</v>
      </c>
      <c r="B1838" s="17">
        <v>3</v>
      </c>
    </row>
    <row r="1839" spans="1:2" x14ac:dyDescent="0.25">
      <c r="A1839" s="35">
        <v>40463</v>
      </c>
      <c r="B1839" s="17">
        <v>3</v>
      </c>
    </row>
    <row r="1840" spans="1:2" x14ac:dyDescent="0.25">
      <c r="A1840" s="35">
        <v>40464</v>
      </c>
      <c r="B1840" s="17">
        <v>3</v>
      </c>
    </row>
    <row r="1841" spans="1:2" x14ac:dyDescent="0.25">
      <c r="A1841" s="35">
        <v>40465</v>
      </c>
      <c r="B1841" s="17">
        <v>3</v>
      </c>
    </row>
    <row r="1842" spans="1:2" x14ac:dyDescent="0.25">
      <c r="A1842" s="35">
        <v>40466</v>
      </c>
      <c r="B1842" s="17">
        <v>3</v>
      </c>
    </row>
    <row r="1843" spans="1:2" x14ac:dyDescent="0.25">
      <c r="A1843" s="35">
        <v>40467</v>
      </c>
      <c r="B1843" s="17">
        <v>3</v>
      </c>
    </row>
    <row r="1844" spans="1:2" x14ac:dyDescent="0.25">
      <c r="A1844" s="35">
        <v>40468</v>
      </c>
      <c r="B1844" s="17">
        <v>3</v>
      </c>
    </row>
    <row r="1845" spans="1:2" x14ac:dyDescent="0.25">
      <c r="A1845" s="35">
        <v>40469</v>
      </c>
      <c r="B1845" s="17">
        <v>3</v>
      </c>
    </row>
    <row r="1846" spans="1:2" x14ac:dyDescent="0.25">
      <c r="A1846" s="35">
        <v>40470</v>
      </c>
      <c r="B1846" s="17">
        <v>3</v>
      </c>
    </row>
    <row r="1847" spans="1:2" x14ac:dyDescent="0.25">
      <c r="A1847" s="35">
        <v>40471</v>
      </c>
      <c r="B1847" s="17">
        <v>4.5</v>
      </c>
    </row>
    <row r="1848" spans="1:2" x14ac:dyDescent="0.25">
      <c r="A1848" s="35">
        <v>40472</v>
      </c>
      <c r="B1848" s="17">
        <v>6</v>
      </c>
    </row>
    <row r="1849" spans="1:2" x14ac:dyDescent="0.25">
      <c r="A1849" s="35">
        <v>40473</v>
      </c>
      <c r="B1849" s="17">
        <v>6</v>
      </c>
    </row>
    <row r="1850" spans="1:2" x14ac:dyDescent="0.25">
      <c r="A1850" s="35">
        <v>40474</v>
      </c>
      <c r="B1850" s="17">
        <v>6</v>
      </c>
    </row>
    <row r="1851" spans="1:2" x14ac:dyDescent="0.25">
      <c r="A1851" s="35">
        <v>40475</v>
      </c>
      <c r="B1851" s="17">
        <v>6</v>
      </c>
    </row>
    <row r="1852" spans="1:2" x14ac:dyDescent="0.25">
      <c r="A1852" s="35">
        <v>40476</v>
      </c>
      <c r="B1852" s="17">
        <v>6</v>
      </c>
    </row>
    <row r="1853" spans="1:2" x14ac:dyDescent="0.25">
      <c r="A1853" s="35">
        <v>40477</v>
      </c>
      <c r="B1853" s="17">
        <v>6</v>
      </c>
    </row>
    <row r="1854" spans="1:2" x14ac:dyDescent="0.25">
      <c r="A1854" s="35">
        <v>40478</v>
      </c>
      <c r="B1854" s="17">
        <v>6</v>
      </c>
    </row>
    <row r="1855" spans="1:2" x14ac:dyDescent="0.25">
      <c r="A1855" s="35">
        <v>40479</v>
      </c>
      <c r="B1855" s="17">
        <v>7</v>
      </c>
    </row>
    <row r="1856" spans="1:2" x14ac:dyDescent="0.25">
      <c r="A1856" s="35">
        <v>40480</v>
      </c>
      <c r="B1856" s="17">
        <v>7</v>
      </c>
    </row>
    <row r="1857" spans="1:2" x14ac:dyDescent="0.25">
      <c r="A1857" s="35">
        <v>40481</v>
      </c>
      <c r="B1857" s="17">
        <v>7</v>
      </c>
    </row>
    <row r="1858" spans="1:2" x14ac:dyDescent="0.25">
      <c r="A1858" s="35">
        <v>40482</v>
      </c>
      <c r="B1858" s="17">
        <v>7</v>
      </c>
    </row>
    <row r="1859" spans="1:2" x14ac:dyDescent="0.25">
      <c r="A1859" s="35">
        <v>40483</v>
      </c>
      <c r="B1859" s="17">
        <v>12</v>
      </c>
    </row>
    <row r="1860" spans="1:2" x14ac:dyDescent="0.25">
      <c r="A1860" s="35">
        <v>40484</v>
      </c>
      <c r="B1860" s="17">
        <v>12</v>
      </c>
    </row>
    <row r="1861" spans="1:2" x14ac:dyDescent="0.25">
      <c r="A1861" s="35">
        <v>40485</v>
      </c>
      <c r="B1861" s="17">
        <v>42</v>
      </c>
    </row>
    <row r="1862" spans="1:2" x14ac:dyDescent="0.25">
      <c r="A1862" s="35">
        <v>40486</v>
      </c>
      <c r="B1862" s="17">
        <v>42</v>
      </c>
    </row>
    <row r="1863" spans="1:2" x14ac:dyDescent="0.25">
      <c r="A1863" s="35">
        <v>40487</v>
      </c>
      <c r="B1863" s="17">
        <v>47</v>
      </c>
    </row>
    <row r="1864" spans="1:2" x14ac:dyDescent="0.25">
      <c r="A1864" s="35">
        <v>40488</v>
      </c>
      <c r="B1864" s="17">
        <v>58</v>
      </c>
    </row>
    <row r="1865" spans="1:2" x14ac:dyDescent="0.25">
      <c r="A1865" s="35">
        <v>40489</v>
      </c>
      <c r="B1865" s="17">
        <v>64</v>
      </c>
    </row>
    <row r="1866" spans="1:2" x14ac:dyDescent="0.25">
      <c r="A1866" s="35">
        <v>40490</v>
      </c>
      <c r="B1866" s="17">
        <v>69</v>
      </c>
    </row>
    <row r="1867" spans="1:2" x14ac:dyDescent="0.25">
      <c r="A1867" s="35">
        <v>40491</v>
      </c>
      <c r="B1867" s="17">
        <v>69</v>
      </c>
    </row>
    <row r="1868" spans="1:2" x14ac:dyDescent="0.25">
      <c r="A1868" s="35">
        <v>40492</v>
      </c>
      <c r="B1868" s="17">
        <v>69</v>
      </c>
    </row>
    <row r="1869" spans="1:2" x14ac:dyDescent="0.25">
      <c r="A1869" s="35">
        <v>40493</v>
      </c>
      <c r="B1869" s="17">
        <v>75</v>
      </c>
    </row>
    <row r="1870" spans="1:2" x14ac:dyDescent="0.25">
      <c r="A1870" s="35">
        <v>40494</v>
      </c>
      <c r="B1870" s="17">
        <v>79</v>
      </c>
    </row>
    <row r="1871" spans="1:2" x14ac:dyDescent="0.25">
      <c r="A1871" s="35">
        <v>40495</v>
      </c>
      <c r="B1871" s="17">
        <v>79</v>
      </c>
    </row>
    <row r="1872" spans="1:2" x14ac:dyDescent="0.25">
      <c r="A1872" s="35">
        <v>40496</v>
      </c>
      <c r="B1872" s="17">
        <v>79</v>
      </c>
    </row>
    <row r="1873" spans="1:2" x14ac:dyDescent="0.25">
      <c r="A1873" s="35">
        <v>40497</v>
      </c>
      <c r="B1873" s="17">
        <v>81</v>
      </c>
    </row>
    <row r="1874" spans="1:2" x14ac:dyDescent="0.25">
      <c r="A1874" s="35">
        <v>40498</v>
      </c>
      <c r="B1874" s="17">
        <v>84</v>
      </c>
    </row>
    <row r="1875" spans="1:2" x14ac:dyDescent="0.25">
      <c r="A1875" s="35">
        <v>40499</v>
      </c>
      <c r="B1875" s="17">
        <v>88</v>
      </c>
    </row>
    <row r="1876" spans="1:2" x14ac:dyDescent="0.25">
      <c r="A1876" s="35">
        <v>40500</v>
      </c>
      <c r="B1876" s="17">
        <v>88</v>
      </c>
    </row>
    <row r="1877" spans="1:2" x14ac:dyDescent="0.25">
      <c r="A1877" s="35">
        <v>40501</v>
      </c>
      <c r="B1877" s="17">
        <v>88</v>
      </c>
    </row>
    <row r="1878" spans="1:2" x14ac:dyDescent="0.25">
      <c r="A1878" s="35">
        <v>40502</v>
      </c>
      <c r="B1878" s="17">
        <v>88</v>
      </c>
    </row>
    <row r="1879" spans="1:2" x14ac:dyDescent="0.25">
      <c r="A1879" s="35">
        <v>40503</v>
      </c>
      <c r="B1879" s="17">
        <v>91</v>
      </c>
    </row>
    <row r="1880" spans="1:2" x14ac:dyDescent="0.25">
      <c r="A1880" s="35">
        <v>40504</v>
      </c>
      <c r="B1880" s="17">
        <v>91</v>
      </c>
    </row>
    <row r="1881" spans="1:2" x14ac:dyDescent="0.25">
      <c r="A1881" s="35">
        <v>40505</v>
      </c>
      <c r="B1881" s="17">
        <v>85</v>
      </c>
    </row>
    <row r="1882" spans="1:2" x14ac:dyDescent="0.25">
      <c r="A1882" s="35">
        <v>40506</v>
      </c>
      <c r="B1882" s="17">
        <v>80</v>
      </c>
    </row>
    <row r="1883" spans="1:2" x14ac:dyDescent="0.25">
      <c r="A1883" s="35">
        <v>40507</v>
      </c>
      <c r="B1883" s="17">
        <v>60</v>
      </c>
    </row>
    <row r="1884" spans="1:2" x14ac:dyDescent="0.25">
      <c r="A1884" s="35">
        <v>40508</v>
      </c>
      <c r="B1884" s="17">
        <v>50</v>
      </c>
    </row>
    <row r="1885" spans="1:2" x14ac:dyDescent="0.25">
      <c r="A1885" s="35">
        <v>40509</v>
      </c>
      <c r="B1885" s="17">
        <v>40</v>
      </c>
    </row>
    <row r="1886" spans="1:2" x14ac:dyDescent="0.25">
      <c r="A1886" s="35">
        <v>40510</v>
      </c>
      <c r="B1886" s="17">
        <v>30</v>
      </c>
    </row>
    <row r="1887" spans="1:2" x14ac:dyDescent="0.25">
      <c r="A1887" s="35">
        <v>40511</v>
      </c>
      <c r="B1887" s="17">
        <v>12.100000381469727</v>
      </c>
    </row>
    <row r="1888" spans="1:2" x14ac:dyDescent="0.25">
      <c r="A1888" s="35">
        <v>40512</v>
      </c>
      <c r="B1888" s="17">
        <v>10</v>
      </c>
    </row>
    <row r="1889" spans="1:2" x14ac:dyDescent="0.25">
      <c r="A1889" s="35">
        <v>40513</v>
      </c>
      <c r="B1889" s="17">
        <v>10</v>
      </c>
    </row>
    <row r="1890" spans="1:2" x14ac:dyDescent="0.25">
      <c r="A1890" s="35">
        <v>40514</v>
      </c>
      <c r="B1890" s="17">
        <v>10</v>
      </c>
    </row>
    <row r="1891" spans="1:2" x14ac:dyDescent="0.25">
      <c r="A1891" s="35">
        <v>40515</v>
      </c>
      <c r="B1891" s="17">
        <v>10</v>
      </c>
    </row>
    <row r="1892" spans="1:2" x14ac:dyDescent="0.25">
      <c r="A1892" s="35">
        <v>40516</v>
      </c>
      <c r="B1892" s="17">
        <v>10</v>
      </c>
    </row>
    <row r="1893" spans="1:2" x14ac:dyDescent="0.25">
      <c r="A1893" s="35">
        <v>40517</v>
      </c>
      <c r="B1893" s="17">
        <v>10</v>
      </c>
    </row>
    <row r="1894" spans="1:2" x14ac:dyDescent="0.25">
      <c r="A1894" s="35">
        <v>40518</v>
      </c>
      <c r="B1894" s="17">
        <v>10</v>
      </c>
    </row>
    <row r="1895" spans="1:2" x14ac:dyDescent="0.25">
      <c r="A1895" s="35">
        <v>40519</v>
      </c>
      <c r="B1895" s="17">
        <v>10</v>
      </c>
    </row>
    <row r="1896" spans="1:2" x14ac:dyDescent="0.25">
      <c r="A1896" s="35">
        <v>40520</v>
      </c>
      <c r="B1896" s="17">
        <v>10</v>
      </c>
    </row>
    <row r="1897" spans="1:2" x14ac:dyDescent="0.25">
      <c r="A1897" s="35">
        <v>40521</v>
      </c>
      <c r="B1897" s="17">
        <v>10</v>
      </c>
    </row>
    <row r="1898" spans="1:2" x14ac:dyDescent="0.25">
      <c r="A1898" s="35">
        <v>40522</v>
      </c>
      <c r="B1898" s="17">
        <v>10</v>
      </c>
    </row>
    <row r="1899" spans="1:2" x14ac:dyDescent="0.25">
      <c r="A1899" s="35">
        <v>40523</v>
      </c>
      <c r="B1899" s="17">
        <v>10</v>
      </c>
    </row>
    <row r="1900" spans="1:2" x14ac:dyDescent="0.25">
      <c r="A1900" s="35">
        <v>40524</v>
      </c>
      <c r="B1900" s="17">
        <v>10</v>
      </c>
    </row>
    <row r="1901" spans="1:2" x14ac:dyDescent="0.25">
      <c r="A1901" s="35">
        <v>40525</v>
      </c>
      <c r="B1901" s="17">
        <v>10</v>
      </c>
    </row>
    <row r="1902" spans="1:2" x14ac:dyDescent="0.25">
      <c r="A1902" s="35">
        <v>40526</v>
      </c>
      <c r="B1902" s="17">
        <v>10</v>
      </c>
    </row>
    <row r="1903" spans="1:2" x14ac:dyDescent="0.25">
      <c r="A1903" s="35">
        <v>40527</v>
      </c>
      <c r="B1903" s="17">
        <v>10</v>
      </c>
    </row>
    <row r="1904" spans="1:2" x14ac:dyDescent="0.25">
      <c r="A1904" s="35">
        <v>40528</v>
      </c>
      <c r="B1904" s="17">
        <v>10</v>
      </c>
    </row>
    <row r="1905" spans="1:2" x14ac:dyDescent="0.25">
      <c r="A1905" s="35">
        <v>40529</v>
      </c>
      <c r="B1905" s="17">
        <v>10</v>
      </c>
    </row>
    <row r="1906" spans="1:2" x14ac:dyDescent="0.25">
      <c r="A1906" s="35">
        <v>40530</v>
      </c>
      <c r="B1906" s="17">
        <v>10</v>
      </c>
    </row>
    <row r="1907" spans="1:2" x14ac:dyDescent="0.25">
      <c r="A1907" s="35">
        <v>40531</v>
      </c>
      <c r="B1907" s="17">
        <v>20</v>
      </c>
    </row>
    <row r="1908" spans="1:2" x14ac:dyDescent="0.25">
      <c r="A1908" s="35">
        <v>40532</v>
      </c>
      <c r="B1908" s="17">
        <v>25</v>
      </c>
    </row>
    <row r="1909" spans="1:2" x14ac:dyDescent="0.25">
      <c r="A1909" s="35">
        <v>40533</v>
      </c>
      <c r="B1909" s="17">
        <v>142</v>
      </c>
    </row>
    <row r="1910" spans="1:2" x14ac:dyDescent="0.25">
      <c r="A1910" s="35">
        <v>40534</v>
      </c>
      <c r="B1910" s="17">
        <v>520</v>
      </c>
    </row>
    <row r="1911" spans="1:2" x14ac:dyDescent="0.25">
      <c r="A1911" s="35">
        <v>40535</v>
      </c>
      <c r="B1911" s="17">
        <v>376</v>
      </c>
    </row>
    <row r="1912" spans="1:2" x14ac:dyDescent="0.25">
      <c r="A1912" s="35">
        <v>40536</v>
      </c>
      <c r="B1912" s="17">
        <v>283</v>
      </c>
    </row>
    <row r="1913" spans="1:2" x14ac:dyDescent="0.25">
      <c r="A1913" s="35">
        <v>40537</v>
      </c>
      <c r="B1913" s="17">
        <v>100</v>
      </c>
    </row>
    <row r="1914" spans="1:2" x14ac:dyDescent="0.25">
      <c r="A1914" s="35">
        <v>40538</v>
      </c>
      <c r="B1914" s="17">
        <v>98</v>
      </c>
    </row>
    <row r="1915" spans="1:2" x14ac:dyDescent="0.25">
      <c r="A1915" s="35">
        <v>40539</v>
      </c>
      <c r="B1915" s="17">
        <v>88</v>
      </c>
    </row>
    <row r="1916" spans="1:2" x14ac:dyDescent="0.25">
      <c r="A1916" s="35">
        <v>40540</v>
      </c>
      <c r="B1916" s="17">
        <v>70</v>
      </c>
    </row>
    <row r="1917" spans="1:2" x14ac:dyDescent="0.25">
      <c r="A1917" s="35">
        <v>40541</v>
      </c>
      <c r="B1917" s="17">
        <v>70</v>
      </c>
    </row>
    <row r="1918" spans="1:2" x14ac:dyDescent="0.25">
      <c r="A1918" s="35">
        <v>40542</v>
      </c>
      <c r="B1918" s="17">
        <v>70</v>
      </c>
    </row>
    <row r="1919" spans="1:2" x14ac:dyDescent="0.25">
      <c r="A1919" s="35">
        <v>40543</v>
      </c>
      <c r="B1919" s="17">
        <v>69</v>
      </c>
    </row>
    <row r="1920" spans="1:2" x14ac:dyDescent="0.25">
      <c r="A1920" s="35">
        <v>40544</v>
      </c>
      <c r="B1920" s="17">
        <v>68</v>
      </c>
    </row>
    <row r="1921" spans="1:2" x14ac:dyDescent="0.25">
      <c r="A1921" s="35">
        <v>40545</v>
      </c>
      <c r="B1921" s="17">
        <v>69</v>
      </c>
    </row>
    <row r="1922" spans="1:2" x14ac:dyDescent="0.25">
      <c r="A1922" s="35">
        <v>40546</v>
      </c>
      <c r="B1922" s="17">
        <v>68</v>
      </c>
    </row>
    <row r="1923" spans="1:2" x14ac:dyDescent="0.25">
      <c r="A1923" s="35">
        <v>40547</v>
      </c>
      <c r="B1923" s="17">
        <v>68</v>
      </c>
    </row>
    <row r="1924" spans="1:2" x14ac:dyDescent="0.25">
      <c r="A1924" s="35">
        <v>40548</v>
      </c>
      <c r="B1924" s="17">
        <v>55</v>
      </c>
    </row>
    <row r="1925" spans="1:2" x14ac:dyDescent="0.25">
      <c r="A1925" s="35">
        <v>40549</v>
      </c>
      <c r="B1925" s="17">
        <v>55</v>
      </c>
    </row>
    <row r="1926" spans="1:2" x14ac:dyDescent="0.25">
      <c r="A1926" s="35">
        <v>40550</v>
      </c>
      <c r="B1926" s="17">
        <v>55</v>
      </c>
    </row>
    <row r="1927" spans="1:2" x14ac:dyDescent="0.25">
      <c r="A1927" s="35">
        <v>40551</v>
      </c>
      <c r="B1927" s="17">
        <v>50</v>
      </c>
    </row>
    <row r="1928" spans="1:2" x14ac:dyDescent="0.25">
      <c r="A1928" s="35">
        <v>40552</v>
      </c>
      <c r="B1928" s="17">
        <v>50</v>
      </c>
    </row>
    <row r="1929" spans="1:2" x14ac:dyDescent="0.25">
      <c r="A1929" s="35">
        <v>40553</v>
      </c>
      <c r="B1929" s="17">
        <v>45</v>
      </c>
    </row>
    <row r="1930" spans="1:2" x14ac:dyDescent="0.25">
      <c r="A1930" s="35">
        <v>40554</v>
      </c>
      <c r="B1930" s="17">
        <v>45</v>
      </c>
    </row>
    <row r="1931" spans="1:2" x14ac:dyDescent="0.25">
      <c r="A1931" s="35">
        <v>40555</v>
      </c>
      <c r="B1931" s="17">
        <v>55</v>
      </c>
    </row>
    <row r="1932" spans="1:2" x14ac:dyDescent="0.25">
      <c r="A1932" s="35">
        <v>40556</v>
      </c>
      <c r="B1932" s="17">
        <v>55</v>
      </c>
    </row>
    <row r="1933" spans="1:2" x14ac:dyDescent="0.25">
      <c r="A1933" s="35">
        <v>40557</v>
      </c>
      <c r="B1933" s="17">
        <v>65</v>
      </c>
    </row>
    <row r="1934" spans="1:2" x14ac:dyDescent="0.25">
      <c r="A1934" s="35">
        <v>40558</v>
      </c>
      <c r="B1934" s="17">
        <v>65</v>
      </c>
    </row>
    <row r="1935" spans="1:2" x14ac:dyDescent="0.25">
      <c r="A1935" s="35">
        <v>40559</v>
      </c>
      <c r="B1935" s="17">
        <v>65</v>
      </c>
    </row>
    <row r="1936" spans="1:2" x14ac:dyDescent="0.25">
      <c r="A1936" s="35">
        <v>40560</v>
      </c>
      <c r="B1936" s="17">
        <v>65</v>
      </c>
    </row>
    <row r="1937" spans="1:2" x14ac:dyDescent="0.25">
      <c r="A1937" s="35">
        <v>40561</v>
      </c>
      <c r="B1937" s="17">
        <v>90</v>
      </c>
    </row>
    <row r="1938" spans="1:2" x14ac:dyDescent="0.25">
      <c r="A1938" s="35">
        <v>40562</v>
      </c>
      <c r="B1938" s="17">
        <v>89</v>
      </c>
    </row>
    <row r="1939" spans="1:2" x14ac:dyDescent="0.25">
      <c r="A1939" s="35">
        <v>40563</v>
      </c>
      <c r="B1939" s="17">
        <v>85</v>
      </c>
    </row>
    <row r="1940" spans="1:2" x14ac:dyDescent="0.25">
      <c r="A1940" s="35">
        <v>40564</v>
      </c>
      <c r="B1940" s="17">
        <v>76</v>
      </c>
    </row>
    <row r="1941" spans="1:2" x14ac:dyDescent="0.25">
      <c r="A1941" s="35">
        <v>40565</v>
      </c>
      <c r="B1941" s="17">
        <v>76</v>
      </c>
    </row>
    <row r="1942" spans="1:2" x14ac:dyDescent="0.25">
      <c r="A1942" s="35">
        <v>40566</v>
      </c>
      <c r="B1942" s="17">
        <v>76</v>
      </c>
    </row>
    <row r="1943" spans="1:2" x14ac:dyDescent="0.25">
      <c r="A1943" s="35">
        <v>40567</v>
      </c>
      <c r="B1943" s="17">
        <v>68</v>
      </c>
    </row>
    <row r="1944" spans="1:2" x14ac:dyDescent="0.25">
      <c r="A1944" s="35">
        <v>40568</v>
      </c>
      <c r="B1944" s="17">
        <v>60</v>
      </c>
    </row>
    <row r="1945" spans="1:2" x14ac:dyDescent="0.25">
      <c r="A1945" s="35">
        <v>40569</v>
      </c>
      <c r="B1945" s="17">
        <v>60</v>
      </c>
    </row>
    <row r="1946" spans="1:2" x14ac:dyDescent="0.25">
      <c r="A1946" s="35">
        <v>40570</v>
      </c>
      <c r="B1946" s="17">
        <v>60</v>
      </c>
    </row>
    <row r="1947" spans="1:2" x14ac:dyDescent="0.25">
      <c r="A1947" s="35">
        <v>40571</v>
      </c>
      <c r="B1947" s="17">
        <v>60</v>
      </c>
    </row>
    <row r="1948" spans="1:2" x14ac:dyDescent="0.25">
      <c r="A1948" s="35">
        <v>40572</v>
      </c>
      <c r="B1948" s="17">
        <v>60</v>
      </c>
    </row>
    <row r="1949" spans="1:2" x14ac:dyDescent="0.25">
      <c r="A1949" s="35">
        <v>40573</v>
      </c>
      <c r="B1949" s="17">
        <v>60</v>
      </c>
    </row>
    <row r="1950" spans="1:2" x14ac:dyDescent="0.25">
      <c r="A1950" s="35">
        <v>40574</v>
      </c>
      <c r="B1950" s="17">
        <v>60</v>
      </c>
    </row>
    <row r="1951" spans="1:2" x14ac:dyDescent="0.25">
      <c r="A1951" s="35">
        <v>40575</v>
      </c>
      <c r="B1951" s="17">
        <v>60</v>
      </c>
    </row>
    <row r="1952" spans="1:2" x14ac:dyDescent="0.25">
      <c r="A1952" s="35">
        <v>40576</v>
      </c>
      <c r="B1952" s="17">
        <v>60</v>
      </c>
    </row>
    <row r="1953" spans="1:2" x14ac:dyDescent="0.25">
      <c r="A1953" s="35">
        <v>40577</v>
      </c>
      <c r="B1953" s="17">
        <v>50</v>
      </c>
    </row>
    <row r="1954" spans="1:2" x14ac:dyDescent="0.25">
      <c r="A1954" s="35">
        <v>40578</v>
      </c>
      <c r="B1954" s="17">
        <v>35</v>
      </c>
    </row>
    <row r="1955" spans="1:2" x14ac:dyDescent="0.25">
      <c r="A1955" s="35">
        <v>40579</v>
      </c>
      <c r="B1955" s="17">
        <v>25</v>
      </c>
    </row>
    <row r="1956" spans="1:2" x14ac:dyDescent="0.25">
      <c r="A1956" s="35">
        <v>40580</v>
      </c>
      <c r="B1956" s="17">
        <v>25</v>
      </c>
    </row>
    <row r="1957" spans="1:2" x14ac:dyDescent="0.25">
      <c r="A1957" s="35">
        <v>40581</v>
      </c>
      <c r="B1957" s="17">
        <v>25</v>
      </c>
    </row>
    <row r="1958" spans="1:2" x14ac:dyDescent="0.25">
      <c r="A1958" s="35">
        <v>40582</v>
      </c>
      <c r="B1958" s="17">
        <v>25</v>
      </c>
    </row>
    <row r="1959" spans="1:2" x14ac:dyDescent="0.25">
      <c r="A1959" s="35">
        <v>40583</v>
      </c>
      <c r="B1959" s="17">
        <v>25</v>
      </c>
    </row>
    <row r="1960" spans="1:2" x14ac:dyDescent="0.25">
      <c r="A1960" s="35">
        <v>40584</v>
      </c>
      <c r="B1960" s="17">
        <v>25</v>
      </c>
    </row>
    <row r="1961" spans="1:2" x14ac:dyDescent="0.25">
      <c r="A1961" s="35">
        <v>40585</v>
      </c>
      <c r="B1961" s="17">
        <v>25</v>
      </c>
    </row>
    <row r="1962" spans="1:2" x14ac:dyDescent="0.25">
      <c r="A1962" s="35">
        <v>40586</v>
      </c>
      <c r="B1962" s="17">
        <v>25</v>
      </c>
    </row>
    <row r="1963" spans="1:2" x14ac:dyDescent="0.25">
      <c r="A1963" s="35">
        <v>40587</v>
      </c>
      <c r="B1963" s="17">
        <v>20</v>
      </c>
    </row>
    <row r="1964" spans="1:2" x14ac:dyDescent="0.25">
      <c r="A1964" s="35">
        <v>40588</v>
      </c>
      <c r="B1964" s="17">
        <v>20</v>
      </c>
    </row>
    <row r="1965" spans="1:2" x14ac:dyDescent="0.25">
      <c r="A1965" s="35">
        <v>40589</v>
      </c>
      <c r="B1965" s="17">
        <v>20</v>
      </c>
    </row>
    <row r="1966" spans="1:2" x14ac:dyDescent="0.25">
      <c r="A1966" s="35">
        <v>40590</v>
      </c>
      <c r="B1966" s="17">
        <v>24</v>
      </c>
    </row>
    <row r="1967" spans="1:2" x14ac:dyDescent="0.25">
      <c r="A1967" s="35">
        <v>40591</v>
      </c>
      <c r="B1967" s="17">
        <v>24</v>
      </c>
    </row>
    <row r="1968" spans="1:2" x14ac:dyDescent="0.25">
      <c r="A1968" s="35">
        <v>40592</v>
      </c>
      <c r="B1968" s="17">
        <v>30</v>
      </c>
    </row>
    <row r="1969" spans="1:2" x14ac:dyDescent="0.25">
      <c r="A1969" s="35">
        <v>40593</v>
      </c>
      <c r="B1969" s="17">
        <v>55</v>
      </c>
    </row>
    <row r="1970" spans="1:2" x14ac:dyDescent="0.25">
      <c r="A1970" s="35">
        <v>40594</v>
      </c>
      <c r="B1970" s="17">
        <v>65</v>
      </c>
    </row>
    <row r="1971" spans="1:2" x14ac:dyDescent="0.25">
      <c r="A1971" s="35">
        <v>40595</v>
      </c>
      <c r="B1971" s="17">
        <v>65</v>
      </c>
    </row>
    <row r="1972" spans="1:2" x14ac:dyDescent="0.25">
      <c r="A1972" s="35">
        <v>40596</v>
      </c>
      <c r="B1972" s="17">
        <v>65</v>
      </c>
    </row>
    <row r="1973" spans="1:2" x14ac:dyDescent="0.25">
      <c r="A1973" s="35">
        <v>40597</v>
      </c>
      <c r="B1973" s="17">
        <v>55</v>
      </c>
    </row>
    <row r="1974" spans="1:2" x14ac:dyDescent="0.25">
      <c r="A1974" s="35">
        <v>40598</v>
      </c>
      <c r="B1974" s="17">
        <v>55</v>
      </c>
    </row>
    <row r="1975" spans="1:2" x14ac:dyDescent="0.25">
      <c r="A1975" s="35">
        <v>40599</v>
      </c>
      <c r="B1975" s="17">
        <v>55</v>
      </c>
    </row>
    <row r="1976" spans="1:2" x14ac:dyDescent="0.25">
      <c r="A1976" s="35">
        <v>40600</v>
      </c>
      <c r="B1976" s="17">
        <v>75</v>
      </c>
    </row>
    <row r="1977" spans="1:2" x14ac:dyDescent="0.25">
      <c r="A1977" s="35">
        <v>40601</v>
      </c>
      <c r="B1977" s="17">
        <v>75</v>
      </c>
    </row>
    <row r="1978" spans="1:2" x14ac:dyDescent="0.25">
      <c r="A1978" s="35">
        <v>40602</v>
      </c>
      <c r="B1978" s="17">
        <v>75</v>
      </c>
    </row>
    <row r="1979" spans="1:2" x14ac:dyDescent="0.25">
      <c r="A1979" s="35">
        <v>40603</v>
      </c>
      <c r="B1979" s="17">
        <v>74</v>
      </c>
    </row>
    <row r="1980" spans="1:2" x14ac:dyDescent="0.25">
      <c r="A1980" s="35">
        <v>40604</v>
      </c>
      <c r="B1980" s="17">
        <v>74</v>
      </c>
    </row>
    <row r="1981" spans="1:2" x14ac:dyDescent="0.25">
      <c r="A1981" s="35">
        <v>40605</v>
      </c>
      <c r="B1981" s="17">
        <v>90</v>
      </c>
    </row>
    <row r="1982" spans="1:2" x14ac:dyDescent="0.25">
      <c r="A1982" s="35">
        <v>40606</v>
      </c>
      <c r="B1982" s="17">
        <v>92</v>
      </c>
    </row>
    <row r="1983" spans="1:2" x14ac:dyDescent="0.25">
      <c r="A1983" s="35">
        <v>40607</v>
      </c>
      <c r="B1983" s="17">
        <v>100</v>
      </c>
    </row>
    <row r="1984" spans="1:2" x14ac:dyDescent="0.25">
      <c r="A1984" s="35">
        <v>40608</v>
      </c>
      <c r="B1984" s="17">
        <v>100</v>
      </c>
    </row>
    <row r="1985" spans="1:2" x14ac:dyDescent="0.25">
      <c r="A1985" s="35">
        <v>40609</v>
      </c>
      <c r="B1985" s="17">
        <v>100</v>
      </c>
    </row>
    <row r="1986" spans="1:2" x14ac:dyDescent="0.25">
      <c r="A1986" s="35">
        <v>40610</v>
      </c>
      <c r="B1986" s="17">
        <v>100</v>
      </c>
    </row>
    <row r="1987" spans="1:2" x14ac:dyDescent="0.25">
      <c r="A1987" s="35">
        <v>40611</v>
      </c>
      <c r="B1987" s="17">
        <v>100</v>
      </c>
    </row>
    <row r="1988" spans="1:2" x14ac:dyDescent="0.25">
      <c r="A1988" s="35">
        <v>40612</v>
      </c>
      <c r="B1988" s="17">
        <v>89</v>
      </c>
    </row>
    <row r="1989" spans="1:2" x14ac:dyDescent="0.25">
      <c r="A1989" s="35">
        <v>40613</v>
      </c>
      <c r="B1989" s="17">
        <v>89</v>
      </c>
    </row>
    <row r="1990" spans="1:2" x14ac:dyDescent="0.25">
      <c r="A1990" s="35">
        <v>40614</v>
      </c>
      <c r="B1990" s="17">
        <v>90</v>
      </c>
    </row>
    <row r="1991" spans="1:2" x14ac:dyDescent="0.25">
      <c r="A1991" s="35">
        <v>40615</v>
      </c>
      <c r="B1991" s="17">
        <v>90</v>
      </c>
    </row>
    <row r="1992" spans="1:2" x14ac:dyDescent="0.25">
      <c r="A1992" s="35">
        <v>40616</v>
      </c>
      <c r="B1992" s="17">
        <v>80</v>
      </c>
    </row>
    <row r="1993" spans="1:2" x14ac:dyDescent="0.25">
      <c r="A1993" s="35">
        <v>40617</v>
      </c>
      <c r="B1993" s="17">
        <v>70</v>
      </c>
    </row>
    <row r="1994" spans="1:2" x14ac:dyDescent="0.25">
      <c r="A1994" s="35">
        <v>40618</v>
      </c>
      <c r="B1994" s="17">
        <v>70</v>
      </c>
    </row>
    <row r="1995" spans="1:2" x14ac:dyDescent="0.25">
      <c r="A1995" s="35">
        <v>40619</v>
      </c>
      <c r="B1995" s="17">
        <v>60</v>
      </c>
    </row>
    <row r="1996" spans="1:2" x14ac:dyDescent="0.25">
      <c r="A1996" s="35">
        <v>40620</v>
      </c>
      <c r="B1996" s="17">
        <v>60</v>
      </c>
    </row>
    <row r="1997" spans="1:2" x14ac:dyDescent="0.25">
      <c r="A1997" s="35">
        <v>40621</v>
      </c>
      <c r="B1997" s="17">
        <v>60</v>
      </c>
    </row>
    <row r="1998" spans="1:2" x14ac:dyDescent="0.25">
      <c r="A1998" s="35">
        <v>40622</v>
      </c>
      <c r="B1998" s="17">
        <v>151</v>
      </c>
    </row>
    <row r="1999" spans="1:2" x14ac:dyDescent="0.25">
      <c r="A1999" s="35">
        <v>40623</v>
      </c>
      <c r="B1999" s="17">
        <v>197</v>
      </c>
    </row>
    <row r="2000" spans="1:2" x14ac:dyDescent="0.25">
      <c r="A2000" s="35">
        <v>40624</v>
      </c>
      <c r="B2000" s="17">
        <v>180</v>
      </c>
    </row>
    <row r="2001" spans="1:2" x14ac:dyDescent="0.25">
      <c r="A2001" s="35">
        <v>40625</v>
      </c>
      <c r="B2001" s="17">
        <v>150</v>
      </c>
    </row>
    <row r="2002" spans="1:2" x14ac:dyDescent="0.25">
      <c r="A2002" s="35">
        <v>40626</v>
      </c>
      <c r="B2002" s="17">
        <v>135</v>
      </c>
    </row>
    <row r="2003" spans="1:2" x14ac:dyDescent="0.25">
      <c r="A2003" s="35">
        <v>40627</v>
      </c>
      <c r="B2003" s="17">
        <v>156</v>
      </c>
    </row>
    <row r="2004" spans="1:2" x14ac:dyDescent="0.25">
      <c r="A2004" s="35">
        <v>40628</v>
      </c>
      <c r="B2004" s="17">
        <v>233</v>
      </c>
    </row>
    <row r="2005" spans="1:2" x14ac:dyDescent="0.25">
      <c r="A2005" s="35">
        <v>40629</v>
      </c>
      <c r="B2005" s="17">
        <v>237</v>
      </c>
    </row>
    <row r="2006" spans="1:2" x14ac:dyDescent="0.25">
      <c r="A2006" s="35">
        <v>40630</v>
      </c>
      <c r="B2006" s="17">
        <v>341</v>
      </c>
    </row>
    <row r="2007" spans="1:2" x14ac:dyDescent="0.25">
      <c r="A2007" s="35">
        <v>40631</v>
      </c>
      <c r="B2007" s="17">
        <v>488</v>
      </c>
    </row>
    <row r="2008" spans="1:2" x14ac:dyDescent="0.25">
      <c r="A2008" s="35">
        <v>40632</v>
      </c>
      <c r="B2008" s="17">
        <v>498</v>
      </c>
    </row>
    <row r="2009" spans="1:2" x14ac:dyDescent="0.25">
      <c r="A2009" s="35">
        <v>40633</v>
      </c>
      <c r="B2009" s="17">
        <v>548</v>
      </c>
    </row>
    <row r="2010" spans="1:2" x14ac:dyDescent="0.25">
      <c r="A2010" s="35">
        <v>40634</v>
      </c>
      <c r="B2010" s="17">
        <v>742</v>
      </c>
    </row>
    <row r="2011" spans="1:2" x14ac:dyDescent="0.25">
      <c r="A2011" s="35">
        <v>40635</v>
      </c>
      <c r="B2011" s="17">
        <v>643</v>
      </c>
    </row>
    <row r="2012" spans="1:2" x14ac:dyDescent="0.25">
      <c r="A2012" s="35">
        <v>40636</v>
      </c>
      <c r="B2012" s="17">
        <v>508</v>
      </c>
    </row>
    <row r="2013" spans="1:2" x14ac:dyDescent="0.25">
      <c r="A2013" s="35">
        <v>40637</v>
      </c>
      <c r="B2013" s="17">
        <v>372</v>
      </c>
    </row>
    <row r="2014" spans="1:2" x14ac:dyDescent="0.25">
      <c r="A2014" s="35">
        <v>40638</v>
      </c>
      <c r="B2014" s="17">
        <v>320</v>
      </c>
    </row>
    <row r="2015" spans="1:2" x14ac:dyDescent="0.25">
      <c r="A2015" s="35">
        <v>40639</v>
      </c>
      <c r="B2015" s="17">
        <v>277</v>
      </c>
    </row>
    <row r="2016" spans="1:2" x14ac:dyDescent="0.25">
      <c r="A2016" s="35">
        <v>40640</v>
      </c>
      <c r="B2016" s="17">
        <v>270</v>
      </c>
    </row>
    <row r="2017" spans="1:2" x14ac:dyDescent="0.25">
      <c r="A2017" s="35">
        <v>40641</v>
      </c>
      <c r="B2017" s="17">
        <v>270</v>
      </c>
    </row>
    <row r="2018" spans="1:2" x14ac:dyDescent="0.25">
      <c r="A2018" s="35">
        <v>40642</v>
      </c>
      <c r="B2018" s="17">
        <v>240</v>
      </c>
    </row>
    <row r="2019" spans="1:2" x14ac:dyDescent="0.25">
      <c r="A2019" s="35">
        <v>40643</v>
      </c>
      <c r="B2019" s="17">
        <v>190</v>
      </c>
    </row>
    <row r="2020" spans="1:2" x14ac:dyDescent="0.25">
      <c r="A2020" s="35">
        <v>40644</v>
      </c>
      <c r="B2020" s="17">
        <v>170</v>
      </c>
    </row>
    <row r="2021" spans="1:2" x14ac:dyDescent="0.25">
      <c r="A2021" s="35">
        <v>40645</v>
      </c>
      <c r="B2021" s="17">
        <v>160</v>
      </c>
    </row>
    <row r="2022" spans="1:2" x14ac:dyDescent="0.25">
      <c r="A2022" s="35">
        <v>40646</v>
      </c>
      <c r="B2022" s="17">
        <v>140</v>
      </c>
    </row>
    <row r="2023" spans="1:2" x14ac:dyDescent="0.25">
      <c r="A2023" s="35">
        <v>40647</v>
      </c>
      <c r="B2023" s="17">
        <v>135</v>
      </c>
    </row>
    <row r="2024" spans="1:2" x14ac:dyDescent="0.25">
      <c r="A2024" s="35">
        <v>40648</v>
      </c>
      <c r="B2024" s="17">
        <v>135</v>
      </c>
    </row>
    <row r="2025" spans="1:2" x14ac:dyDescent="0.25">
      <c r="A2025" s="35">
        <v>40649</v>
      </c>
      <c r="B2025" s="17">
        <v>134</v>
      </c>
    </row>
    <row r="2026" spans="1:2" x14ac:dyDescent="0.25">
      <c r="A2026" s="35">
        <v>40650</v>
      </c>
      <c r="B2026" s="17">
        <v>131</v>
      </c>
    </row>
    <row r="2027" spans="1:2" x14ac:dyDescent="0.25">
      <c r="A2027" s="35">
        <v>40651</v>
      </c>
      <c r="B2027" s="17">
        <v>127</v>
      </c>
    </row>
    <row r="2028" spans="1:2" x14ac:dyDescent="0.25">
      <c r="A2028" s="35">
        <v>40652</v>
      </c>
      <c r="B2028" s="17">
        <v>124</v>
      </c>
    </row>
    <row r="2029" spans="1:2" x14ac:dyDescent="0.25">
      <c r="A2029" s="35">
        <v>40653</v>
      </c>
      <c r="B2029" s="17">
        <v>120</v>
      </c>
    </row>
    <row r="2030" spans="1:2" x14ac:dyDescent="0.25">
      <c r="A2030" s="35">
        <v>40654</v>
      </c>
      <c r="B2030" s="17">
        <v>115</v>
      </c>
    </row>
    <row r="2031" spans="1:2" x14ac:dyDescent="0.25">
      <c r="A2031" s="35">
        <v>40655</v>
      </c>
      <c r="B2031" s="17">
        <v>110</v>
      </c>
    </row>
    <row r="2032" spans="1:2" x14ac:dyDescent="0.25">
      <c r="A2032" s="35">
        <v>40656</v>
      </c>
      <c r="B2032" s="17">
        <v>105</v>
      </c>
    </row>
    <row r="2033" spans="1:2" x14ac:dyDescent="0.25">
      <c r="A2033" s="35">
        <v>40657</v>
      </c>
      <c r="B2033" s="17">
        <v>100</v>
      </c>
    </row>
    <row r="2034" spans="1:2" x14ac:dyDescent="0.25">
      <c r="A2034" s="35">
        <v>40658</v>
      </c>
      <c r="B2034" s="17">
        <v>95</v>
      </c>
    </row>
    <row r="2035" spans="1:2" x14ac:dyDescent="0.25">
      <c r="A2035" s="35">
        <v>40659</v>
      </c>
      <c r="B2035" s="17">
        <v>92</v>
      </c>
    </row>
    <row r="2036" spans="1:2" x14ac:dyDescent="0.25">
      <c r="A2036" s="35">
        <v>40660</v>
      </c>
      <c r="B2036" s="17">
        <v>82</v>
      </c>
    </row>
    <row r="2037" spans="1:2" x14ac:dyDescent="0.25">
      <c r="A2037" s="35">
        <v>40661</v>
      </c>
      <c r="B2037" s="17">
        <v>82</v>
      </c>
    </row>
    <row r="2038" spans="1:2" x14ac:dyDescent="0.25">
      <c r="A2038" s="35">
        <v>40662</v>
      </c>
      <c r="B2038" s="17">
        <v>72</v>
      </c>
    </row>
    <row r="2039" spans="1:2" x14ac:dyDescent="0.25">
      <c r="A2039" s="35">
        <v>40663</v>
      </c>
      <c r="B2039" s="17">
        <v>70</v>
      </c>
    </row>
    <row r="2040" spans="1:2" x14ac:dyDescent="0.25">
      <c r="A2040" s="35">
        <v>40664</v>
      </c>
      <c r="B2040" s="17">
        <v>65</v>
      </c>
    </row>
    <row r="2041" spans="1:2" x14ac:dyDescent="0.25">
      <c r="A2041" s="35">
        <v>40665</v>
      </c>
      <c r="B2041" s="17">
        <v>58</v>
      </c>
    </row>
    <row r="2042" spans="1:2" x14ac:dyDescent="0.25">
      <c r="A2042" s="35">
        <v>40666</v>
      </c>
      <c r="B2042" s="17">
        <v>58</v>
      </c>
    </row>
    <row r="2043" spans="1:2" x14ac:dyDescent="0.25">
      <c r="A2043" s="35">
        <v>40667</v>
      </c>
      <c r="B2043" s="17">
        <v>58</v>
      </c>
    </row>
    <row r="2044" spans="1:2" x14ac:dyDescent="0.25">
      <c r="A2044" s="35">
        <v>40668</v>
      </c>
      <c r="B2044" s="17">
        <v>55</v>
      </c>
    </row>
    <row r="2045" spans="1:2" x14ac:dyDescent="0.25">
      <c r="A2045" s="35">
        <v>40669</v>
      </c>
      <c r="B2045" s="17">
        <v>50</v>
      </c>
    </row>
    <row r="2046" spans="1:2" x14ac:dyDescent="0.25">
      <c r="A2046" s="35">
        <v>40670</v>
      </c>
      <c r="B2046" s="17">
        <v>45</v>
      </c>
    </row>
    <row r="2047" spans="1:2" x14ac:dyDescent="0.25">
      <c r="A2047" s="35">
        <v>40671</v>
      </c>
      <c r="B2047" s="17">
        <v>38</v>
      </c>
    </row>
    <row r="2048" spans="1:2" x14ac:dyDescent="0.25">
      <c r="A2048" s="35">
        <v>40672</v>
      </c>
      <c r="B2048" s="17">
        <v>35</v>
      </c>
    </row>
    <row r="2049" spans="1:2" x14ac:dyDescent="0.25">
      <c r="A2049" s="35">
        <v>40673</v>
      </c>
      <c r="B2049" s="17">
        <v>35</v>
      </c>
    </row>
    <row r="2050" spans="1:2" x14ac:dyDescent="0.25">
      <c r="A2050" s="35">
        <v>40674</v>
      </c>
      <c r="B2050" s="17">
        <v>35</v>
      </c>
    </row>
    <row r="2051" spans="1:2" x14ac:dyDescent="0.25">
      <c r="A2051" s="35">
        <v>40675</v>
      </c>
      <c r="B2051" s="17">
        <v>35</v>
      </c>
    </row>
    <row r="2052" spans="1:2" x14ac:dyDescent="0.25">
      <c r="A2052" s="35">
        <v>40676</v>
      </c>
      <c r="B2052" s="17">
        <v>35</v>
      </c>
    </row>
    <row r="2053" spans="1:2" x14ac:dyDescent="0.25">
      <c r="A2053" s="35">
        <v>40677</v>
      </c>
      <c r="B2053" s="17">
        <v>35</v>
      </c>
    </row>
    <row r="2054" spans="1:2" x14ac:dyDescent="0.25">
      <c r="A2054" s="35">
        <v>40678</v>
      </c>
      <c r="B2054" s="17">
        <v>35</v>
      </c>
    </row>
    <row r="2055" spans="1:2" x14ac:dyDescent="0.25">
      <c r="A2055" s="35">
        <v>40679</v>
      </c>
      <c r="B2055" s="17">
        <v>35</v>
      </c>
    </row>
    <row r="2056" spans="1:2" x14ac:dyDescent="0.25">
      <c r="A2056" s="35">
        <v>40680</v>
      </c>
      <c r="B2056" s="17">
        <v>35</v>
      </c>
    </row>
    <row r="2057" spans="1:2" x14ac:dyDescent="0.25">
      <c r="A2057" s="35">
        <v>40681</v>
      </c>
      <c r="B2057" s="17">
        <v>35</v>
      </c>
    </row>
    <row r="2058" spans="1:2" x14ac:dyDescent="0.25">
      <c r="A2058" s="35">
        <v>40682</v>
      </c>
      <c r="B2058" s="17">
        <v>35</v>
      </c>
    </row>
    <row r="2059" spans="1:2" x14ac:dyDescent="0.25">
      <c r="A2059" s="35">
        <v>40683</v>
      </c>
      <c r="B2059" s="17">
        <v>35</v>
      </c>
    </row>
    <row r="2060" spans="1:2" x14ac:dyDescent="0.25">
      <c r="A2060" s="35">
        <v>40684</v>
      </c>
      <c r="B2060" s="17">
        <v>35</v>
      </c>
    </row>
    <row r="2061" spans="1:2" x14ac:dyDescent="0.25">
      <c r="A2061" s="35">
        <v>40685</v>
      </c>
      <c r="B2061" s="17">
        <v>35</v>
      </c>
    </row>
    <row r="2062" spans="1:2" x14ac:dyDescent="0.25">
      <c r="A2062" s="35">
        <v>40686</v>
      </c>
      <c r="B2062" s="17">
        <v>35</v>
      </c>
    </row>
    <row r="2063" spans="1:2" x14ac:dyDescent="0.25">
      <c r="A2063" s="35">
        <v>40687</v>
      </c>
      <c r="B2063" s="17">
        <v>35</v>
      </c>
    </row>
    <row r="2064" spans="1:2" x14ac:dyDescent="0.25">
      <c r="A2064" s="35">
        <v>40688</v>
      </c>
      <c r="B2064" s="17">
        <v>35</v>
      </c>
    </row>
    <row r="2065" spans="1:2" x14ac:dyDescent="0.25">
      <c r="A2065" s="35">
        <v>40689</v>
      </c>
      <c r="B2065" s="17">
        <v>34</v>
      </c>
    </row>
    <row r="2066" spans="1:2" x14ac:dyDescent="0.25">
      <c r="A2066" s="35">
        <v>40690</v>
      </c>
      <c r="B2066" s="17">
        <v>34</v>
      </c>
    </row>
    <row r="2067" spans="1:2" x14ac:dyDescent="0.25">
      <c r="A2067" s="35">
        <v>40691</v>
      </c>
      <c r="B2067" s="17">
        <v>34</v>
      </c>
    </row>
    <row r="2068" spans="1:2" x14ac:dyDescent="0.25">
      <c r="A2068" s="35">
        <v>40692</v>
      </c>
      <c r="B2068" s="17">
        <v>34</v>
      </c>
    </row>
    <row r="2069" spans="1:2" x14ac:dyDescent="0.25">
      <c r="A2069" s="35">
        <v>40693</v>
      </c>
      <c r="B2069" s="17">
        <v>34</v>
      </c>
    </row>
    <row r="2070" spans="1:2" x14ac:dyDescent="0.25">
      <c r="A2070" s="35">
        <v>40694</v>
      </c>
      <c r="B2070" s="17">
        <v>34</v>
      </c>
    </row>
    <row r="2071" spans="1:2" x14ac:dyDescent="0.25">
      <c r="A2071" s="35">
        <v>40695</v>
      </c>
      <c r="B2071" s="17">
        <v>33</v>
      </c>
    </row>
    <row r="2072" spans="1:2" x14ac:dyDescent="0.25">
      <c r="A2072" s="35">
        <v>40696</v>
      </c>
      <c r="B2072" s="17">
        <v>30</v>
      </c>
    </row>
    <row r="2073" spans="1:2" x14ac:dyDescent="0.25">
      <c r="A2073" s="35">
        <v>40697</v>
      </c>
      <c r="B2073" s="17">
        <v>29</v>
      </c>
    </row>
    <row r="2074" spans="1:2" x14ac:dyDescent="0.25">
      <c r="A2074" s="35">
        <v>40698</v>
      </c>
      <c r="B2074" s="17">
        <v>28</v>
      </c>
    </row>
    <row r="2075" spans="1:2" x14ac:dyDescent="0.25">
      <c r="A2075" s="35">
        <v>40699</v>
      </c>
      <c r="B2075" s="17">
        <v>28</v>
      </c>
    </row>
    <row r="2076" spans="1:2" x14ac:dyDescent="0.25">
      <c r="A2076" s="35">
        <v>40700</v>
      </c>
      <c r="B2076" s="17">
        <v>28</v>
      </c>
    </row>
    <row r="2077" spans="1:2" x14ac:dyDescent="0.25">
      <c r="A2077" s="35">
        <v>40701</v>
      </c>
      <c r="B2077" s="17">
        <v>28</v>
      </c>
    </row>
    <row r="2078" spans="1:2" x14ac:dyDescent="0.25">
      <c r="A2078" s="35">
        <v>40702</v>
      </c>
      <c r="B2078" s="17">
        <v>28</v>
      </c>
    </row>
    <row r="2079" spans="1:2" x14ac:dyDescent="0.25">
      <c r="A2079" s="35">
        <v>40703</v>
      </c>
      <c r="B2079" s="17">
        <v>28</v>
      </c>
    </row>
    <row r="2080" spans="1:2" x14ac:dyDescent="0.25">
      <c r="A2080" s="35">
        <v>40704</v>
      </c>
      <c r="B2080" s="17">
        <v>28</v>
      </c>
    </row>
    <row r="2081" spans="1:2" x14ac:dyDescent="0.25">
      <c r="A2081" s="35">
        <v>40705</v>
      </c>
      <c r="B2081" s="17">
        <v>28</v>
      </c>
    </row>
    <row r="2082" spans="1:2" x14ac:dyDescent="0.25">
      <c r="A2082" s="35">
        <v>40706</v>
      </c>
      <c r="B2082" s="17">
        <v>28</v>
      </c>
    </row>
    <row r="2083" spans="1:2" x14ac:dyDescent="0.25">
      <c r="A2083" s="35">
        <v>40707</v>
      </c>
      <c r="B2083" s="17">
        <v>28</v>
      </c>
    </row>
    <row r="2084" spans="1:2" x14ac:dyDescent="0.25">
      <c r="A2084" s="35">
        <v>40708</v>
      </c>
      <c r="B2084" s="17">
        <v>27</v>
      </c>
    </row>
    <row r="2085" spans="1:2" x14ac:dyDescent="0.25">
      <c r="A2085" s="35">
        <v>40709</v>
      </c>
      <c r="B2085" s="17">
        <v>26</v>
      </c>
    </row>
    <row r="2086" spans="1:2" x14ac:dyDescent="0.25">
      <c r="A2086" s="35">
        <v>40710</v>
      </c>
      <c r="B2086" s="17">
        <v>26</v>
      </c>
    </row>
    <row r="2087" spans="1:2" x14ac:dyDescent="0.25">
      <c r="A2087" s="35">
        <v>40711</v>
      </c>
      <c r="B2087" s="17">
        <v>26</v>
      </c>
    </row>
    <row r="2088" spans="1:2" x14ac:dyDescent="0.25">
      <c r="A2088" s="35">
        <v>40712</v>
      </c>
      <c r="B2088" s="17">
        <v>25</v>
      </c>
    </row>
    <row r="2089" spans="1:2" x14ac:dyDescent="0.25">
      <c r="A2089" s="35">
        <v>40713</v>
      </c>
      <c r="B2089" s="17">
        <v>25</v>
      </c>
    </row>
    <row r="2090" spans="1:2" x14ac:dyDescent="0.25">
      <c r="A2090" s="35">
        <v>40714</v>
      </c>
      <c r="B2090" s="17">
        <v>25</v>
      </c>
    </row>
    <row r="2091" spans="1:2" x14ac:dyDescent="0.25">
      <c r="A2091" s="35">
        <v>40715</v>
      </c>
      <c r="B2091" s="17">
        <v>25</v>
      </c>
    </row>
    <row r="2092" spans="1:2" x14ac:dyDescent="0.25">
      <c r="A2092" s="35">
        <v>40716</v>
      </c>
      <c r="B2092" s="17">
        <v>23</v>
      </c>
    </row>
    <row r="2093" spans="1:2" x14ac:dyDescent="0.25">
      <c r="A2093" s="35">
        <v>40717</v>
      </c>
      <c r="B2093" s="17">
        <v>22</v>
      </c>
    </row>
    <row r="2094" spans="1:2" x14ac:dyDescent="0.25">
      <c r="A2094" s="35">
        <v>40718</v>
      </c>
      <c r="B2094" s="17">
        <v>22</v>
      </c>
    </row>
    <row r="2095" spans="1:2" x14ac:dyDescent="0.25">
      <c r="A2095" s="35">
        <v>40719</v>
      </c>
      <c r="B2095" s="17">
        <v>21</v>
      </c>
    </row>
    <row r="2096" spans="1:2" x14ac:dyDescent="0.25">
      <c r="A2096" s="35">
        <v>40720</v>
      </c>
      <c r="B2096" s="17">
        <v>19</v>
      </c>
    </row>
    <row r="2097" spans="1:2" x14ac:dyDescent="0.25">
      <c r="A2097" s="35">
        <v>40721</v>
      </c>
      <c r="B2097" s="17">
        <v>18</v>
      </c>
    </row>
    <row r="2098" spans="1:2" x14ac:dyDescent="0.25">
      <c r="A2098" s="35">
        <v>40722</v>
      </c>
      <c r="B2098" s="17">
        <v>17</v>
      </c>
    </row>
    <row r="2099" spans="1:2" x14ac:dyDescent="0.25">
      <c r="A2099" s="35">
        <v>40723</v>
      </c>
      <c r="B2099" s="17">
        <v>16</v>
      </c>
    </row>
    <row r="2100" spans="1:2" x14ac:dyDescent="0.25">
      <c r="A2100" s="35">
        <v>40724</v>
      </c>
      <c r="B2100" s="17">
        <v>16</v>
      </c>
    </row>
    <row r="2101" spans="1:2" x14ac:dyDescent="0.25">
      <c r="A2101" s="35">
        <v>40725</v>
      </c>
      <c r="B2101" s="17">
        <v>15</v>
      </c>
    </row>
    <row r="2102" spans="1:2" x14ac:dyDescent="0.25">
      <c r="A2102" s="35">
        <v>40726</v>
      </c>
      <c r="B2102" s="17">
        <v>15</v>
      </c>
    </row>
    <row r="2103" spans="1:2" x14ac:dyDescent="0.25">
      <c r="A2103" s="35">
        <v>40727</v>
      </c>
      <c r="B2103" s="17">
        <v>15</v>
      </c>
    </row>
    <row r="2104" spans="1:2" x14ac:dyDescent="0.25">
      <c r="A2104" s="35">
        <v>40728</v>
      </c>
      <c r="B2104" s="17">
        <v>15</v>
      </c>
    </row>
    <row r="2105" spans="1:2" x14ac:dyDescent="0.25">
      <c r="A2105" s="35">
        <v>40729</v>
      </c>
      <c r="B2105" s="17">
        <v>15</v>
      </c>
    </row>
    <row r="2106" spans="1:2" x14ac:dyDescent="0.25">
      <c r="A2106" s="35">
        <v>40730</v>
      </c>
      <c r="B2106" s="17">
        <v>15</v>
      </c>
    </row>
    <row r="2107" spans="1:2" x14ac:dyDescent="0.25">
      <c r="A2107" s="35">
        <v>40731</v>
      </c>
      <c r="B2107" s="17">
        <v>26</v>
      </c>
    </row>
    <row r="2108" spans="1:2" x14ac:dyDescent="0.25">
      <c r="A2108" s="35">
        <v>40732</v>
      </c>
      <c r="B2108" s="17">
        <v>14</v>
      </c>
    </row>
    <row r="2109" spans="1:2" x14ac:dyDescent="0.25">
      <c r="A2109" s="35">
        <v>40733</v>
      </c>
      <c r="B2109" s="17">
        <v>14</v>
      </c>
    </row>
    <row r="2110" spans="1:2" x14ac:dyDescent="0.25">
      <c r="A2110" s="35">
        <v>40734</v>
      </c>
      <c r="B2110" s="17">
        <v>14</v>
      </c>
    </row>
    <row r="2111" spans="1:2" x14ac:dyDescent="0.25">
      <c r="A2111" s="35">
        <v>40735</v>
      </c>
      <c r="B2111" s="17">
        <v>13</v>
      </c>
    </row>
    <row r="2112" spans="1:2" x14ac:dyDescent="0.25">
      <c r="A2112" s="35">
        <v>40736</v>
      </c>
      <c r="B2112" s="17">
        <v>13</v>
      </c>
    </row>
    <row r="2113" spans="1:2" x14ac:dyDescent="0.25">
      <c r="A2113" s="35">
        <v>40737</v>
      </c>
      <c r="B2113" s="17">
        <v>13</v>
      </c>
    </row>
    <row r="2114" spans="1:2" x14ac:dyDescent="0.25">
      <c r="A2114" s="35">
        <v>40738</v>
      </c>
      <c r="B2114" s="17">
        <v>13</v>
      </c>
    </row>
    <row r="2115" spans="1:2" x14ac:dyDescent="0.25">
      <c r="A2115" s="35">
        <v>40739</v>
      </c>
      <c r="B2115" s="17">
        <v>13</v>
      </c>
    </row>
    <row r="2116" spans="1:2" x14ac:dyDescent="0.25">
      <c r="A2116" s="35">
        <v>40740</v>
      </c>
      <c r="B2116" s="17">
        <v>13</v>
      </c>
    </row>
    <row r="2117" spans="1:2" x14ac:dyDescent="0.25">
      <c r="A2117" s="35">
        <v>40741</v>
      </c>
      <c r="B2117" s="17">
        <v>13</v>
      </c>
    </row>
    <row r="2118" spans="1:2" x14ac:dyDescent="0.25">
      <c r="A2118" s="35">
        <v>40742</v>
      </c>
      <c r="B2118" s="17">
        <v>13</v>
      </c>
    </row>
    <row r="2119" spans="1:2" x14ac:dyDescent="0.25">
      <c r="A2119" s="35">
        <v>40743</v>
      </c>
      <c r="B2119" s="17">
        <v>13</v>
      </c>
    </row>
    <row r="2120" spans="1:2" x14ac:dyDescent="0.25">
      <c r="A2120" s="35">
        <v>40744</v>
      </c>
      <c r="B2120" s="17">
        <v>12</v>
      </c>
    </row>
    <row r="2121" spans="1:2" x14ac:dyDescent="0.25">
      <c r="A2121" s="35">
        <v>40745</v>
      </c>
      <c r="B2121" s="17">
        <v>11</v>
      </c>
    </row>
    <row r="2122" spans="1:2" x14ac:dyDescent="0.25">
      <c r="A2122" s="35">
        <v>40746</v>
      </c>
      <c r="B2122" s="17">
        <v>11</v>
      </c>
    </row>
    <row r="2123" spans="1:2" x14ac:dyDescent="0.25">
      <c r="A2123" s="35">
        <v>40747</v>
      </c>
      <c r="B2123" s="17">
        <v>11</v>
      </c>
    </row>
    <row r="2124" spans="1:2" x14ac:dyDescent="0.25">
      <c r="A2124" s="35">
        <v>40748</v>
      </c>
      <c r="B2124" s="17">
        <v>11</v>
      </c>
    </row>
    <row r="2125" spans="1:2" x14ac:dyDescent="0.25">
      <c r="A2125" s="35">
        <v>40749</v>
      </c>
      <c r="B2125" s="17">
        <v>11</v>
      </c>
    </row>
    <row r="2126" spans="1:2" x14ac:dyDescent="0.25">
      <c r="A2126" s="35">
        <v>40750</v>
      </c>
      <c r="B2126" s="17">
        <v>11</v>
      </c>
    </row>
    <row r="2127" spans="1:2" x14ac:dyDescent="0.25">
      <c r="A2127" s="35">
        <v>40751</v>
      </c>
      <c r="B2127" s="17">
        <v>10</v>
      </c>
    </row>
    <row r="2128" spans="1:2" x14ac:dyDescent="0.25">
      <c r="A2128" s="35">
        <v>40752</v>
      </c>
      <c r="B2128" s="17">
        <v>10</v>
      </c>
    </row>
    <row r="2129" spans="1:2" x14ac:dyDescent="0.25">
      <c r="A2129" s="35">
        <v>40753</v>
      </c>
      <c r="B2129" s="17">
        <v>10</v>
      </c>
    </row>
    <row r="2130" spans="1:2" x14ac:dyDescent="0.25">
      <c r="A2130" s="35">
        <v>40754</v>
      </c>
      <c r="B2130" s="17">
        <v>10</v>
      </c>
    </row>
    <row r="2131" spans="1:2" x14ac:dyDescent="0.25">
      <c r="A2131" s="35">
        <v>40755</v>
      </c>
      <c r="B2131" s="17">
        <v>10</v>
      </c>
    </row>
    <row r="2132" spans="1:2" x14ac:dyDescent="0.25">
      <c r="A2132" s="35">
        <v>40756</v>
      </c>
      <c r="B2132" s="17">
        <v>10</v>
      </c>
    </row>
    <row r="2133" spans="1:2" x14ac:dyDescent="0.25">
      <c r="A2133" s="35">
        <v>40757</v>
      </c>
      <c r="B2133" s="17">
        <v>10</v>
      </c>
    </row>
    <row r="2134" spans="1:2" x14ac:dyDescent="0.25">
      <c r="A2134" s="35">
        <v>40758</v>
      </c>
      <c r="B2134" s="17">
        <v>10</v>
      </c>
    </row>
    <row r="2135" spans="1:2" x14ac:dyDescent="0.25">
      <c r="A2135" s="35">
        <v>40759</v>
      </c>
      <c r="B2135" s="17">
        <v>10</v>
      </c>
    </row>
    <row r="2136" spans="1:2" x14ac:dyDescent="0.25">
      <c r="A2136" s="35">
        <v>40760</v>
      </c>
      <c r="B2136" s="17">
        <v>9.3000001907348633</v>
      </c>
    </row>
    <row r="2137" spans="1:2" x14ac:dyDescent="0.25">
      <c r="A2137" s="35">
        <v>40761</v>
      </c>
      <c r="B2137" s="17">
        <v>9.3999996185302734</v>
      </c>
    </row>
    <row r="2138" spans="1:2" x14ac:dyDescent="0.25">
      <c r="A2138" s="35">
        <v>40762</v>
      </c>
      <c r="B2138" s="17">
        <v>8.1000003814697266</v>
      </c>
    </row>
    <row r="2139" spans="1:2" x14ac:dyDescent="0.25">
      <c r="A2139" s="35">
        <v>40763</v>
      </c>
      <c r="B2139" s="17">
        <v>8.3000001907348633</v>
      </c>
    </row>
    <row r="2140" spans="1:2" x14ac:dyDescent="0.25">
      <c r="A2140" s="35">
        <v>40764</v>
      </c>
      <c r="B2140" s="17">
        <v>8.3000001907348633</v>
      </c>
    </row>
    <row r="2141" spans="1:2" x14ac:dyDescent="0.25">
      <c r="A2141" s="35">
        <v>40765</v>
      </c>
      <c r="B2141" s="17">
        <v>8.3000001907348633</v>
      </c>
    </row>
    <row r="2142" spans="1:2" x14ac:dyDescent="0.25">
      <c r="A2142" s="35">
        <v>40766</v>
      </c>
      <c r="B2142" s="17">
        <v>8.3000001907348633</v>
      </c>
    </row>
    <row r="2143" spans="1:2" x14ac:dyDescent="0.25">
      <c r="A2143" s="35">
        <v>40767</v>
      </c>
      <c r="B2143" s="17">
        <v>8.3000001907348633</v>
      </c>
    </row>
    <row r="2144" spans="1:2" x14ac:dyDescent="0.25">
      <c r="A2144" s="35">
        <v>40768</v>
      </c>
      <c r="B2144" s="17">
        <v>8.3000001907348633</v>
      </c>
    </row>
    <row r="2145" spans="1:2" x14ac:dyDescent="0.25">
      <c r="A2145" s="35">
        <v>40769</v>
      </c>
      <c r="B2145" s="17">
        <v>8.3000001907348633</v>
      </c>
    </row>
    <row r="2146" spans="1:2" x14ac:dyDescent="0.25">
      <c r="A2146" s="35">
        <v>40770</v>
      </c>
      <c r="B2146" s="17">
        <v>8.3000001907348633</v>
      </c>
    </row>
    <row r="2147" spans="1:2" x14ac:dyDescent="0.25">
      <c r="A2147" s="35">
        <v>40771</v>
      </c>
      <c r="B2147" s="17">
        <v>8.3000001907348633</v>
      </c>
    </row>
    <row r="2148" spans="1:2" x14ac:dyDescent="0.25">
      <c r="A2148" s="35">
        <v>40772</v>
      </c>
      <c r="B2148" s="17">
        <v>8.3000001907348633</v>
      </c>
    </row>
    <row r="2149" spans="1:2" x14ac:dyDescent="0.25">
      <c r="A2149" s="35">
        <v>40773</v>
      </c>
      <c r="B2149" s="17">
        <v>7.3000001907348633</v>
      </c>
    </row>
    <row r="2150" spans="1:2" x14ac:dyDescent="0.25">
      <c r="A2150" s="35">
        <v>40774</v>
      </c>
      <c r="B2150" s="17">
        <v>7.3000001907348633</v>
      </c>
    </row>
    <row r="2151" spans="1:2" x14ac:dyDescent="0.25">
      <c r="A2151" s="35">
        <v>40775</v>
      </c>
      <c r="B2151" s="17">
        <v>7.1999998092651367</v>
      </c>
    </row>
    <row r="2152" spans="1:2" x14ac:dyDescent="0.25">
      <c r="A2152" s="35">
        <v>40776</v>
      </c>
      <c r="B2152" s="17">
        <v>7.0999999046325684</v>
      </c>
    </row>
    <row r="2153" spans="1:2" x14ac:dyDescent="0.25">
      <c r="A2153" s="35">
        <v>40777</v>
      </c>
      <c r="B2153" s="17">
        <v>7.1999998092651367</v>
      </c>
    </row>
    <row r="2154" spans="1:2" x14ac:dyDescent="0.25">
      <c r="A2154" s="35">
        <v>40778</v>
      </c>
      <c r="B2154" s="17">
        <v>7.3000001907348633</v>
      </c>
    </row>
    <row r="2155" spans="1:2" x14ac:dyDescent="0.25">
      <c r="A2155" s="35">
        <v>40779</v>
      </c>
      <c r="B2155" s="17">
        <v>7.3000001907348633</v>
      </c>
    </row>
    <row r="2156" spans="1:2" x14ac:dyDescent="0.25">
      <c r="A2156" s="35">
        <v>40780</v>
      </c>
      <c r="B2156" s="17">
        <v>7.3000001907348633</v>
      </c>
    </row>
    <row r="2157" spans="1:2" x14ac:dyDescent="0.25">
      <c r="A2157" s="35">
        <v>40781</v>
      </c>
      <c r="B2157" s="17">
        <v>7.3000001907348633</v>
      </c>
    </row>
    <row r="2158" spans="1:2" x14ac:dyDescent="0.25">
      <c r="A2158" s="35">
        <v>40782</v>
      </c>
      <c r="B2158" s="17">
        <v>7</v>
      </c>
    </row>
    <row r="2159" spans="1:2" x14ac:dyDescent="0.25">
      <c r="A2159" s="35">
        <v>40783</v>
      </c>
      <c r="B2159" s="17">
        <v>6.1999998092651367</v>
      </c>
    </row>
    <row r="2160" spans="1:2" x14ac:dyDescent="0.25">
      <c r="A2160" s="35">
        <v>40784</v>
      </c>
      <c r="B2160" s="17">
        <v>6</v>
      </c>
    </row>
    <row r="2161" spans="1:2" x14ac:dyDescent="0.25">
      <c r="A2161" s="35">
        <v>40785</v>
      </c>
      <c r="B2161" s="17">
        <v>6</v>
      </c>
    </row>
    <row r="2162" spans="1:2" x14ac:dyDescent="0.25">
      <c r="A2162" s="35">
        <v>40786</v>
      </c>
      <c r="B2162" s="17">
        <v>6</v>
      </c>
    </row>
    <row r="2163" spans="1:2" x14ac:dyDescent="0.25">
      <c r="A2163" s="35">
        <v>40787</v>
      </c>
      <c r="B2163" s="17">
        <v>6</v>
      </c>
    </row>
    <row r="2164" spans="1:2" x14ac:dyDescent="0.25">
      <c r="A2164" s="35">
        <v>40788</v>
      </c>
      <c r="B2164" s="17">
        <v>6</v>
      </c>
    </row>
    <row r="2165" spans="1:2" x14ac:dyDescent="0.25">
      <c r="A2165" s="35">
        <v>40789</v>
      </c>
      <c r="B2165" s="17">
        <v>6</v>
      </c>
    </row>
    <row r="2166" spans="1:2" x14ac:dyDescent="0.25">
      <c r="A2166" s="35">
        <v>40790</v>
      </c>
      <c r="B2166" s="17">
        <v>6.1999998092651367</v>
      </c>
    </row>
    <row r="2167" spans="1:2" x14ac:dyDescent="0.25">
      <c r="A2167" s="35">
        <v>40791</v>
      </c>
      <c r="B2167" s="17">
        <v>6.1999998092651367</v>
      </c>
    </row>
    <row r="2168" spans="1:2" x14ac:dyDescent="0.25">
      <c r="A2168" s="35">
        <v>40792</v>
      </c>
      <c r="B2168" s="17">
        <v>6.1999998092651367</v>
      </c>
    </row>
    <row r="2169" spans="1:2" x14ac:dyDescent="0.25">
      <c r="A2169" s="35">
        <v>40793</v>
      </c>
      <c r="B2169" s="17">
        <v>6.1999998092651367</v>
      </c>
    </row>
    <row r="2170" spans="1:2" x14ac:dyDescent="0.25">
      <c r="A2170" s="35">
        <v>40794</v>
      </c>
      <c r="B2170" s="17">
        <v>6.1999998092651367</v>
      </c>
    </row>
    <row r="2171" spans="1:2" x14ac:dyDescent="0.25">
      <c r="A2171" s="35">
        <v>40795</v>
      </c>
      <c r="B2171" s="17">
        <v>6.1999998092651367</v>
      </c>
    </row>
    <row r="2172" spans="1:2" x14ac:dyDescent="0.25">
      <c r="A2172" s="35">
        <v>40796</v>
      </c>
      <c r="B2172" s="17">
        <v>6</v>
      </c>
    </row>
    <row r="2173" spans="1:2" x14ac:dyDescent="0.25">
      <c r="A2173" s="35">
        <v>40797</v>
      </c>
      <c r="B2173" s="17">
        <v>6</v>
      </c>
    </row>
    <row r="2174" spans="1:2" x14ac:dyDescent="0.25">
      <c r="A2174" s="35">
        <v>40798</v>
      </c>
      <c r="B2174" s="17">
        <v>5.5</v>
      </c>
    </row>
    <row r="2175" spans="1:2" x14ac:dyDescent="0.25">
      <c r="A2175" s="35">
        <v>40799</v>
      </c>
      <c r="B2175" s="17">
        <v>5</v>
      </c>
    </row>
    <row r="2176" spans="1:2" x14ac:dyDescent="0.25">
      <c r="A2176" s="35">
        <v>40800</v>
      </c>
      <c r="B2176" s="17">
        <v>5</v>
      </c>
    </row>
    <row r="2177" spans="1:2" x14ac:dyDescent="0.25">
      <c r="A2177" s="35">
        <v>40801</v>
      </c>
      <c r="B2177" s="17">
        <v>5</v>
      </c>
    </row>
    <row r="2178" spans="1:2" x14ac:dyDescent="0.25">
      <c r="A2178" s="35">
        <v>40802</v>
      </c>
      <c r="B2178" s="17">
        <v>5</v>
      </c>
    </row>
    <row r="2179" spans="1:2" x14ac:dyDescent="0.25">
      <c r="A2179" s="35">
        <v>40803</v>
      </c>
      <c r="B2179" s="17">
        <v>5</v>
      </c>
    </row>
    <row r="2180" spans="1:2" x14ac:dyDescent="0.25">
      <c r="A2180" s="35">
        <v>40804</v>
      </c>
      <c r="B2180" s="17">
        <v>5</v>
      </c>
    </row>
    <row r="2181" spans="1:2" x14ac:dyDescent="0.25">
      <c r="A2181" s="35">
        <v>40805</v>
      </c>
      <c r="B2181" s="17">
        <v>5</v>
      </c>
    </row>
    <row r="2182" spans="1:2" x14ac:dyDescent="0.25">
      <c r="A2182" s="35">
        <v>40806</v>
      </c>
      <c r="B2182" s="17">
        <v>5</v>
      </c>
    </row>
    <row r="2183" spans="1:2" x14ac:dyDescent="0.25">
      <c r="A2183" s="35">
        <v>40807</v>
      </c>
      <c r="B2183" s="17">
        <v>5</v>
      </c>
    </row>
    <row r="2184" spans="1:2" x14ac:dyDescent="0.25">
      <c r="A2184" s="35">
        <v>40808</v>
      </c>
      <c r="B2184" s="17">
        <v>5</v>
      </c>
    </row>
    <row r="2185" spans="1:2" x14ac:dyDescent="0.25">
      <c r="A2185" s="35">
        <v>40809</v>
      </c>
      <c r="B2185" s="17">
        <v>5</v>
      </c>
    </row>
    <row r="2186" spans="1:2" x14ac:dyDescent="0.25">
      <c r="A2186" s="35">
        <v>40810</v>
      </c>
      <c r="B2186" s="17">
        <v>5</v>
      </c>
    </row>
    <row r="2187" spans="1:2" x14ac:dyDescent="0.25">
      <c r="A2187" s="35">
        <v>40811</v>
      </c>
      <c r="B2187" s="17">
        <v>5</v>
      </c>
    </row>
    <row r="2188" spans="1:2" x14ac:dyDescent="0.25">
      <c r="A2188" s="35">
        <v>40812</v>
      </c>
      <c r="B2188" s="17">
        <v>5</v>
      </c>
    </row>
    <row r="2189" spans="1:2" x14ac:dyDescent="0.25">
      <c r="A2189" s="35">
        <v>40813</v>
      </c>
      <c r="B2189" s="17">
        <v>5</v>
      </c>
    </row>
    <row r="2190" spans="1:2" x14ac:dyDescent="0.25">
      <c r="A2190" s="35">
        <v>40814</v>
      </c>
      <c r="B2190" s="17">
        <v>5</v>
      </c>
    </row>
    <row r="2191" spans="1:2" x14ac:dyDescent="0.25">
      <c r="A2191" s="35">
        <v>40815</v>
      </c>
      <c r="B2191" s="17">
        <v>5</v>
      </c>
    </row>
    <row r="2192" spans="1:2" x14ac:dyDescent="0.25">
      <c r="A2192" s="35">
        <v>40816</v>
      </c>
      <c r="B2192" s="17">
        <v>5</v>
      </c>
    </row>
    <row r="2193" spans="1:2" x14ac:dyDescent="0.25">
      <c r="A2193" s="35">
        <v>40817</v>
      </c>
      <c r="B2193" s="17">
        <v>5</v>
      </c>
    </row>
    <row r="2194" spans="1:2" x14ac:dyDescent="0.25">
      <c r="A2194" s="35">
        <v>40818</v>
      </c>
      <c r="B2194" s="17">
        <v>5</v>
      </c>
    </row>
    <row r="2195" spans="1:2" x14ac:dyDescent="0.25">
      <c r="A2195" s="35">
        <v>40819</v>
      </c>
      <c r="B2195" s="17">
        <v>5</v>
      </c>
    </row>
    <row r="2196" spans="1:2" x14ac:dyDescent="0.25">
      <c r="A2196" s="35">
        <v>40820</v>
      </c>
      <c r="B2196" s="17">
        <v>5</v>
      </c>
    </row>
    <row r="2197" spans="1:2" x14ac:dyDescent="0.25">
      <c r="A2197" s="35">
        <v>40821</v>
      </c>
      <c r="B2197" s="17">
        <v>5</v>
      </c>
    </row>
    <row r="2198" spans="1:2" x14ac:dyDescent="0.25">
      <c r="A2198" s="35">
        <v>40822</v>
      </c>
      <c r="B2198" s="17">
        <v>5</v>
      </c>
    </row>
    <row r="2199" spans="1:2" x14ac:dyDescent="0.25">
      <c r="A2199" s="35">
        <v>40823</v>
      </c>
      <c r="B2199" s="17">
        <v>5</v>
      </c>
    </row>
    <row r="2200" spans="1:2" x14ac:dyDescent="0.25">
      <c r="A2200" s="35">
        <v>40824</v>
      </c>
      <c r="B2200" s="17">
        <v>5</v>
      </c>
    </row>
    <row r="2201" spans="1:2" x14ac:dyDescent="0.25">
      <c r="A2201" s="35">
        <v>40825</v>
      </c>
      <c r="B2201" s="17">
        <v>5</v>
      </c>
    </row>
    <row r="2202" spans="1:2" x14ac:dyDescent="0.25">
      <c r="A2202" s="35">
        <v>40826</v>
      </c>
      <c r="B2202" s="17">
        <v>5</v>
      </c>
    </row>
    <row r="2203" spans="1:2" x14ac:dyDescent="0.25">
      <c r="A2203" s="35">
        <v>40827</v>
      </c>
      <c r="B2203" s="17">
        <v>5</v>
      </c>
    </row>
    <row r="2204" spans="1:2" x14ac:dyDescent="0.25">
      <c r="A2204" s="35">
        <v>40828</v>
      </c>
      <c r="B2204" s="17">
        <v>5</v>
      </c>
    </row>
    <row r="2205" spans="1:2" x14ac:dyDescent="0.25">
      <c r="A2205" s="35">
        <v>40829</v>
      </c>
      <c r="B2205" s="17">
        <v>5</v>
      </c>
    </row>
    <row r="2206" spans="1:2" x14ac:dyDescent="0.25">
      <c r="A2206" s="35">
        <v>40830</v>
      </c>
      <c r="B2206" s="17">
        <v>5</v>
      </c>
    </row>
    <row r="2207" spans="1:2" x14ac:dyDescent="0.25">
      <c r="A2207" s="35">
        <v>40831</v>
      </c>
      <c r="B2207" s="17">
        <v>5</v>
      </c>
    </row>
    <row r="2208" spans="1:2" x14ac:dyDescent="0.25">
      <c r="A2208" s="35">
        <v>40832</v>
      </c>
      <c r="B2208" s="17">
        <v>5</v>
      </c>
    </row>
    <row r="2209" spans="1:2" x14ac:dyDescent="0.25">
      <c r="A2209" s="35">
        <v>40833</v>
      </c>
      <c r="B2209" s="17">
        <v>5</v>
      </c>
    </row>
    <row r="2210" spans="1:2" x14ac:dyDescent="0.25">
      <c r="A2210" s="35">
        <v>40834</v>
      </c>
      <c r="B2210" s="17">
        <v>5</v>
      </c>
    </row>
    <row r="2211" spans="1:2" x14ac:dyDescent="0.25">
      <c r="A2211" s="35">
        <v>40835</v>
      </c>
      <c r="B2211" s="17">
        <v>5</v>
      </c>
    </row>
    <row r="2212" spans="1:2" x14ac:dyDescent="0.25">
      <c r="A2212" s="35">
        <v>40836</v>
      </c>
      <c r="B2212" s="17">
        <v>5</v>
      </c>
    </row>
    <row r="2213" spans="1:2" x14ac:dyDescent="0.25">
      <c r="A2213" s="35">
        <v>40837</v>
      </c>
      <c r="B2213" s="17">
        <v>5</v>
      </c>
    </row>
    <row r="2214" spans="1:2" x14ac:dyDescent="0.25">
      <c r="A2214" s="35">
        <v>40838</v>
      </c>
      <c r="B2214" s="17">
        <v>5</v>
      </c>
    </row>
    <row r="2215" spans="1:2" x14ac:dyDescent="0.25">
      <c r="A2215" s="35">
        <v>40839</v>
      </c>
      <c r="B2215" s="17">
        <v>5</v>
      </c>
    </row>
    <row r="2216" spans="1:2" x14ac:dyDescent="0.25">
      <c r="A2216" s="35">
        <v>40840</v>
      </c>
      <c r="B2216" s="17">
        <v>5</v>
      </c>
    </row>
    <row r="2217" spans="1:2" x14ac:dyDescent="0.25">
      <c r="A2217" s="35">
        <v>40841</v>
      </c>
      <c r="B2217" s="17">
        <v>5</v>
      </c>
    </row>
    <row r="2218" spans="1:2" x14ac:dyDescent="0.25">
      <c r="A2218" s="35">
        <v>40842</v>
      </c>
      <c r="B2218" s="17">
        <v>5</v>
      </c>
    </row>
    <row r="2219" spans="1:2" x14ac:dyDescent="0.25">
      <c r="A2219" s="35">
        <v>40843</v>
      </c>
      <c r="B2219" s="17">
        <v>5</v>
      </c>
    </row>
    <row r="2220" spans="1:2" x14ac:dyDescent="0.25">
      <c r="A2220" s="35">
        <v>40844</v>
      </c>
      <c r="B2220" s="17">
        <v>5</v>
      </c>
    </row>
    <row r="2221" spans="1:2" x14ac:dyDescent="0.25">
      <c r="A2221" s="35">
        <v>40845</v>
      </c>
      <c r="B2221" s="17">
        <v>6</v>
      </c>
    </row>
    <row r="2222" spans="1:2" x14ac:dyDescent="0.25">
      <c r="A2222" s="35">
        <v>40846</v>
      </c>
      <c r="B2222" s="17">
        <v>6</v>
      </c>
    </row>
    <row r="2223" spans="1:2" x14ac:dyDescent="0.25">
      <c r="A2223" s="35">
        <v>40847</v>
      </c>
      <c r="B2223" s="17">
        <v>6</v>
      </c>
    </row>
    <row r="2224" spans="1:2" x14ac:dyDescent="0.25">
      <c r="A2224" s="35">
        <v>40848</v>
      </c>
      <c r="B2224" s="17">
        <v>5</v>
      </c>
    </row>
    <row r="2225" spans="1:2" x14ac:dyDescent="0.25">
      <c r="A2225" s="35">
        <v>40849</v>
      </c>
      <c r="B2225" s="17">
        <v>5</v>
      </c>
    </row>
    <row r="2226" spans="1:2" x14ac:dyDescent="0.25">
      <c r="A2226" s="35">
        <v>40850</v>
      </c>
      <c r="B2226" s="17">
        <v>5</v>
      </c>
    </row>
    <row r="2227" spans="1:2" x14ac:dyDescent="0.25">
      <c r="A2227" s="35">
        <v>40851</v>
      </c>
      <c r="B2227" s="17">
        <v>6</v>
      </c>
    </row>
    <row r="2228" spans="1:2" x14ac:dyDescent="0.25">
      <c r="A2228" s="35">
        <v>40852</v>
      </c>
      <c r="B2228" s="17">
        <v>6</v>
      </c>
    </row>
    <row r="2229" spans="1:2" x14ac:dyDescent="0.25">
      <c r="A2229" s="35">
        <v>40853</v>
      </c>
      <c r="B2229" s="17">
        <v>9</v>
      </c>
    </row>
    <row r="2230" spans="1:2" x14ac:dyDescent="0.25">
      <c r="A2230" s="35">
        <v>40854</v>
      </c>
      <c r="B2230" s="17">
        <v>11</v>
      </c>
    </row>
    <row r="2231" spans="1:2" x14ac:dyDescent="0.25">
      <c r="A2231" s="35">
        <v>40855</v>
      </c>
      <c r="B2231" s="17">
        <v>11</v>
      </c>
    </row>
    <row r="2232" spans="1:2" x14ac:dyDescent="0.25">
      <c r="A2232" s="35">
        <v>40856</v>
      </c>
      <c r="B2232" s="17">
        <v>11</v>
      </c>
    </row>
    <row r="2233" spans="1:2" x14ac:dyDescent="0.25">
      <c r="A2233" s="35">
        <v>40857</v>
      </c>
      <c r="B2233" s="17">
        <v>11</v>
      </c>
    </row>
    <row r="2234" spans="1:2" x14ac:dyDescent="0.25">
      <c r="A2234" s="35">
        <v>40858</v>
      </c>
      <c r="B2234" s="17">
        <v>11</v>
      </c>
    </row>
    <row r="2235" spans="1:2" x14ac:dyDescent="0.25">
      <c r="A2235" s="35">
        <v>40859</v>
      </c>
      <c r="B2235" s="17">
        <v>11</v>
      </c>
    </row>
    <row r="2236" spans="1:2" x14ac:dyDescent="0.25">
      <c r="A2236" s="35">
        <v>40860</v>
      </c>
      <c r="B2236" s="17">
        <v>13</v>
      </c>
    </row>
    <row r="2237" spans="1:2" x14ac:dyDescent="0.25">
      <c r="A2237" s="35">
        <v>40861</v>
      </c>
      <c r="B2237" s="17">
        <v>15</v>
      </c>
    </row>
    <row r="2238" spans="1:2" x14ac:dyDescent="0.25">
      <c r="A2238" s="35">
        <v>40862</v>
      </c>
      <c r="B2238" s="17">
        <v>15</v>
      </c>
    </row>
    <row r="2239" spans="1:2" x14ac:dyDescent="0.25">
      <c r="A2239" s="35">
        <v>40863</v>
      </c>
      <c r="B2239" s="17">
        <v>15</v>
      </c>
    </row>
    <row r="2240" spans="1:2" x14ac:dyDescent="0.25">
      <c r="A2240" s="35">
        <v>40864</v>
      </c>
      <c r="B2240" s="17">
        <v>15</v>
      </c>
    </row>
    <row r="2241" spans="1:2" x14ac:dyDescent="0.25">
      <c r="A2241" s="35">
        <v>40865</v>
      </c>
      <c r="B2241" s="17">
        <v>15</v>
      </c>
    </row>
    <row r="2242" spans="1:2" x14ac:dyDescent="0.25">
      <c r="A2242" s="35">
        <v>40866</v>
      </c>
      <c r="B2242" s="17">
        <v>20</v>
      </c>
    </row>
    <row r="2243" spans="1:2" x14ac:dyDescent="0.25">
      <c r="A2243" s="35">
        <v>40867</v>
      </c>
      <c r="B2243" s="17">
        <v>29</v>
      </c>
    </row>
    <row r="2244" spans="1:2" x14ac:dyDescent="0.25">
      <c r="A2244" s="35">
        <v>40868</v>
      </c>
      <c r="B2244" s="17">
        <v>34</v>
      </c>
    </row>
    <row r="2245" spans="1:2" x14ac:dyDescent="0.25">
      <c r="A2245" s="35">
        <v>40869</v>
      </c>
      <c r="B2245" s="17">
        <v>50</v>
      </c>
    </row>
    <row r="2246" spans="1:2" x14ac:dyDescent="0.25">
      <c r="A2246" s="35">
        <v>40870</v>
      </c>
      <c r="B2246" s="17">
        <v>54</v>
      </c>
    </row>
    <row r="2247" spans="1:2" x14ac:dyDescent="0.25">
      <c r="A2247" s="35">
        <v>40871</v>
      </c>
      <c r="B2247" s="17">
        <v>62</v>
      </c>
    </row>
    <row r="2248" spans="1:2" x14ac:dyDescent="0.25">
      <c r="A2248" s="35">
        <v>40872</v>
      </c>
      <c r="B2248" s="17">
        <v>73</v>
      </c>
    </row>
    <row r="2249" spans="1:2" x14ac:dyDescent="0.25">
      <c r="A2249" s="35">
        <v>40873</v>
      </c>
      <c r="B2249" s="17">
        <v>73</v>
      </c>
    </row>
    <row r="2250" spans="1:2" x14ac:dyDescent="0.25">
      <c r="A2250" s="35">
        <v>40874</v>
      </c>
      <c r="B2250" s="17">
        <v>73</v>
      </c>
    </row>
    <row r="2251" spans="1:2" x14ac:dyDescent="0.25">
      <c r="A2251" s="35">
        <v>40875</v>
      </c>
      <c r="B2251" s="17">
        <v>73</v>
      </c>
    </row>
    <row r="2252" spans="1:2" x14ac:dyDescent="0.25">
      <c r="A2252" s="35">
        <v>40876</v>
      </c>
      <c r="B2252" s="17">
        <v>73</v>
      </c>
    </row>
    <row r="2253" spans="1:2" x14ac:dyDescent="0.25">
      <c r="A2253" s="35">
        <v>40877</v>
      </c>
      <c r="B2253" s="17">
        <v>73</v>
      </c>
    </row>
    <row r="2254" spans="1:2" x14ac:dyDescent="0.25">
      <c r="A2254" s="35">
        <v>40878</v>
      </c>
      <c r="B2254" s="17">
        <v>74</v>
      </c>
    </row>
    <row r="2255" spans="1:2" x14ac:dyDescent="0.25">
      <c r="A2255" s="35">
        <v>40879</v>
      </c>
      <c r="B2255" s="17">
        <v>74</v>
      </c>
    </row>
    <row r="2256" spans="1:2" x14ac:dyDescent="0.25">
      <c r="A2256" s="35">
        <v>40880</v>
      </c>
      <c r="B2256" s="17">
        <v>74</v>
      </c>
    </row>
    <row r="2257" spans="1:2" x14ac:dyDescent="0.25">
      <c r="A2257" s="35">
        <v>40881</v>
      </c>
      <c r="B2257" s="17">
        <v>74</v>
      </c>
    </row>
    <row r="2258" spans="1:2" x14ac:dyDescent="0.25">
      <c r="A2258" s="35">
        <v>40882</v>
      </c>
      <c r="B2258" s="17">
        <v>74</v>
      </c>
    </row>
    <row r="2259" spans="1:2" x14ac:dyDescent="0.25">
      <c r="A2259" s="35">
        <v>40883</v>
      </c>
      <c r="B2259" s="17">
        <v>74</v>
      </c>
    </row>
    <row r="2260" spans="1:2" x14ac:dyDescent="0.25">
      <c r="A2260" s="35">
        <v>40884</v>
      </c>
      <c r="B2260" s="17">
        <v>74</v>
      </c>
    </row>
    <row r="2261" spans="1:2" x14ac:dyDescent="0.25">
      <c r="A2261" s="35">
        <v>40885</v>
      </c>
      <c r="B2261" s="17">
        <v>74</v>
      </c>
    </row>
    <row r="2262" spans="1:2" x14ac:dyDescent="0.25">
      <c r="A2262" s="35">
        <v>40886</v>
      </c>
      <c r="B2262" s="17">
        <v>74</v>
      </c>
    </row>
    <row r="2263" spans="1:2" x14ac:dyDescent="0.25">
      <c r="A2263" s="35">
        <v>40887</v>
      </c>
      <c r="B2263" s="17">
        <v>67</v>
      </c>
    </row>
    <row r="2264" spans="1:2" x14ac:dyDescent="0.25">
      <c r="A2264" s="35">
        <v>40888</v>
      </c>
      <c r="B2264" s="17">
        <v>58</v>
      </c>
    </row>
    <row r="2265" spans="1:2" x14ac:dyDescent="0.25">
      <c r="A2265" s="35">
        <v>40889</v>
      </c>
      <c r="B2265" s="17">
        <v>45</v>
      </c>
    </row>
    <row r="2266" spans="1:2" x14ac:dyDescent="0.25">
      <c r="A2266" s="35">
        <v>40890</v>
      </c>
      <c r="B2266" s="17">
        <v>43</v>
      </c>
    </row>
    <row r="2267" spans="1:2" x14ac:dyDescent="0.25">
      <c r="A2267" s="35">
        <v>40891</v>
      </c>
      <c r="B2267" s="17">
        <v>37</v>
      </c>
    </row>
    <row r="2268" spans="1:2" x14ac:dyDescent="0.25">
      <c r="A2268" s="35">
        <v>40892</v>
      </c>
      <c r="B2268" s="17">
        <v>35</v>
      </c>
    </row>
    <row r="2269" spans="1:2" x14ac:dyDescent="0.25">
      <c r="A2269" s="35">
        <v>40893</v>
      </c>
      <c r="B2269" s="17">
        <v>27</v>
      </c>
    </row>
    <row r="2270" spans="1:2" x14ac:dyDescent="0.25">
      <c r="A2270" s="35">
        <v>40894</v>
      </c>
      <c r="B2270" s="17">
        <v>21</v>
      </c>
    </row>
    <row r="2271" spans="1:2" x14ac:dyDescent="0.25">
      <c r="A2271" s="35">
        <v>40895</v>
      </c>
      <c r="B2271" s="17">
        <v>15</v>
      </c>
    </row>
    <row r="2272" spans="1:2" x14ac:dyDescent="0.25">
      <c r="A2272" s="35">
        <v>40896</v>
      </c>
      <c r="B2272" s="17">
        <v>15</v>
      </c>
    </row>
    <row r="2273" spans="1:2" x14ac:dyDescent="0.25">
      <c r="A2273" s="35">
        <v>40897</v>
      </c>
      <c r="B2273" s="17">
        <v>12</v>
      </c>
    </row>
    <row r="2274" spans="1:2" x14ac:dyDescent="0.25">
      <c r="A2274" s="35">
        <v>40898</v>
      </c>
      <c r="B2274" s="17">
        <v>12</v>
      </c>
    </row>
    <row r="2275" spans="1:2" x14ac:dyDescent="0.25">
      <c r="A2275" s="35">
        <v>40899</v>
      </c>
      <c r="B2275" s="17">
        <v>12</v>
      </c>
    </row>
    <row r="2276" spans="1:2" x14ac:dyDescent="0.25">
      <c r="A2276" s="35">
        <v>40900</v>
      </c>
      <c r="B2276" s="17">
        <v>12</v>
      </c>
    </row>
    <row r="2277" spans="1:2" x14ac:dyDescent="0.25">
      <c r="A2277" s="35">
        <v>40901</v>
      </c>
      <c r="B2277" s="17">
        <v>12</v>
      </c>
    </row>
    <row r="2278" spans="1:2" x14ac:dyDescent="0.25">
      <c r="A2278" s="35">
        <v>40902</v>
      </c>
      <c r="B2278" s="17">
        <v>12</v>
      </c>
    </row>
    <row r="2279" spans="1:2" x14ac:dyDescent="0.25">
      <c r="A2279" s="35">
        <v>40903</v>
      </c>
      <c r="B2279" s="17">
        <v>12</v>
      </c>
    </row>
    <row r="2280" spans="1:2" x14ac:dyDescent="0.25">
      <c r="A2280" s="35">
        <v>40904</v>
      </c>
      <c r="B2280" s="17">
        <v>12</v>
      </c>
    </row>
    <row r="2281" spans="1:2" x14ac:dyDescent="0.25">
      <c r="A2281" s="35">
        <v>40905</v>
      </c>
      <c r="B2281" s="17">
        <v>12</v>
      </c>
    </row>
    <row r="2282" spans="1:2" x14ac:dyDescent="0.25">
      <c r="A2282" s="35">
        <v>40906</v>
      </c>
      <c r="B2282" s="17">
        <v>12</v>
      </c>
    </row>
    <row r="2283" spans="1:2" x14ac:dyDescent="0.25">
      <c r="A2283" s="35">
        <v>40907</v>
      </c>
      <c r="B2283" s="17">
        <v>12</v>
      </c>
    </row>
    <row r="2284" spans="1:2" x14ac:dyDescent="0.25">
      <c r="A2284" s="35">
        <v>40908</v>
      </c>
      <c r="B2284" s="17">
        <v>12</v>
      </c>
    </row>
    <row r="2285" spans="1:2" x14ac:dyDescent="0.25">
      <c r="A2285" s="35">
        <v>40909</v>
      </c>
      <c r="B2285" s="17">
        <v>12</v>
      </c>
    </row>
    <row r="2286" spans="1:2" x14ac:dyDescent="0.25">
      <c r="A2286" s="35">
        <v>40910</v>
      </c>
      <c r="B2286" s="17">
        <v>12</v>
      </c>
    </row>
    <row r="2287" spans="1:2" x14ac:dyDescent="0.25">
      <c r="A2287" s="35">
        <v>40911</v>
      </c>
      <c r="B2287" s="17">
        <v>12</v>
      </c>
    </row>
    <row r="2288" spans="1:2" x14ac:dyDescent="0.25">
      <c r="A2288" s="35">
        <v>40912</v>
      </c>
      <c r="B2288" s="17">
        <v>12</v>
      </c>
    </row>
    <row r="2289" spans="1:2" x14ac:dyDescent="0.25">
      <c r="A2289" s="35">
        <v>40913</v>
      </c>
      <c r="B2289" s="17">
        <v>13</v>
      </c>
    </row>
    <row r="2290" spans="1:2" x14ac:dyDescent="0.25">
      <c r="A2290" s="35">
        <v>40914</v>
      </c>
      <c r="B2290" s="17">
        <v>15</v>
      </c>
    </row>
    <row r="2291" spans="1:2" x14ac:dyDescent="0.25">
      <c r="A2291" s="35">
        <v>40915</v>
      </c>
      <c r="B2291" s="17">
        <v>17</v>
      </c>
    </row>
    <row r="2292" spans="1:2" x14ac:dyDescent="0.25">
      <c r="A2292" s="35">
        <v>40916</v>
      </c>
      <c r="B2292" s="17">
        <v>20</v>
      </c>
    </row>
    <row r="2293" spans="1:2" x14ac:dyDescent="0.25">
      <c r="A2293" s="35">
        <v>40917</v>
      </c>
      <c r="B2293" s="17">
        <v>21</v>
      </c>
    </row>
    <row r="2294" spans="1:2" x14ac:dyDescent="0.25">
      <c r="A2294" s="35">
        <v>40918</v>
      </c>
      <c r="B2294" s="17">
        <v>21</v>
      </c>
    </row>
    <row r="2295" spans="1:2" x14ac:dyDescent="0.25">
      <c r="A2295" s="35">
        <v>40919</v>
      </c>
      <c r="B2295" s="17">
        <v>22</v>
      </c>
    </row>
    <row r="2296" spans="1:2" x14ac:dyDescent="0.25">
      <c r="A2296" s="35">
        <v>40920</v>
      </c>
      <c r="B2296" s="17">
        <v>22</v>
      </c>
    </row>
    <row r="2297" spans="1:2" x14ac:dyDescent="0.25">
      <c r="A2297" s="35">
        <v>40921</v>
      </c>
      <c r="B2297" s="17">
        <v>22</v>
      </c>
    </row>
    <row r="2298" spans="1:2" x14ac:dyDescent="0.25">
      <c r="A2298" s="35">
        <v>40922</v>
      </c>
      <c r="B2298" s="17">
        <v>22</v>
      </c>
    </row>
    <row r="2299" spans="1:2" x14ac:dyDescent="0.25">
      <c r="A2299" s="35">
        <v>40923</v>
      </c>
      <c r="B2299" s="17">
        <v>22</v>
      </c>
    </row>
    <row r="2300" spans="1:2" x14ac:dyDescent="0.25">
      <c r="A2300" s="35">
        <v>40924</v>
      </c>
      <c r="B2300" s="17">
        <v>22</v>
      </c>
    </row>
    <row r="2301" spans="1:2" x14ac:dyDescent="0.25">
      <c r="A2301" s="35">
        <v>40925</v>
      </c>
      <c r="B2301" s="17">
        <v>22</v>
      </c>
    </row>
    <row r="2302" spans="1:2" x14ac:dyDescent="0.25">
      <c r="A2302" s="35">
        <v>40926</v>
      </c>
      <c r="B2302" s="17">
        <v>22</v>
      </c>
    </row>
    <row r="2303" spans="1:2" x14ac:dyDescent="0.25">
      <c r="A2303" s="35">
        <v>40927</v>
      </c>
      <c r="B2303" s="17">
        <v>22</v>
      </c>
    </row>
    <row r="2304" spans="1:2" x14ac:dyDescent="0.25">
      <c r="A2304" s="35">
        <v>40928</v>
      </c>
      <c r="B2304" s="17">
        <v>22</v>
      </c>
    </row>
    <row r="2305" spans="1:2" x14ac:dyDescent="0.25">
      <c r="A2305" s="35">
        <v>40929</v>
      </c>
      <c r="B2305" s="17">
        <v>22</v>
      </c>
    </row>
    <row r="2306" spans="1:2" x14ac:dyDescent="0.25">
      <c r="A2306" s="35">
        <v>40930</v>
      </c>
      <c r="B2306" s="17">
        <v>22</v>
      </c>
    </row>
    <row r="2307" spans="1:2" x14ac:dyDescent="0.25">
      <c r="A2307" s="35">
        <v>40931</v>
      </c>
      <c r="B2307" s="17">
        <v>22</v>
      </c>
    </row>
    <row r="2308" spans="1:2" x14ac:dyDescent="0.25">
      <c r="A2308" s="35">
        <v>40932</v>
      </c>
      <c r="B2308" s="17">
        <v>22</v>
      </c>
    </row>
    <row r="2309" spans="1:2" x14ac:dyDescent="0.25">
      <c r="A2309" s="35">
        <v>40933</v>
      </c>
      <c r="B2309" s="17">
        <v>22</v>
      </c>
    </row>
    <row r="2310" spans="1:2" x14ac:dyDescent="0.25">
      <c r="A2310" s="35">
        <v>40934</v>
      </c>
      <c r="B2310" s="17">
        <v>22</v>
      </c>
    </row>
    <row r="2311" spans="1:2" x14ac:dyDescent="0.25">
      <c r="A2311" s="35">
        <v>40935</v>
      </c>
      <c r="B2311" s="17">
        <v>22</v>
      </c>
    </row>
    <row r="2312" spans="1:2" x14ac:dyDescent="0.25">
      <c r="A2312" s="35">
        <v>40936</v>
      </c>
      <c r="B2312" s="17">
        <v>21</v>
      </c>
    </row>
    <row r="2313" spans="1:2" x14ac:dyDescent="0.25">
      <c r="A2313" s="35">
        <v>40937</v>
      </c>
      <c r="B2313" s="17">
        <v>20</v>
      </c>
    </row>
    <row r="2314" spans="1:2" x14ac:dyDescent="0.25">
      <c r="A2314" s="35">
        <v>40938</v>
      </c>
      <c r="B2314" s="17">
        <v>20</v>
      </c>
    </row>
    <row r="2315" spans="1:2" x14ac:dyDescent="0.25">
      <c r="A2315" s="35">
        <v>40939</v>
      </c>
      <c r="B2315" s="17">
        <v>19</v>
      </c>
    </row>
    <row r="2316" spans="1:2" x14ac:dyDescent="0.25">
      <c r="A2316" s="35">
        <v>40940</v>
      </c>
      <c r="B2316" s="17">
        <v>19</v>
      </c>
    </row>
    <row r="2317" spans="1:2" x14ac:dyDescent="0.25">
      <c r="A2317" s="35">
        <v>40941</v>
      </c>
      <c r="B2317" s="17">
        <v>19</v>
      </c>
    </row>
    <row r="2318" spans="1:2" x14ac:dyDescent="0.25">
      <c r="A2318" s="35">
        <v>40942</v>
      </c>
      <c r="B2318" s="17">
        <v>17</v>
      </c>
    </row>
    <row r="2319" spans="1:2" x14ac:dyDescent="0.25">
      <c r="A2319" s="35">
        <v>40943</v>
      </c>
      <c r="B2319" s="17">
        <v>16</v>
      </c>
    </row>
    <row r="2320" spans="1:2" x14ac:dyDescent="0.25">
      <c r="A2320" s="35">
        <v>40944</v>
      </c>
      <c r="B2320" s="17">
        <v>15</v>
      </c>
    </row>
    <row r="2321" spans="1:2" x14ac:dyDescent="0.25">
      <c r="A2321" s="35">
        <v>40945</v>
      </c>
      <c r="B2321" s="17">
        <v>14</v>
      </c>
    </row>
    <row r="2322" spans="1:2" x14ac:dyDescent="0.25">
      <c r="A2322" s="35">
        <v>40946</v>
      </c>
      <c r="B2322" s="17">
        <v>13</v>
      </c>
    </row>
    <row r="2323" spans="1:2" x14ac:dyDescent="0.25">
      <c r="A2323" s="35">
        <v>40947</v>
      </c>
      <c r="B2323" s="17">
        <v>13</v>
      </c>
    </row>
    <row r="2324" spans="1:2" x14ac:dyDescent="0.25">
      <c r="A2324" s="35">
        <v>40948</v>
      </c>
      <c r="B2324" s="17">
        <v>13</v>
      </c>
    </row>
    <row r="2325" spans="1:2" x14ac:dyDescent="0.25">
      <c r="A2325" s="35">
        <v>40949</v>
      </c>
      <c r="B2325" s="17">
        <v>13</v>
      </c>
    </row>
    <row r="2326" spans="1:2" x14ac:dyDescent="0.25">
      <c r="A2326" s="35">
        <v>40950</v>
      </c>
      <c r="B2326" s="17">
        <v>13</v>
      </c>
    </row>
    <row r="2327" spans="1:2" x14ac:dyDescent="0.25">
      <c r="A2327" s="35">
        <v>40951</v>
      </c>
      <c r="B2327" s="17">
        <v>13</v>
      </c>
    </row>
    <row r="2328" spans="1:2" x14ac:dyDescent="0.25">
      <c r="A2328" s="35">
        <v>40952</v>
      </c>
      <c r="B2328" s="17">
        <v>13</v>
      </c>
    </row>
    <row r="2329" spans="1:2" x14ac:dyDescent="0.25">
      <c r="A2329" s="35">
        <v>40953</v>
      </c>
      <c r="B2329" s="17">
        <v>13</v>
      </c>
    </row>
    <row r="2330" spans="1:2" x14ac:dyDescent="0.25">
      <c r="A2330" s="35">
        <v>40954</v>
      </c>
      <c r="B2330" s="17">
        <v>13</v>
      </c>
    </row>
    <row r="2331" spans="1:2" x14ac:dyDescent="0.25">
      <c r="A2331" s="35">
        <v>40955</v>
      </c>
      <c r="B2331" s="17">
        <v>14</v>
      </c>
    </row>
    <row r="2332" spans="1:2" x14ac:dyDescent="0.25">
      <c r="A2332" s="35">
        <v>40956</v>
      </c>
      <c r="B2332" s="17">
        <v>14</v>
      </c>
    </row>
    <row r="2333" spans="1:2" x14ac:dyDescent="0.25">
      <c r="A2333" s="35">
        <v>40957</v>
      </c>
      <c r="B2333" s="17">
        <v>14</v>
      </c>
    </row>
    <row r="2334" spans="1:2" x14ac:dyDescent="0.25">
      <c r="A2334" s="35">
        <v>40958</v>
      </c>
      <c r="B2334" s="17">
        <v>14</v>
      </c>
    </row>
    <row r="2335" spans="1:2" x14ac:dyDescent="0.25">
      <c r="A2335" s="35">
        <v>40959</v>
      </c>
      <c r="B2335" s="17">
        <v>14</v>
      </c>
    </row>
    <row r="2336" spans="1:2" x14ac:dyDescent="0.25">
      <c r="A2336" s="35">
        <v>40960</v>
      </c>
      <c r="B2336" s="17">
        <v>14</v>
      </c>
    </row>
    <row r="2337" spans="1:2" x14ac:dyDescent="0.25">
      <c r="A2337" s="35">
        <v>40961</v>
      </c>
      <c r="B2337" s="17">
        <v>14</v>
      </c>
    </row>
    <row r="2338" spans="1:2" x14ac:dyDescent="0.25">
      <c r="A2338" s="35">
        <v>40962</v>
      </c>
      <c r="B2338" s="17">
        <v>14</v>
      </c>
    </row>
    <row r="2339" spans="1:2" x14ac:dyDescent="0.25">
      <c r="A2339" s="35">
        <v>40963</v>
      </c>
      <c r="B2339" s="17">
        <v>14</v>
      </c>
    </row>
    <row r="2340" spans="1:2" x14ac:dyDescent="0.25">
      <c r="A2340" s="35">
        <v>40964</v>
      </c>
      <c r="B2340" s="17">
        <v>15</v>
      </c>
    </row>
    <row r="2341" spans="1:2" x14ac:dyDescent="0.25">
      <c r="A2341" s="35">
        <v>40965</v>
      </c>
      <c r="B2341" s="17">
        <v>15</v>
      </c>
    </row>
    <row r="2342" spans="1:2" x14ac:dyDescent="0.25">
      <c r="A2342" s="35">
        <v>40966</v>
      </c>
      <c r="B2342" s="17">
        <v>15</v>
      </c>
    </row>
    <row r="2343" spans="1:2" x14ac:dyDescent="0.25">
      <c r="A2343" s="35">
        <v>40967</v>
      </c>
      <c r="B2343" s="17">
        <v>15</v>
      </c>
    </row>
    <row r="2344" spans="1:2" x14ac:dyDescent="0.25">
      <c r="A2344" s="35">
        <v>40968</v>
      </c>
      <c r="B2344" s="17">
        <v>15</v>
      </c>
    </row>
    <row r="2345" spans="1:2" x14ac:dyDescent="0.25">
      <c r="A2345" s="35">
        <v>40969</v>
      </c>
      <c r="B2345" s="17">
        <v>14</v>
      </c>
    </row>
    <row r="2346" spans="1:2" x14ac:dyDescent="0.25">
      <c r="A2346" s="35">
        <v>40970</v>
      </c>
      <c r="B2346" s="17">
        <v>14</v>
      </c>
    </row>
    <row r="2347" spans="1:2" x14ac:dyDescent="0.25">
      <c r="A2347" s="35">
        <v>40971</v>
      </c>
      <c r="B2347" s="17">
        <v>14</v>
      </c>
    </row>
    <row r="2348" spans="1:2" x14ac:dyDescent="0.25">
      <c r="A2348" s="35">
        <v>40972</v>
      </c>
      <c r="B2348" s="17">
        <v>14</v>
      </c>
    </row>
    <row r="2349" spans="1:2" x14ac:dyDescent="0.25">
      <c r="A2349" s="35">
        <v>40973</v>
      </c>
      <c r="B2349" s="17">
        <v>14</v>
      </c>
    </row>
    <row r="2350" spans="1:2" x14ac:dyDescent="0.25">
      <c r="A2350" s="35">
        <v>40974</v>
      </c>
      <c r="B2350" s="17">
        <v>14</v>
      </c>
    </row>
    <row r="2351" spans="1:2" x14ac:dyDescent="0.25">
      <c r="A2351" s="35">
        <v>40975</v>
      </c>
      <c r="B2351" s="17">
        <v>14</v>
      </c>
    </row>
    <row r="2352" spans="1:2" x14ac:dyDescent="0.25">
      <c r="A2352" s="35">
        <v>40976</v>
      </c>
      <c r="B2352" s="17">
        <v>14</v>
      </c>
    </row>
    <row r="2353" spans="1:2" x14ac:dyDescent="0.25">
      <c r="A2353" s="35">
        <v>40977</v>
      </c>
      <c r="B2353" s="17">
        <v>14</v>
      </c>
    </row>
    <row r="2354" spans="1:2" x14ac:dyDescent="0.25">
      <c r="A2354" s="35">
        <v>40978</v>
      </c>
      <c r="B2354" s="17">
        <v>14</v>
      </c>
    </row>
    <row r="2355" spans="1:2" x14ac:dyDescent="0.25">
      <c r="A2355" s="35">
        <v>40979</v>
      </c>
      <c r="B2355" s="17">
        <v>14</v>
      </c>
    </row>
    <row r="2356" spans="1:2" x14ac:dyDescent="0.25">
      <c r="A2356" s="35">
        <v>40980</v>
      </c>
      <c r="B2356" s="17">
        <v>14</v>
      </c>
    </row>
    <row r="2357" spans="1:2" x14ac:dyDescent="0.25">
      <c r="A2357" s="35">
        <v>40981</v>
      </c>
      <c r="B2357" s="17">
        <v>14</v>
      </c>
    </row>
    <row r="2358" spans="1:2" x14ac:dyDescent="0.25">
      <c r="A2358" s="35">
        <v>40982</v>
      </c>
      <c r="B2358" s="17">
        <v>14</v>
      </c>
    </row>
    <row r="2359" spans="1:2" x14ac:dyDescent="0.25">
      <c r="A2359" s="35">
        <v>40983</v>
      </c>
      <c r="B2359" s="17">
        <v>14</v>
      </c>
    </row>
    <row r="2360" spans="1:2" x14ac:dyDescent="0.25">
      <c r="A2360" s="35">
        <v>40984</v>
      </c>
      <c r="B2360" s="17">
        <v>14</v>
      </c>
    </row>
    <row r="2361" spans="1:2" x14ac:dyDescent="0.25">
      <c r="A2361" s="35">
        <v>40985</v>
      </c>
      <c r="B2361" s="17">
        <v>50</v>
      </c>
    </row>
    <row r="2362" spans="1:2" x14ac:dyDescent="0.25">
      <c r="A2362" s="35">
        <v>40986</v>
      </c>
      <c r="B2362" s="17">
        <v>30</v>
      </c>
    </row>
    <row r="2363" spans="1:2" x14ac:dyDescent="0.25">
      <c r="A2363" s="35">
        <v>40987</v>
      </c>
      <c r="B2363" s="17">
        <v>25</v>
      </c>
    </row>
    <row r="2364" spans="1:2" x14ac:dyDescent="0.25">
      <c r="A2364" s="35">
        <v>40988</v>
      </c>
      <c r="B2364" s="17">
        <v>25</v>
      </c>
    </row>
    <row r="2365" spans="1:2" x14ac:dyDescent="0.25">
      <c r="A2365" s="35">
        <v>40989</v>
      </c>
      <c r="B2365" s="17">
        <v>21</v>
      </c>
    </row>
    <row r="2366" spans="1:2" x14ac:dyDescent="0.25">
      <c r="A2366" s="35">
        <v>40990</v>
      </c>
      <c r="B2366" s="17">
        <v>20</v>
      </c>
    </row>
    <row r="2367" spans="1:2" x14ac:dyDescent="0.25">
      <c r="A2367" s="35">
        <v>40991</v>
      </c>
      <c r="B2367" s="17">
        <v>20</v>
      </c>
    </row>
    <row r="2368" spans="1:2" x14ac:dyDescent="0.25">
      <c r="A2368" s="35">
        <v>40992</v>
      </c>
      <c r="B2368" s="17">
        <v>20</v>
      </c>
    </row>
    <row r="2369" spans="1:2" x14ac:dyDescent="0.25">
      <c r="A2369" s="35">
        <v>40993</v>
      </c>
      <c r="B2369" s="17">
        <v>20</v>
      </c>
    </row>
    <row r="2370" spans="1:2" x14ac:dyDescent="0.25">
      <c r="A2370" s="35">
        <v>40994</v>
      </c>
      <c r="B2370" s="17">
        <v>30</v>
      </c>
    </row>
    <row r="2371" spans="1:2" x14ac:dyDescent="0.25">
      <c r="A2371" s="35">
        <v>40995</v>
      </c>
      <c r="B2371" s="17">
        <v>55</v>
      </c>
    </row>
    <row r="2372" spans="1:2" x14ac:dyDescent="0.25">
      <c r="A2372" s="35">
        <v>40996</v>
      </c>
      <c r="B2372" s="17">
        <v>50</v>
      </c>
    </row>
    <row r="2373" spans="1:2" x14ac:dyDescent="0.25">
      <c r="A2373" s="35">
        <v>40997</v>
      </c>
      <c r="B2373" s="17">
        <v>35</v>
      </c>
    </row>
    <row r="2374" spans="1:2" x14ac:dyDescent="0.25">
      <c r="A2374" s="35">
        <v>40998</v>
      </c>
      <c r="B2374" s="17">
        <v>35</v>
      </c>
    </row>
    <row r="2375" spans="1:2" x14ac:dyDescent="0.25">
      <c r="A2375" s="35">
        <v>40999</v>
      </c>
      <c r="B2375" s="17">
        <v>30</v>
      </c>
    </row>
    <row r="2376" spans="1:2" x14ac:dyDescent="0.25">
      <c r="A2376" s="35">
        <v>41000</v>
      </c>
      <c r="B2376" s="17">
        <v>30</v>
      </c>
    </row>
    <row r="2377" spans="1:2" x14ac:dyDescent="0.25">
      <c r="A2377" s="35">
        <v>41001</v>
      </c>
      <c r="B2377" s="17">
        <v>28</v>
      </c>
    </row>
    <row r="2378" spans="1:2" x14ac:dyDescent="0.25">
      <c r="A2378" s="35">
        <v>41002</v>
      </c>
      <c r="B2378" s="17">
        <v>25</v>
      </c>
    </row>
    <row r="2379" spans="1:2" x14ac:dyDescent="0.25">
      <c r="A2379" s="35">
        <v>41003</v>
      </c>
      <c r="B2379" s="17">
        <v>25</v>
      </c>
    </row>
    <row r="2380" spans="1:2" x14ac:dyDescent="0.25">
      <c r="A2380" s="35">
        <v>41004</v>
      </c>
      <c r="B2380" s="17">
        <v>25</v>
      </c>
    </row>
    <row r="2381" spans="1:2" x14ac:dyDescent="0.25">
      <c r="A2381" s="35">
        <v>41005</v>
      </c>
      <c r="B2381" s="17">
        <v>25</v>
      </c>
    </row>
    <row r="2382" spans="1:2" x14ac:dyDescent="0.25">
      <c r="A2382" s="35">
        <v>41006</v>
      </c>
      <c r="B2382" s="17">
        <v>24</v>
      </c>
    </row>
    <row r="2383" spans="1:2" x14ac:dyDescent="0.25">
      <c r="A2383" s="35">
        <v>41007</v>
      </c>
      <c r="B2383" s="17">
        <v>22</v>
      </c>
    </row>
    <row r="2384" spans="1:2" x14ac:dyDescent="0.25">
      <c r="A2384" s="35">
        <v>41008</v>
      </c>
      <c r="B2384" s="17">
        <v>21</v>
      </c>
    </row>
    <row r="2385" spans="1:2" x14ac:dyDescent="0.25">
      <c r="A2385" s="35">
        <v>41009</v>
      </c>
      <c r="B2385" s="17">
        <v>21</v>
      </c>
    </row>
    <row r="2386" spans="1:2" x14ac:dyDescent="0.25">
      <c r="A2386" s="35">
        <v>41010</v>
      </c>
      <c r="B2386" s="17">
        <v>20</v>
      </c>
    </row>
    <row r="2387" spans="1:2" x14ac:dyDescent="0.25">
      <c r="A2387" s="35">
        <v>41011</v>
      </c>
      <c r="B2387" s="17">
        <v>20</v>
      </c>
    </row>
    <row r="2388" spans="1:2" x14ac:dyDescent="0.25">
      <c r="A2388" s="35">
        <v>41012</v>
      </c>
      <c r="B2388" s="17">
        <v>24</v>
      </c>
    </row>
    <row r="2389" spans="1:2" x14ac:dyDescent="0.25">
      <c r="A2389" s="35">
        <v>41013</v>
      </c>
      <c r="B2389" s="17">
        <v>35</v>
      </c>
    </row>
    <row r="2390" spans="1:2" x14ac:dyDescent="0.25">
      <c r="A2390" s="35">
        <v>41014</v>
      </c>
      <c r="B2390" s="17">
        <v>66</v>
      </c>
    </row>
    <row r="2391" spans="1:2" x14ac:dyDescent="0.25">
      <c r="A2391" s="35">
        <v>41015</v>
      </c>
      <c r="B2391" s="17">
        <v>55</v>
      </c>
    </row>
    <row r="2392" spans="1:2" x14ac:dyDescent="0.25">
      <c r="A2392" s="35">
        <v>41016</v>
      </c>
      <c r="B2392" s="17">
        <v>60</v>
      </c>
    </row>
    <row r="2393" spans="1:2" x14ac:dyDescent="0.25">
      <c r="A2393" s="35">
        <v>41017</v>
      </c>
      <c r="B2393" s="17">
        <v>60</v>
      </c>
    </row>
    <row r="2394" spans="1:2" x14ac:dyDescent="0.25">
      <c r="A2394" s="35">
        <v>41018</v>
      </c>
      <c r="B2394" s="17">
        <v>60</v>
      </c>
    </row>
    <row r="2395" spans="1:2" x14ac:dyDescent="0.25">
      <c r="A2395" s="35">
        <v>41019</v>
      </c>
      <c r="B2395" s="17">
        <v>50</v>
      </c>
    </row>
    <row r="2396" spans="1:2" x14ac:dyDescent="0.25">
      <c r="A2396" s="35">
        <v>41020</v>
      </c>
      <c r="B2396" s="17">
        <v>45</v>
      </c>
    </row>
    <row r="2397" spans="1:2" x14ac:dyDescent="0.25">
      <c r="A2397" s="35">
        <v>41021</v>
      </c>
      <c r="B2397" s="17">
        <v>35</v>
      </c>
    </row>
    <row r="2398" spans="1:2" x14ac:dyDescent="0.25">
      <c r="A2398" s="35">
        <v>41022</v>
      </c>
      <c r="B2398" s="17">
        <v>30</v>
      </c>
    </row>
    <row r="2399" spans="1:2" x14ac:dyDescent="0.25">
      <c r="A2399" s="35">
        <v>41023</v>
      </c>
      <c r="B2399" s="17">
        <v>25</v>
      </c>
    </row>
    <row r="2400" spans="1:2" x14ac:dyDescent="0.25">
      <c r="A2400" s="35">
        <v>41024</v>
      </c>
      <c r="B2400" s="17">
        <v>23</v>
      </c>
    </row>
    <row r="2401" spans="1:2" x14ac:dyDescent="0.25">
      <c r="A2401" s="35">
        <v>41025</v>
      </c>
      <c r="B2401" s="17">
        <v>23</v>
      </c>
    </row>
    <row r="2402" spans="1:2" x14ac:dyDescent="0.25">
      <c r="A2402" s="35">
        <v>41026</v>
      </c>
      <c r="B2402" s="17">
        <v>18</v>
      </c>
    </row>
    <row r="2403" spans="1:2" x14ac:dyDescent="0.25">
      <c r="A2403" s="35">
        <v>41027</v>
      </c>
      <c r="B2403" s="17">
        <v>15</v>
      </c>
    </row>
    <row r="2404" spans="1:2" x14ac:dyDescent="0.25">
      <c r="A2404" s="35">
        <v>41028</v>
      </c>
      <c r="B2404" s="17">
        <v>14</v>
      </c>
    </row>
    <row r="2405" spans="1:2" x14ac:dyDescent="0.25">
      <c r="A2405" s="35">
        <v>41029</v>
      </c>
      <c r="B2405" s="17">
        <v>14</v>
      </c>
    </row>
    <row r="2406" spans="1:2" x14ac:dyDescent="0.25">
      <c r="A2406" s="35">
        <v>41030</v>
      </c>
      <c r="B2406" s="17">
        <v>15</v>
      </c>
    </row>
    <row r="2407" spans="1:2" x14ac:dyDescent="0.25">
      <c r="A2407" s="35">
        <v>41031</v>
      </c>
      <c r="B2407" s="17">
        <v>15</v>
      </c>
    </row>
    <row r="2408" spans="1:2" x14ac:dyDescent="0.25">
      <c r="A2408" s="35">
        <v>41032</v>
      </c>
      <c r="B2408" s="17">
        <v>15</v>
      </c>
    </row>
    <row r="2409" spans="1:2" x14ac:dyDescent="0.25">
      <c r="A2409" s="35">
        <v>41033</v>
      </c>
      <c r="B2409" s="17">
        <v>15</v>
      </c>
    </row>
    <row r="2410" spans="1:2" x14ac:dyDescent="0.25">
      <c r="A2410" s="35">
        <v>41034</v>
      </c>
      <c r="B2410" s="17">
        <v>14</v>
      </c>
    </row>
    <row r="2411" spans="1:2" x14ac:dyDescent="0.25">
      <c r="A2411" s="35">
        <v>41035</v>
      </c>
      <c r="B2411" s="17">
        <v>12</v>
      </c>
    </row>
    <row r="2412" spans="1:2" x14ac:dyDescent="0.25">
      <c r="A2412" s="35">
        <v>41036</v>
      </c>
      <c r="B2412" s="17">
        <v>12</v>
      </c>
    </row>
    <row r="2413" spans="1:2" x14ac:dyDescent="0.25">
      <c r="A2413" s="35">
        <v>41037</v>
      </c>
      <c r="B2413" s="17">
        <v>12</v>
      </c>
    </row>
    <row r="2414" spans="1:2" x14ac:dyDescent="0.25">
      <c r="A2414" s="35">
        <v>41038</v>
      </c>
      <c r="B2414" s="17">
        <v>12</v>
      </c>
    </row>
    <row r="2415" spans="1:2" x14ac:dyDescent="0.25">
      <c r="A2415" s="35">
        <v>41039</v>
      </c>
      <c r="B2415" s="17">
        <v>12</v>
      </c>
    </row>
    <row r="2416" spans="1:2" x14ac:dyDescent="0.25">
      <c r="A2416" s="35">
        <v>41040</v>
      </c>
      <c r="B2416" s="17">
        <v>11</v>
      </c>
    </row>
    <row r="2417" spans="1:2" x14ac:dyDescent="0.25">
      <c r="A2417" s="35">
        <v>41041</v>
      </c>
      <c r="B2417" s="17">
        <v>10</v>
      </c>
    </row>
    <row r="2418" spans="1:2" x14ac:dyDescent="0.25">
      <c r="A2418" s="35">
        <v>41042</v>
      </c>
      <c r="B2418" s="17">
        <v>10</v>
      </c>
    </row>
    <row r="2419" spans="1:2" x14ac:dyDescent="0.25">
      <c r="A2419" s="35">
        <v>41043</v>
      </c>
      <c r="B2419" s="17">
        <v>9</v>
      </c>
    </row>
    <row r="2420" spans="1:2" x14ac:dyDescent="0.25">
      <c r="A2420" s="35">
        <v>41044</v>
      </c>
      <c r="B2420" s="17">
        <v>9</v>
      </c>
    </row>
    <row r="2421" spans="1:2" x14ac:dyDescent="0.25">
      <c r="A2421" s="35">
        <v>41045</v>
      </c>
      <c r="B2421" s="17">
        <v>9</v>
      </c>
    </row>
    <row r="2422" spans="1:2" x14ac:dyDescent="0.25">
      <c r="A2422" s="35">
        <v>41046</v>
      </c>
      <c r="B2422" s="17">
        <v>9</v>
      </c>
    </row>
    <row r="2423" spans="1:2" x14ac:dyDescent="0.25">
      <c r="A2423" s="35">
        <v>41047</v>
      </c>
      <c r="B2423" s="17">
        <v>9</v>
      </c>
    </row>
    <row r="2424" spans="1:2" x14ac:dyDescent="0.25">
      <c r="A2424" s="35">
        <v>41048</v>
      </c>
      <c r="B2424" s="17">
        <v>8</v>
      </c>
    </row>
    <row r="2425" spans="1:2" x14ac:dyDescent="0.25">
      <c r="A2425" s="35">
        <v>41049</v>
      </c>
      <c r="B2425" s="17">
        <v>6.5</v>
      </c>
    </row>
    <row r="2426" spans="1:2" x14ac:dyDescent="0.25">
      <c r="A2426" s="35">
        <v>41050</v>
      </c>
      <c r="B2426" s="17">
        <v>6</v>
      </c>
    </row>
    <row r="2427" spans="1:2" x14ac:dyDescent="0.25">
      <c r="A2427" s="35">
        <v>41051</v>
      </c>
      <c r="B2427" s="17">
        <v>6</v>
      </c>
    </row>
    <row r="2428" spans="1:2" x14ac:dyDescent="0.25">
      <c r="A2428" s="35">
        <v>41052</v>
      </c>
      <c r="B2428" s="17">
        <v>6</v>
      </c>
    </row>
    <row r="2429" spans="1:2" x14ac:dyDescent="0.25">
      <c r="A2429" s="35">
        <v>41053</v>
      </c>
      <c r="B2429" s="17">
        <v>6</v>
      </c>
    </row>
    <row r="2430" spans="1:2" x14ac:dyDescent="0.25">
      <c r="A2430" s="35">
        <v>41054</v>
      </c>
      <c r="B2430" s="17">
        <v>6</v>
      </c>
    </row>
    <row r="2431" spans="1:2" x14ac:dyDescent="0.25">
      <c r="A2431" s="35">
        <v>41055</v>
      </c>
      <c r="B2431" s="17">
        <v>6</v>
      </c>
    </row>
    <row r="2432" spans="1:2" x14ac:dyDescent="0.25">
      <c r="A2432" s="35">
        <v>41056</v>
      </c>
      <c r="B2432" s="17">
        <v>5</v>
      </c>
    </row>
    <row r="2433" spans="1:2" x14ac:dyDescent="0.25">
      <c r="A2433" s="35">
        <v>41057</v>
      </c>
      <c r="B2433" s="17">
        <v>5</v>
      </c>
    </row>
    <row r="2434" spans="1:2" x14ac:dyDescent="0.25">
      <c r="A2434" s="35">
        <v>41058</v>
      </c>
      <c r="B2434" s="17">
        <v>5</v>
      </c>
    </row>
    <row r="2435" spans="1:2" x14ac:dyDescent="0.25">
      <c r="A2435" s="35">
        <v>41059</v>
      </c>
      <c r="B2435" s="17">
        <v>5</v>
      </c>
    </row>
    <row r="2436" spans="1:2" x14ac:dyDescent="0.25">
      <c r="A2436" s="35">
        <v>41060</v>
      </c>
      <c r="B2436" s="17">
        <v>5</v>
      </c>
    </row>
    <row r="2437" spans="1:2" x14ac:dyDescent="0.25">
      <c r="A2437" s="35">
        <v>41061</v>
      </c>
      <c r="B2437" s="17">
        <v>5.1999998092651367</v>
      </c>
    </row>
    <row r="2438" spans="1:2" x14ac:dyDescent="0.25">
      <c r="A2438" s="35">
        <v>41062</v>
      </c>
      <c r="B2438" s="17">
        <v>5.1999998092651367</v>
      </c>
    </row>
    <row r="2439" spans="1:2" x14ac:dyDescent="0.25">
      <c r="A2439" s="35">
        <v>41063</v>
      </c>
      <c r="B2439" s="17">
        <v>5.1999998092651367</v>
      </c>
    </row>
    <row r="2440" spans="1:2" x14ac:dyDescent="0.25">
      <c r="A2440" s="35">
        <v>41064</v>
      </c>
      <c r="B2440" s="17">
        <v>5.1999998092651367</v>
      </c>
    </row>
    <row r="2441" spans="1:2" x14ac:dyDescent="0.25">
      <c r="A2441" s="35">
        <v>41065</v>
      </c>
      <c r="B2441" s="17">
        <v>5.1999998092651367</v>
      </c>
    </row>
    <row r="2442" spans="1:2" x14ac:dyDescent="0.25">
      <c r="A2442" s="35">
        <v>41066</v>
      </c>
      <c r="B2442" s="17">
        <v>5.1999998092651367</v>
      </c>
    </row>
    <row r="2443" spans="1:2" x14ac:dyDescent="0.25">
      <c r="A2443" s="35">
        <v>41067</v>
      </c>
      <c r="B2443" s="17">
        <v>5.1999998092651367</v>
      </c>
    </row>
    <row r="2444" spans="1:2" x14ac:dyDescent="0.25">
      <c r="A2444" s="35">
        <v>41068</v>
      </c>
      <c r="B2444" s="17">
        <v>5.1999998092651367</v>
      </c>
    </row>
    <row r="2445" spans="1:2" x14ac:dyDescent="0.25">
      <c r="A2445" s="35">
        <v>41069</v>
      </c>
      <c r="B2445" s="17">
        <v>5.1999998092651367</v>
      </c>
    </row>
    <row r="2446" spans="1:2" x14ac:dyDescent="0.25">
      <c r="A2446" s="35">
        <v>41070</v>
      </c>
      <c r="B2446" s="17">
        <v>5.1999998092651367</v>
      </c>
    </row>
    <row r="2447" spans="1:2" x14ac:dyDescent="0.25">
      <c r="A2447" s="35">
        <v>41071</v>
      </c>
      <c r="B2447" s="17">
        <v>5.1999998092651367</v>
      </c>
    </row>
    <row r="2448" spans="1:2" x14ac:dyDescent="0.25">
      <c r="A2448" s="35">
        <v>41072</v>
      </c>
      <c r="B2448" s="17">
        <v>5.1999998092651367</v>
      </c>
    </row>
    <row r="2449" spans="1:2" x14ac:dyDescent="0.25">
      <c r="A2449" s="35">
        <v>41073</v>
      </c>
      <c r="B2449" s="17">
        <v>5.1999998092651367</v>
      </c>
    </row>
    <row r="2450" spans="1:2" x14ac:dyDescent="0.25">
      <c r="A2450" s="35">
        <v>41074</v>
      </c>
      <c r="B2450" s="17">
        <v>5.1999998092651367</v>
      </c>
    </row>
    <row r="2451" spans="1:2" x14ac:dyDescent="0.25">
      <c r="A2451" s="35">
        <v>41075</v>
      </c>
      <c r="B2451" s="17">
        <v>5.1999998092651367</v>
      </c>
    </row>
    <row r="2452" spans="1:2" x14ac:dyDescent="0.25">
      <c r="A2452" s="35">
        <v>41076</v>
      </c>
      <c r="B2452" s="17">
        <v>5.1999998092651367</v>
      </c>
    </row>
    <row r="2453" spans="1:2" x14ac:dyDescent="0.25">
      <c r="A2453" s="35">
        <v>41077</v>
      </c>
      <c r="B2453" s="17">
        <v>5.1999998092651367</v>
      </c>
    </row>
    <row r="2454" spans="1:2" x14ac:dyDescent="0.25">
      <c r="A2454" s="35">
        <v>41078</v>
      </c>
      <c r="B2454" s="17">
        <v>5.1999998092651367</v>
      </c>
    </row>
    <row r="2455" spans="1:2" x14ac:dyDescent="0.25">
      <c r="A2455" s="35">
        <v>41079</v>
      </c>
      <c r="B2455" s="17">
        <v>5.1999998092651367</v>
      </c>
    </row>
    <row r="2456" spans="1:2" x14ac:dyDescent="0.25">
      <c r="A2456" s="35">
        <v>41080</v>
      </c>
      <c r="B2456" s="17">
        <v>5.1999998092651367</v>
      </c>
    </row>
    <row r="2457" spans="1:2" x14ac:dyDescent="0.25">
      <c r="A2457" s="35">
        <v>41081</v>
      </c>
      <c r="B2457" s="17">
        <v>5.1999998092651367</v>
      </c>
    </row>
    <row r="2458" spans="1:2" x14ac:dyDescent="0.25">
      <c r="A2458" s="35">
        <v>41082</v>
      </c>
      <c r="B2458" s="17">
        <v>5.1999998092651367</v>
      </c>
    </row>
    <row r="2459" spans="1:2" x14ac:dyDescent="0.25">
      <c r="A2459" s="35">
        <v>41083</v>
      </c>
      <c r="B2459" s="17">
        <v>5.1999998092651367</v>
      </c>
    </row>
    <row r="2460" spans="1:2" x14ac:dyDescent="0.25">
      <c r="A2460" s="35">
        <v>41084</v>
      </c>
      <c r="B2460" s="17">
        <v>5</v>
      </c>
    </row>
    <row r="2461" spans="1:2" x14ac:dyDescent="0.25">
      <c r="A2461" s="35">
        <v>41085</v>
      </c>
      <c r="B2461" s="17">
        <v>4</v>
      </c>
    </row>
    <row r="2462" spans="1:2" x14ac:dyDescent="0.25">
      <c r="A2462" s="35">
        <v>41086</v>
      </c>
      <c r="B2462" s="17">
        <v>4</v>
      </c>
    </row>
    <row r="2463" spans="1:2" x14ac:dyDescent="0.25">
      <c r="A2463" s="35">
        <v>41087</v>
      </c>
      <c r="B2463" s="17">
        <v>4</v>
      </c>
    </row>
    <row r="2464" spans="1:2" x14ac:dyDescent="0.25">
      <c r="A2464" s="35">
        <v>41088</v>
      </c>
      <c r="B2464" s="17">
        <v>4</v>
      </c>
    </row>
    <row r="2465" spans="1:2" x14ac:dyDescent="0.25">
      <c r="A2465" s="35">
        <v>41089</v>
      </c>
      <c r="B2465" s="17">
        <v>4</v>
      </c>
    </row>
    <row r="2466" spans="1:2" x14ac:dyDescent="0.25">
      <c r="A2466" s="35">
        <v>41090</v>
      </c>
      <c r="B2466" s="17">
        <v>4</v>
      </c>
    </row>
    <row r="2467" spans="1:2" x14ac:dyDescent="0.25">
      <c r="A2467" s="35">
        <v>41091</v>
      </c>
      <c r="B2467" s="17">
        <v>4</v>
      </c>
    </row>
    <row r="2468" spans="1:2" x14ac:dyDescent="0.25">
      <c r="A2468" s="35">
        <v>41092</v>
      </c>
      <c r="B2468" s="17">
        <v>4</v>
      </c>
    </row>
    <row r="2469" spans="1:2" x14ac:dyDescent="0.25">
      <c r="A2469" s="35">
        <v>41093</v>
      </c>
      <c r="B2469" s="17">
        <v>4</v>
      </c>
    </row>
    <row r="2470" spans="1:2" x14ac:dyDescent="0.25">
      <c r="A2470" s="35">
        <v>41094</v>
      </c>
      <c r="B2470" s="17">
        <v>4</v>
      </c>
    </row>
    <row r="2471" spans="1:2" x14ac:dyDescent="0.25">
      <c r="A2471" s="35">
        <v>41095</v>
      </c>
      <c r="B2471" s="17">
        <v>4</v>
      </c>
    </row>
    <row r="2472" spans="1:2" x14ac:dyDescent="0.25">
      <c r="A2472" s="35">
        <v>41096</v>
      </c>
      <c r="B2472" s="17">
        <v>3</v>
      </c>
    </row>
    <row r="2473" spans="1:2" x14ac:dyDescent="0.25">
      <c r="A2473" s="35">
        <v>41097</v>
      </c>
      <c r="B2473" s="17">
        <v>3</v>
      </c>
    </row>
    <row r="2474" spans="1:2" x14ac:dyDescent="0.25">
      <c r="A2474" s="35">
        <v>41098</v>
      </c>
      <c r="B2474" s="17">
        <v>3</v>
      </c>
    </row>
    <row r="2475" spans="1:2" x14ac:dyDescent="0.25">
      <c r="A2475" s="35">
        <v>41099</v>
      </c>
      <c r="B2475" s="17">
        <v>3</v>
      </c>
    </row>
    <row r="2476" spans="1:2" x14ac:dyDescent="0.25">
      <c r="A2476" s="35">
        <v>41100</v>
      </c>
      <c r="B2476" s="17">
        <v>3</v>
      </c>
    </row>
    <row r="2477" spans="1:2" x14ac:dyDescent="0.25">
      <c r="A2477" s="35">
        <v>41101</v>
      </c>
      <c r="B2477" s="17">
        <v>3</v>
      </c>
    </row>
    <row r="2478" spans="1:2" x14ac:dyDescent="0.25">
      <c r="A2478" s="35">
        <v>41102</v>
      </c>
      <c r="B2478" s="17">
        <v>3</v>
      </c>
    </row>
    <row r="2479" spans="1:2" x14ac:dyDescent="0.25">
      <c r="A2479" s="35">
        <v>41103</v>
      </c>
      <c r="B2479" s="17">
        <v>3</v>
      </c>
    </row>
    <row r="2480" spans="1:2" x14ac:dyDescent="0.25">
      <c r="A2480" s="35">
        <v>41104</v>
      </c>
      <c r="B2480" s="17">
        <v>3</v>
      </c>
    </row>
    <row r="2481" spans="1:2" x14ac:dyDescent="0.25">
      <c r="A2481" s="35">
        <v>41105</v>
      </c>
      <c r="B2481" s="17">
        <v>3</v>
      </c>
    </row>
    <row r="2482" spans="1:2" x14ac:dyDescent="0.25">
      <c r="A2482" s="35">
        <v>41106</v>
      </c>
      <c r="B2482" s="17">
        <v>3</v>
      </c>
    </row>
    <row r="2483" spans="1:2" x14ac:dyDescent="0.25">
      <c r="A2483" s="35">
        <v>41107</v>
      </c>
      <c r="B2483" s="17">
        <v>3</v>
      </c>
    </row>
    <row r="2484" spans="1:2" x14ac:dyDescent="0.25">
      <c r="A2484" s="35">
        <v>41108</v>
      </c>
      <c r="B2484" s="17">
        <v>3</v>
      </c>
    </row>
    <row r="2485" spans="1:2" x14ac:dyDescent="0.25">
      <c r="A2485" s="35">
        <v>41109</v>
      </c>
      <c r="B2485" s="17">
        <v>3</v>
      </c>
    </row>
    <row r="2486" spans="1:2" x14ac:dyDescent="0.25">
      <c r="A2486" s="35">
        <v>41110</v>
      </c>
      <c r="B2486" s="17">
        <v>3</v>
      </c>
    </row>
    <row r="2487" spans="1:2" x14ac:dyDescent="0.25">
      <c r="A2487" s="35">
        <v>41111</v>
      </c>
      <c r="B2487" s="17">
        <v>3</v>
      </c>
    </row>
    <row r="2488" spans="1:2" x14ac:dyDescent="0.25">
      <c r="A2488" s="35">
        <v>41112</v>
      </c>
      <c r="B2488" s="17">
        <v>3</v>
      </c>
    </row>
    <row r="2489" spans="1:2" x14ac:dyDescent="0.25">
      <c r="A2489" s="35">
        <v>41113</v>
      </c>
      <c r="B2489" s="17">
        <v>2</v>
      </c>
    </row>
    <row r="2490" spans="1:2" x14ac:dyDescent="0.25">
      <c r="A2490" s="35">
        <v>41114</v>
      </c>
      <c r="B2490" s="17">
        <v>2</v>
      </c>
    </row>
    <row r="2491" spans="1:2" x14ac:dyDescent="0.25">
      <c r="A2491" s="35">
        <v>41115</v>
      </c>
      <c r="B2491" s="17">
        <v>2</v>
      </c>
    </row>
    <row r="2492" spans="1:2" x14ac:dyDescent="0.25">
      <c r="A2492" s="35">
        <v>41116</v>
      </c>
      <c r="B2492" s="17">
        <v>2</v>
      </c>
    </row>
    <row r="2493" spans="1:2" x14ac:dyDescent="0.25">
      <c r="A2493" s="35">
        <v>41117</v>
      </c>
      <c r="B2493" s="17">
        <v>2</v>
      </c>
    </row>
    <row r="2494" spans="1:2" x14ac:dyDescent="0.25">
      <c r="A2494" s="35">
        <v>41118</v>
      </c>
      <c r="B2494" s="17">
        <v>2</v>
      </c>
    </row>
    <row r="2495" spans="1:2" x14ac:dyDescent="0.25">
      <c r="A2495" s="35">
        <v>41119</v>
      </c>
      <c r="B2495" s="17">
        <v>2</v>
      </c>
    </row>
    <row r="2496" spans="1:2" x14ac:dyDescent="0.25">
      <c r="A2496" s="35">
        <v>41120</v>
      </c>
      <c r="B2496" s="17">
        <v>2</v>
      </c>
    </row>
    <row r="2497" spans="1:2" x14ac:dyDescent="0.25">
      <c r="A2497" s="35">
        <v>41121</v>
      </c>
      <c r="B2497" s="17">
        <v>2</v>
      </c>
    </row>
    <row r="2498" spans="1:2" x14ac:dyDescent="0.25">
      <c r="A2498" s="35">
        <v>41122</v>
      </c>
      <c r="B2498" s="17">
        <v>2.2000000476837158</v>
      </c>
    </row>
    <row r="2499" spans="1:2" x14ac:dyDescent="0.25">
      <c r="A2499" s="35">
        <v>41123</v>
      </c>
      <c r="B2499" s="17">
        <v>2.0999999046325684</v>
      </c>
    </row>
    <row r="2500" spans="1:2" x14ac:dyDescent="0.25">
      <c r="A2500" s="35">
        <v>41124</v>
      </c>
      <c r="B2500" s="17">
        <v>2.0999999046325684</v>
      </c>
    </row>
    <row r="2501" spans="1:2" x14ac:dyDescent="0.25">
      <c r="A2501" s="35">
        <v>41125</v>
      </c>
      <c r="B2501" s="17">
        <v>2.0999999046325684</v>
      </c>
    </row>
    <row r="2502" spans="1:2" x14ac:dyDescent="0.25">
      <c r="A2502" s="35">
        <v>41126</v>
      </c>
      <c r="B2502" s="17">
        <v>2.0999999046325684</v>
      </c>
    </row>
    <row r="2503" spans="1:2" x14ac:dyDescent="0.25">
      <c r="A2503" s="35">
        <v>41127</v>
      </c>
      <c r="B2503" s="17">
        <v>2.2000000476837158</v>
      </c>
    </row>
    <row r="2504" spans="1:2" x14ac:dyDescent="0.25">
      <c r="A2504" s="35">
        <v>41128</v>
      </c>
      <c r="B2504" s="17">
        <v>1.6000000238418579</v>
      </c>
    </row>
    <row r="2505" spans="1:2" x14ac:dyDescent="0.25">
      <c r="A2505" s="35">
        <v>41129</v>
      </c>
      <c r="B2505" s="17">
        <v>1.6000000238418579</v>
      </c>
    </row>
    <row r="2506" spans="1:2" x14ac:dyDescent="0.25">
      <c r="A2506" s="35">
        <v>41130</v>
      </c>
      <c r="B2506" s="17">
        <v>1.3999999761581421</v>
      </c>
    </row>
    <row r="2507" spans="1:2" x14ac:dyDescent="0.25">
      <c r="A2507" s="35">
        <v>41131</v>
      </c>
      <c r="B2507" s="17">
        <v>1.5</v>
      </c>
    </row>
    <row r="2508" spans="1:2" x14ac:dyDescent="0.25">
      <c r="A2508" s="35">
        <v>41132</v>
      </c>
      <c r="B2508" s="17">
        <v>1.5</v>
      </c>
    </row>
    <row r="2509" spans="1:2" x14ac:dyDescent="0.25">
      <c r="A2509" s="35">
        <v>41133</v>
      </c>
      <c r="B2509" s="17">
        <v>1.5</v>
      </c>
    </row>
    <row r="2510" spans="1:2" x14ac:dyDescent="0.25">
      <c r="A2510" s="35">
        <v>41134</v>
      </c>
      <c r="B2510" s="17">
        <v>1.5</v>
      </c>
    </row>
    <row r="2511" spans="1:2" x14ac:dyDescent="0.25">
      <c r="A2511" s="35">
        <v>41135</v>
      </c>
      <c r="B2511" s="17">
        <v>1.6000000238418579</v>
      </c>
    </row>
    <row r="2512" spans="1:2" x14ac:dyDescent="0.25">
      <c r="A2512" s="35">
        <v>41136</v>
      </c>
      <c r="B2512" s="17">
        <v>1.6000000238418579</v>
      </c>
    </row>
    <row r="2513" spans="1:2" x14ac:dyDescent="0.25">
      <c r="A2513" s="35">
        <v>41137</v>
      </c>
      <c r="B2513" s="17">
        <v>1.6000000238418579</v>
      </c>
    </row>
    <row r="2514" spans="1:2" x14ac:dyDescent="0.25">
      <c r="A2514" s="35">
        <v>41138</v>
      </c>
      <c r="B2514" s="17">
        <v>1.6000000238418579</v>
      </c>
    </row>
    <row r="2515" spans="1:2" x14ac:dyDescent="0.25">
      <c r="A2515" s="35">
        <v>41139</v>
      </c>
      <c r="B2515" s="17">
        <v>1.6000000238418579</v>
      </c>
    </row>
    <row r="2516" spans="1:2" x14ac:dyDescent="0.25">
      <c r="A2516" s="35">
        <v>41140</v>
      </c>
      <c r="B2516" s="17">
        <v>1.6000000238418579</v>
      </c>
    </row>
    <row r="2517" spans="1:2" x14ac:dyDescent="0.25">
      <c r="A2517" s="35">
        <v>41141</v>
      </c>
      <c r="B2517" s="17">
        <v>1.6000000238418579</v>
      </c>
    </row>
    <row r="2518" spans="1:2" x14ac:dyDescent="0.25">
      <c r="A2518" s="35">
        <v>41142</v>
      </c>
      <c r="B2518" s="17">
        <v>1.6000000238418579</v>
      </c>
    </row>
    <row r="2519" spans="1:2" x14ac:dyDescent="0.25">
      <c r="A2519" s="35">
        <v>41143</v>
      </c>
      <c r="B2519" s="17">
        <v>1.6000000238418579</v>
      </c>
    </row>
    <row r="2520" spans="1:2" x14ac:dyDescent="0.25">
      <c r="A2520" s="35">
        <v>41144</v>
      </c>
      <c r="B2520" s="17">
        <v>1.6000000238418579</v>
      </c>
    </row>
    <row r="2521" spans="1:2" x14ac:dyDescent="0.25">
      <c r="A2521" s="35">
        <v>41145</v>
      </c>
      <c r="B2521" s="17">
        <v>1.6000000238418579</v>
      </c>
    </row>
    <row r="2522" spans="1:2" x14ac:dyDescent="0.25">
      <c r="A2522" s="35">
        <v>41146</v>
      </c>
      <c r="B2522" s="17">
        <v>1.6000000238418579</v>
      </c>
    </row>
    <row r="2523" spans="1:2" x14ac:dyDescent="0.25">
      <c r="A2523" s="35">
        <v>41147</v>
      </c>
      <c r="B2523" s="17">
        <v>1.6000000238418579</v>
      </c>
    </row>
    <row r="2524" spans="1:2" x14ac:dyDescent="0.25">
      <c r="A2524" s="35">
        <v>41148</v>
      </c>
      <c r="B2524" s="17">
        <v>1.6000000238418579</v>
      </c>
    </row>
    <row r="2525" spans="1:2" x14ac:dyDescent="0.25">
      <c r="A2525" s="35">
        <v>41149</v>
      </c>
      <c r="B2525" s="17">
        <v>1.6000000238418579</v>
      </c>
    </row>
    <row r="2526" spans="1:2" x14ac:dyDescent="0.25">
      <c r="A2526" s="35">
        <v>41150</v>
      </c>
      <c r="B2526" s="17">
        <v>1.6000000238418579</v>
      </c>
    </row>
    <row r="2527" spans="1:2" x14ac:dyDescent="0.25">
      <c r="A2527" s="35">
        <v>41151</v>
      </c>
      <c r="B2527" s="17">
        <v>1.6000000238418579</v>
      </c>
    </row>
    <row r="2528" spans="1:2" x14ac:dyDescent="0.25">
      <c r="A2528" s="35">
        <v>41152</v>
      </c>
      <c r="B2528" s="17">
        <v>1.6000000238418579</v>
      </c>
    </row>
    <row r="2529" spans="1:2" x14ac:dyDescent="0.25">
      <c r="A2529" s="35">
        <v>41153</v>
      </c>
      <c r="B2529" s="17">
        <v>1.5</v>
      </c>
    </row>
    <row r="2530" spans="1:2" x14ac:dyDescent="0.25">
      <c r="A2530" s="35">
        <v>41154</v>
      </c>
      <c r="B2530" s="17">
        <v>1.6000000238418579</v>
      </c>
    </row>
    <row r="2531" spans="1:2" x14ac:dyDescent="0.25">
      <c r="A2531" s="35">
        <v>41155</v>
      </c>
      <c r="B2531" s="17">
        <v>1.6000000238418579</v>
      </c>
    </row>
    <row r="2532" spans="1:2" x14ac:dyDescent="0.25">
      <c r="A2532" s="35">
        <v>41156</v>
      </c>
      <c r="B2532" s="17">
        <v>0</v>
      </c>
    </row>
    <row r="2533" spans="1:2" x14ac:dyDescent="0.25">
      <c r="A2533" s="35">
        <v>41157</v>
      </c>
      <c r="B2533" s="17">
        <v>0</v>
      </c>
    </row>
    <row r="2534" spans="1:2" x14ac:dyDescent="0.25">
      <c r="A2534" s="35">
        <v>41158</v>
      </c>
      <c r="B2534" s="17">
        <v>1.6000000238418579</v>
      </c>
    </row>
    <row r="2535" spans="1:2" x14ac:dyDescent="0.25">
      <c r="A2535" s="35">
        <v>41159</v>
      </c>
      <c r="B2535" s="17">
        <v>1.6000000238418579</v>
      </c>
    </row>
    <row r="2536" spans="1:2" x14ac:dyDescent="0.25">
      <c r="A2536" s="35">
        <v>41160</v>
      </c>
      <c r="B2536" s="17">
        <v>1.6000000238418579</v>
      </c>
    </row>
    <row r="2537" spans="1:2" x14ac:dyDescent="0.25">
      <c r="A2537" s="35">
        <v>41161</v>
      </c>
      <c r="B2537" s="17">
        <v>1.2999999523162842</v>
      </c>
    </row>
    <row r="2538" spans="1:2" x14ac:dyDescent="0.25">
      <c r="A2538" s="35">
        <v>41162</v>
      </c>
      <c r="B2538" s="17">
        <v>1.2999999523162842</v>
      </c>
    </row>
    <row r="2539" spans="1:2" x14ac:dyDescent="0.25">
      <c r="A2539" s="35">
        <v>41163</v>
      </c>
      <c r="B2539" s="17">
        <v>1.2999999523162842</v>
      </c>
    </row>
    <row r="2540" spans="1:2" x14ac:dyDescent="0.25">
      <c r="A2540" s="35">
        <v>41164</v>
      </c>
      <c r="B2540" s="17">
        <v>1.2999999523162842</v>
      </c>
    </row>
    <row r="2541" spans="1:2" x14ac:dyDescent="0.25">
      <c r="A2541" s="35">
        <v>41165</v>
      </c>
      <c r="B2541" s="17">
        <v>1.2999999523162842</v>
      </c>
    </row>
    <row r="2542" spans="1:2" x14ac:dyDescent="0.25">
      <c r="A2542" s="35">
        <v>41166</v>
      </c>
      <c r="B2542" s="17">
        <v>1.2999999523162842</v>
      </c>
    </row>
    <row r="2543" spans="1:2" x14ac:dyDescent="0.25">
      <c r="A2543" s="35">
        <v>41167</v>
      </c>
      <c r="B2543" s="17">
        <v>1.2999999523162842</v>
      </c>
    </row>
    <row r="2544" spans="1:2" x14ac:dyDescent="0.25">
      <c r="A2544" s="35">
        <v>41168</v>
      </c>
      <c r="B2544" s="17">
        <v>1.2999999523162842</v>
      </c>
    </row>
    <row r="2545" spans="1:2" x14ac:dyDescent="0.25">
      <c r="A2545" s="35">
        <v>41169</v>
      </c>
      <c r="B2545" s="17">
        <v>1.2999999523162842</v>
      </c>
    </row>
    <row r="2546" spans="1:2" x14ac:dyDescent="0.25">
      <c r="A2546" s="35">
        <v>41170</v>
      </c>
      <c r="B2546" s="17">
        <v>1.2999999523162842</v>
      </c>
    </row>
    <row r="2547" spans="1:2" x14ac:dyDescent="0.25">
      <c r="A2547" s="35">
        <v>41171</v>
      </c>
      <c r="B2547" s="17">
        <v>1.2999999523162842</v>
      </c>
    </row>
    <row r="2548" spans="1:2" x14ac:dyDescent="0.25">
      <c r="A2548" s="35">
        <v>41172</v>
      </c>
      <c r="B2548" s="17">
        <v>1.2999999523162842</v>
      </c>
    </row>
    <row r="2549" spans="1:2" x14ac:dyDescent="0.25">
      <c r="A2549" s="35">
        <v>41173</v>
      </c>
      <c r="B2549" s="17">
        <v>1.2999999523162842</v>
      </c>
    </row>
    <row r="2550" spans="1:2" x14ac:dyDescent="0.25">
      <c r="A2550" s="35">
        <v>41174</v>
      </c>
      <c r="B2550" s="17">
        <v>1.2999999523162842</v>
      </c>
    </row>
    <row r="2551" spans="1:2" x14ac:dyDescent="0.25">
      <c r="A2551" s="35">
        <v>41175</v>
      </c>
      <c r="B2551" s="17">
        <v>1.2999999523162842</v>
      </c>
    </row>
    <row r="2552" spans="1:2" x14ac:dyDescent="0.25">
      <c r="A2552" s="35">
        <v>41176</v>
      </c>
      <c r="B2552" s="17">
        <v>1.2999999523162842</v>
      </c>
    </row>
    <row r="2553" spans="1:2" x14ac:dyDescent="0.25">
      <c r="A2553" s="35">
        <v>41177</v>
      </c>
      <c r="B2553" s="17">
        <v>1.2999999523162842</v>
      </c>
    </row>
    <row r="2554" spans="1:2" x14ac:dyDescent="0.25">
      <c r="A2554" s="35">
        <v>41178</v>
      </c>
      <c r="B2554" s="17">
        <v>1.2999999523162842</v>
      </c>
    </row>
    <row r="2555" spans="1:2" x14ac:dyDescent="0.25">
      <c r="A2555" s="35">
        <v>41179</v>
      </c>
      <c r="B2555" s="17">
        <v>1.2999999523162842</v>
      </c>
    </row>
    <row r="2556" spans="1:2" x14ac:dyDescent="0.25">
      <c r="A2556" s="35">
        <v>41180</v>
      </c>
      <c r="B2556" s="17">
        <v>1.2999999523162842</v>
      </c>
    </row>
    <row r="2557" spans="1:2" x14ac:dyDescent="0.25">
      <c r="A2557" s="35">
        <v>41181</v>
      </c>
      <c r="B2557" s="17">
        <v>1.2999999523162842</v>
      </c>
    </row>
    <row r="2558" spans="1:2" x14ac:dyDescent="0.25">
      <c r="A2558" s="35">
        <v>41182</v>
      </c>
      <c r="B2558" s="17">
        <v>1.2999999523162842</v>
      </c>
    </row>
    <row r="2559" spans="1:2" x14ac:dyDescent="0.25">
      <c r="A2559" s="35">
        <v>41183</v>
      </c>
      <c r="B2559" s="17">
        <v>1</v>
      </c>
    </row>
    <row r="2560" spans="1:2" x14ac:dyDescent="0.25">
      <c r="A2560" s="35">
        <v>41184</v>
      </c>
      <c r="B2560" s="17">
        <v>1</v>
      </c>
    </row>
    <row r="2561" spans="1:2" x14ac:dyDescent="0.25">
      <c r="A2561" s="35">
        <v>41185</v>
      </c>
      <c r="B2561" s="17">
        <v>1</v>
      </c>
    </row>
    <row r="2562" spans="1:2" x14ac:dyDescent="0.25">
      <c r="A2562" s="35">
        <v>41186</v>
      </c>
      <c r="B2562" s="17">
        <v>1</v>
      </c>
    </row>
    <row r="2563" spans="1:2" x14ac:dyDescent="0.25">
      <c r="A2563" s="35">
        <v>41187</v>
      </c>
      <c r="B2563" s="17">
        <v>1</v>
      </c>
    </row>
    <row r="2564" spans="1:2" x14ac:dyDescent="0.25">
      <c r="A2564" s="35">
        <v>41188</v>
      </c>
      <c r="B2564" s="17">
        <v>1</v>
      </c>
    </row>
    <row r="2565" spans="1:2" x14ac:dyDescent="0.25">
      <c r="A2565" s="35">
        <v>41189</v>
      </c>
      <c r="B2565" s="17">
        <v>1</v>
      </c>
    </row>
    <row r="2566" spans="1:2" x14ac:dyDescent="0.25">
      <c r="A2566" s="35">
        <v>41190</v>
      </c>
      <c r="B2566" s="17">
        <v>1</v>
      </c>
    </row>
    <row r="2567" spans="1:2" x14ac:dyDescent="0.25">
      <c r="A2567" s="35">
        <v>41191</v>
      </c>
      <c r="B2567" s="17">
        <v>1</v>
      </c>
    </row>
    <row r="2568" spans="1:2" x14ac:dyDescent="0.25">
      <c r="A2568" s="35">
        <v>41192</v>
      </c>
      <c r="B2568" s="17">
        <v>1</v>
      </c>
    </row>
    <row r="2569" spans="1:2" x14ac:dyDescent="0.25">
      <c r="A2569" s="35">
        <v>41193</v>
      </c>
      <c r="B2569" s="17">
        <v>1</v>
      </c>
    </row>
    <row r="2570" spans="1:2" x14ac:dyDescent="0.25">
      <c r="A2570" s="35">
        <v>41194</v>
      </c>
      <c r="B2570" s="17">
        <v>1</v>
      </c>
    </row>
    <row r="2571" spans="1:2" x14ac:dyDescent="0.25">
      <c r="A2571" s="35">
        <v>41195</v>
      </c>
      <c r="B2571" s="17">
        <v>1</v>
      </c>
    </row>
    <row r="2572" spans="1:2" x14ac:dyDescent="0.25">
      <c r="A2572" s="35">
        <v>41196</v>
      </c>
      <c r="B2572" s="17">
        <v>1</v>
      </c>
    </row>
    <row r="2573" spans="1:2" x14ac:dyDescent="0.25">
      <c r="A2573" s="35">
        <v>41197</v>
      </c>
      <c r="B2573" s="17">
        <v>1</v>
      </c>
    </row>
    <row r="2574" spans="1:2" x14ac:dyDescent="0.25">
      <c r="A2574" s="35">
        <v>41198</v>
      </c>
      <c r="B2574" s="17">
        <v>1</v>
      </c>
    </row>
    <row r="2575" spans="1:2" x14ac:dyDescent="0.25">
      <c r="A2575" s="35">
        <v>41199</v>
      </c>
      <c r="B2575" s="17">
        <v>3</v>
      </c>
    </row>
    <row r="2576" spans="1:2" x14ac:dyDescent="0.25">
      <c r="A2576" s="35">
        <v>41200</v>
      </c>
      <c r="B2576" s="17">
        <v>4</v>
      </c>
    </row>
    <row r="2577" spans="1:2" x14ac:dyDescent="0.25">
      <c r="A2577" s="35">
        <v>41201</v>
      </c>
      <c r="B2577" s="17">
        <v>4</v>
      </c>
    </row>
    <row r="2578" spans="1:2" x14ac:dyDescent="0.25">
      <c r="A2578" s="35">
        <v>41202</v>
      </c>
      <c r="B2578" s="17">
        <v>4</v>
      </c>
    </row>
    <row r="2579" spans="1:2" x14ac:dyDescent="0.25">
      <c r="A2579" s="35">
        <v>41203</v>
      </c>
      <c r="B2579" s="17">
        <v>4</v>
      </c>
    </row>
    <row r="2580" spans="1:2" x14ac:dyDescent="0.25">
      <c r="A2580" s="35">
        <v>41204</v>
      </c>
      <c r="B2580" s="17">
        <v>4</v>
      </c>
    </row>
    <row r="2581" spans="1:2" x14ac:dyDescent="0.25">
      <c r="A2581" s="35">
        <v>41205</v>
      </c>
      <c r="B2581" s="17">
        <v>4</v>
      </c>
    </row>
    <row r="2582" spans="1:2" x14ac:dyDescent="0.25">
      <c r="A2582" s="35">
        <v>41206</v>
      </c>
      <c r="B2582" s="17">
        <v>4.5</v>
      </c>
    </row>
    <row r="2583" spans="1:2" x14ac:dyDescent="0.25">
      <c r="A2583" s="35">
        <v>41207</v>
      </c>
      <c r="B2583" s="17">
        <v>4.5</v>
      </c>
    </row>
    <row r="2584" spans="1:2" x14ac:dyDescent="0.25">
      <c r="A2584" s="35">
        <v>41208</v>
      </c>
      <c r="B2584" s="17">
        <v>4.5</v>
      </c>
    </row>
    <row r="2585" spans="1:2" x14ac:dyDescent="0.25">
      <c r="A2585" s="35">
        <v>41209</v>
      </c>
      <c r="B2585" s="17">
        <v>4.5</v>
      </c>
    </row>
    <row r="2586" spans="1:2" x14ac:dyDescent="0.25">
      <c r="A2586" s="35">
        <v>41210</v>
      </c>
      <c r="B2586" s="17">
        <v>4.5</v>
      </c>
    </row>
    <row r="2587" spans="1:2" x14ac:dyDescent="0.25">
      <c r="A2587" s="35">
        <v>41211</v>
      </c>
      <c r="B2587" s="17">
        <v>4.5</v>
      </c>
    </row>
    <row r="2588" spans="1:2" x14ac:dyDescent="0.25">
      <c r="A2588" s="35">
        <v>41212</v>
      </c>
      <c r="B2588" s="17">
        <v>4.5</v>
      </c>
    </row>
    <row r="2589" spans="1:2" x14ac:dyDescent="0.25">
      <c r="A2589" s="35">
        <v>41213</v>
      </c>
      <c r="B2589" s="17">
        <v>4.5</v>
      </c>
    </row>
    <row r="2590" spans="1:2" x14ac:dyDescent="0.25">
      <c r="A2590" s="35">
        <v>41214</v>
      </c>
      <c r="B2590" s="17">
        <v>5</v>
      </c>
    </row>
    <row r="2591" spans="1:2" x14ac:dyDescent="0.25">
      <c r="A2591" s="35">
        <v>41215</v>
      </c>
      <c r="B2591" s="17">
        <v>10</v>
      </c>
    </row>
    <row r="2592" spans="1:2" x14ac:dyDescent="0.25">
      <c r="A2592" s="35">
        <v>41216</v>
      </c>
      <c r="B2592" s="17">
        <v>15</v>
      </c>
    </row>
    <row r="2593" spans="1:2" x14ac:dyDescent="0.25">
      <c r="A2593" s="35">
        <v>41217</v>
      </c>
      <c r="B2593" s="17">
        <v>30</v>
      </c>
    </row>
    <row r="2594" spans="1:2" x14ac:dyDescent="0.25">
      <c r="A2594" s="35">
        <v>41218</v>
      </c>
      <c r="B2594" s="17">
        <v>45</v>
      </c>
    </row>
    <row r="2595" spans="1:2" x14ac:dyDescent="0.25">
      <c r="A2595" s="35">
        <v>41219</v>
      </c>
      <c r="B2595" s="17">
        <v>77</v>
      </c>
    </row>
    <row r="2596" spans="1:2" x14ac:dyDescent="0.25">
      <c r="A2596" s="35">
        <v>41220</v>
      </c>
      <c r="B2596" s="17">
        <v>77</v>
      </c>
    </row>
    <row r="2597" spans="1:2" x14ac:dyDescent="0.25">
      <c r="A2597" s="35">
        <v>41221</v>
      </c>
      <c r="B2597" s="17">
        <v>77</v>
      </c>
    </row>
    <row r="2598" spans="1:2" x14ac:dyDescent="0.25">
      <c r="A2598" s="35">
        <v>41222</v>
      </c>
      <c r="B2598" s="17">
        <v>85</v>
      </c>
    </row>
    <row r="2599" spans="1:2" x14ac:dyDescent="0.25">
      <c r="A2599" s="35">
        <v>41223</v>
      </c>
      <c r="B2599" s="17">
        <v>85</v>
      </c>
    </row>
    <row r="2600" spans="1:2" x14ac:dyDescent="0.25">
      <c r="A2600" s="35">
        <v>41224</v>
      </c>
      <c r="B2600" s="17">
        <v>85.204170227050781</v>
      </c>
    </row>
    <row r="2601" spans="1:2" x14ac:dyDescent="0.25">
      <c r="A2601" s="35">
        <v>41225</v>
      </c>
      <c r="B2601" s="17">
        <v>85.204170227050781</v>
      </c>
    </row>
    <row r="2602" spans="1:2" x14ac:dyDescent="0.25">
      <c r="A2602" s="35">
        <v>41226</v>
      </c>
      <c r="B2602" s="17">
        <v>85.204170227050781</v>
      </c>
    </row>
    <row r="2603" spans="1:2" x14ac:dyDescent="0.25">
      <c r="A2603" s="35">
        <v>41227</v>
      </c>
      <c r="B2603" s="17">
        <v>85.204170227050781</v>
      </c>
    </row>
    <row r="2604" spans="1:2" x14ac:dyDescent="0.25">
      <c r="A2604" s="35">
        <v>41228</v>
      </c>
      <c r="B2604" s="17">
        <v>85.204170227050781</v>
      </c>
    </row>
    <row r="2605" spans="1:2" x14ac:dyDescent="0.25">
      <c r="A2605" s="35">
        <v>41229</v>
      </c>
      <c r="B2605" s="17">
        <v>85.204170227050781</v>
      </c>
    </row>
    <row r="2606" spans="1:2" x14ac:dyDescent="0.25">
      <c r="A2606" s="35">
        <v>41230</v>
      </c>
      <c r="B2606" s="17">
        <v>85</v>
      </c>
    </row>
    <row r="2607" spans="1:2" x14ac:dyDescent="0.25">
      <c r="A2607" s="35">
        <v>41231</v>
      </c>
      <c r="B2607" s="17">
        <v>85</v>
      </c>
    </row>
    <row r="2608" spans="1:2" x14ac:dyDescent="0.25">
      <c r="A2608" s="35">
        <v>41232</v>
      </c>
      <c r="B2608" s="17">
        <v>85</v>
      </c>
    </row>
    <row r="2609" spans="1:2" x14ac:dyDescent="0.25">
      <c r="A2609" s="35">
        <v>41233</v>
      </c>
      <c r="B2609" s="17">
        <v>85</v>
      </c>
    </row>
    <row r="2610" spans="1:2" x14ac:dyDescent="0.25">
      <c r="A2610" s="35">
        <v>41234</v>
      </c>
      <c r="B2610" s="17">
        <v>80</v>
      </c>
    </row>
    <row r="2611" spans="1:2" x14ac:dyDescent="0.25">
      <c r="A2611" s="35">
        <v>41235</v>
      </c>
      <c r="B2611" s="17">
        <v>75.120834350585938</v>
      </c>
    </row>
    <row r="2612" spans="1:2" x14ac:dyDescent="0.25">
      <c r="A2612" s="35">
        <v>41236</v>
      </c>
      <c r="B2612" s="17">
        <v>70</v>
      </c>
    </row>
    <row r="2613" spans="1:2" x14ac:dyDescent="0.25">
      <c r="A2613" s="35">
        <v>41237</v>
      </c>
      <c r="B2613" s="17">
        <v>65</v>
      </c>
    </row>
    <row r="2614" spans="1:2" x14ac:dyDescent="0.25">
      <c r="A2614" s="35">
        <v>41238</v>
      </c>
      <c r="B2614" s="17">
        <v>55</v>
      </c>
    </row>
    <row r="2615" spans="1:2" x14ac:dyDescent="0.25">
      <c r="A2615" s="35">
        <v>41239</v>
      </c>
      <c r="B2615" s="17">
        <v>50</v>
      </c>
    </row>
    <row r="2616" spans="1:2" x14ac:dyDescent="0.25">
      <c r="A2616" s="35">
        <v>41240</v>
      </c>
      <c r="B2616" s="17">
        <v>35</v>
      </c>
    </row>
    <row r="2617" spans="1:2" x14ac:dyDescent="0.25">
      <c r="A2617" s="35">
        <v>41241</v>
      </c>
      <c r="B2617" s="17">
        <v>19</v>
      </c>
    </row>
    <row r="2618" spans="1:2" x14ac:dyDescent="0.25">
      <c r="A2618" s="35">
        <v>41242</v>
      </c>
      <c r="B2618" s="17">
        <v>10.083333015441895</v>
      </c>
    </row>
    <row r="2619" spans="1:2" x14ac:dyDescent="0.25">
      <c r="A2619" s="35">
        <v>41243</v>
      </c>
      <c r="B2619" s="17">
        <v>7</v>
      </c>
    </row>
    <row r="2620" spans="1:2" x14ac:dyDescent="0.25">
      <c r="A2620" s="35">
        <v>41244</v>
      </c>
      <c r="B2620" s="17">
        <v>7.1999998092651367</v>
      </c>
    </row>
    <row r="2621" spans="1:2" x14ac:dyDescent="0.25">
      <c r="A2621" s="35">
        <v>41245</v>
      </c>
      <c r="B2621" s="17">
        <v>7.1999998092651367</v>
      </c>
    </row>
    <row r="2622" spans="1:2" x14ac:dyDescent="0.25">
      <c r="A2622" s="35">
        <v>41246</v>
      </c>
      <c r="B2622" s="17">
        <v>7.1999998092651367</v>
      </c>
    </row>
    <row r="2623" spans="1:2" x14ac:dyDescent="0.25">
      <c r="A2623" s="35">
        <v>41247</v>
      </c>
      <c r="B2623" s="17">
        <v>7.1999998092651367</v>
      </c>
    </row>
    <row r="2624" spans="1:2" x14ac:dyDescent="0.25">
      <c r="A2624" s="35">
        <v>41248</v>
      </c>
      <c r="B2624" s="17">
        <v>7.1999998092651367</v>
      </c>
    </row>
    <row r="2625" spans="1:2" x14ac:dyDescent="0.25">
      <c r="A2625" s="35">
        <v>41249</v>
      </c>
      <c r="B2625" s="17">
        <v>8</v>
      </c>
    </row>
    <row r="2626" spans="1:2" x14ac:dyDescent="0.25">
      <c r="A2626" s="35">
        <v>41250</v>
      </c>
      <c r="B2626" s="17">
        <v>8.1999998092651367</v>
      </c>
    </row>
    <row r="2627" spans="1:2" x14ac:dyDescent="0.25">
      <c r="A2627" s="35">
        <v>41251</v>
      </c>
      <c r="B2627" s="17">
        <v>8.1999998092651367</v>
      </c>
    </row>
    <row r="2628" spans="1:2" x14ac:dyDescent="0.25">
      <c r="A2628" s="35">
        <v>41252</v>
      </c>
      <c r="B2628" s="17">
        <v>8.1999998092651367</v>
      </c>
    </row>
    <row r="2629" spans="1:2" x14ac:dyDescent="0.25">
      <c r="A2629" s="35">
        <v>41253</v>
      </c>
      <c r="B2629" s="17">
        <v>8</v>
      </c>
    </row>
    <row r="2630" spans="1:2" x14ac:dyDescent="0.25">
      <c r="A2630" s="35">
        <v>41254</v>
      </c>
      <c r="B2630" s="17">
        <v>8</v>
      </c>
    </row>
    <row r="2631" spans="1:2" x14ac:dyDescent="0.25">
      <c r="A2631" s="35">
        <v>41255</v>
      </c>
      <c r="B2631" s="17">
        <v>8</v>
      </c>
    </row>
    <row r="2632" spans="1:2" x14ac:dyDescent="0.25">
      <c r="A2632" s="35">
        <v>41256</v>
      </c>
      <c r="B2632" s="17">
        <v>8.1999998092651367</v>
      </c>
    </row>
    <row r="2633" spans="1:2" x14ac:dyDescent="0.25">
      <c r="A2633" s="35">
        <v>41257</v>
      </c>
      <c r="B2633" s="17">
        <v>8</v>
      </c>
    </row>
    <row r="2634" spans="1:2" x14ac:dyDescent="0.25">
      <c r="A2634" s="35">
        <v>41258</v>
      </c>
      <c r="B2634" s="17">
        <v>8</v>
      </c>
    </row>
    <row r="2635" spans="1:2" x14ac:dyDescent="0.25">
      <c r="A2635" s="35">
        <v>41259</v>
      </c>
      <c r="B2635" s="17">
        <v>8</v>
      </c>
    </row>
    <row r="2636" spans="1:2" x14ac:dyDescent="0.25">
      <c r="A2636" s="35">
        <v>41260</v>
      </c>
      <c r="B2636" s="17">
        <v>8</v>
      </c>
    </row>
    <row r="2637" spans="1:2" x14ac:dyDescent="0.25">
      <c r="A2637" s="35">
        <v>41261</v>
      </c>
      <c r="B2637" s="17">
        <v>8</v>
      </c>
    </row>
    <row r="2638" spans="1:2" x14ac:dyDescent="0.25">
      <c r="A2638" s="35">
        <v>41262</v>
      </c>
      <c r="B2638" s="17">
        <v>8.1999998092651367</v>
      </c>
    </row>
    <row r="2639" spans="1:2" x14ac:dyDescent="0.25">
      <c r="A2639" s="35">
        <v>41263</v>
      </c>
      <c r="B2639" s="17">
        <v>8.1999998092651367</v>
      </c>
    </row>
    <row r="2640" spans="1:2" x14ac:dyDescent="0.25">
      <c r="A2640" s="35">
        <v>41264</v>
      </c>
      <c r="B2640" s="17">
        <v>8.1999998092651367</v>
      </c>
    </row>
    <row r="2641" spans="1:2" x14ac:dyDescent="0.25">
      <c r="A2641" s="35">
        <v>41265</v>
      </c>
      <c r="B2641" s="17">
        <v>8.1999998092651367</v>
      </c>
    </row>
    <row r="2642" spans="1:2" x14ac:dyDescent="0.25">
      <c r="A2642" s="35">
        <v>41266</v>
      </c>
      <c r="B2642" s="17">
        <v>8.1999998092651367</v>
      </c>
    </row>
    <row r="2643" spans="1:2" x14ac:dyDescent="0.25">
      <c r="A2643" s="35">
        <v>41267</v>
      </c>
      <c r="B2643" s="17">
        <v>8.1999998092651367</v>
      </c>
    </row>
    <row r="2644" spans="1:2" x14ac:dyDescent="0.25">
      <c r="A2644" s="35">
        <v>41268</v>
      </c>
      <c r="B2644" s="17">
        <v>8.1999998092651367</v>
      </c>
    </row>
    <row r="2645" spans="1:2" x14ac:dyDescent="0.25">
      <c r="A2645" s="35">
        <v>41269</v>
      </c>
      <c r="B2645" s="17">
        <v>8</v>
      </c>
    </row>
    <row r="2646" spans="1:2" x14ac:dyDescent="0.25">
      <c r="A2646" s="35">
        <v>41270</v>
      </c>
      <c r="B2646" s="17">
        <v>8</v>
      </c>
    </row>
    <row r="2647" spans="1:2" x14ac:dyDescent="0.25">
      <c r="A2647" s="35">
        <v>41271</v>
      </c>
      <c r="B2647" s="17">
        <v>8</v>
      </c>
    </row>
    <row r="2648" spans="1:2" x14ac:dyDescent="0.25">
      <c r="A2648" s="35">
        <v>41272</v>
      </c>
      <c r="B2648" s="17">
        <v>8</v>
      </c>
    </row>
    <row r="2649" spans="1:2" x14ac:dyDescent="0.25">
      <c r="A2649" s="35">
        <v>41273</v>
      </c>
      <c r="B2649" s="17">
        <v>8</v>
      </c>
    </row>
    <row r="2650" spans="1:2" x14ac:dyDescent="0.25">
      <c r="A2650" s="35">
        <v>41274</v>
      </c>
      <c r="B2650" s="17">
        <v>8.1999998092651367</v>
      </c>
    </row>
    <row r="2651" spans="1:2" x14ac:dyDescent="0.25">
      <c r="A2651" s="35">
        <v>41275</v>
      </c>
      <c r="B2651" s="17">
        <v>8</v>
      </c>
    </row>
    <row r="2652" spans="1:2" x14ac:dyDescent="0.25">
      <c r="A2652" s="35">
        <v>41276</v>
      </c>
      <c r="B2652" s="17">
        <v>8</v>
      </c>
    </row>
    <row r="2653" spans="1:2" x14ac:dyDescent="0.25">
      <c r="A2653" s="35">
        <v>41277</v>
      </c>
      <c r="B2653" s="17">
        <v>8</v>
      </c>
    </row>
    <row r="2654" spans="1:2" x14ac:dyDescent="0.25">
      <c r="A2654" s="35">
        <v>41278</v>
      </c>
      <c r="B2654" s="17">
        <v>8</v>
      </c>
    </row>
    <row r="2655" spans="1:2" x14ac:dyDescent="0.25">
      <c r="A2655" s="35">
        <v>41279</v>
      </c>
      <c r="B2655" s="17">
        <v>8</v>
      </c>
    </row>
    <row r="2656" spans="1:2" x14ac:dyDescent="0.25">
      <c r="A2656" s="35">
        <v>41280</v>
      </c>
      <c r="B2656" s="17">
        <v>8</v>
      </c>
    </row>
    <row r="2657" spans="1:2" x14ac:dyDescent="0.25">
      <c r="A2657" s="35">
        <v>41281</v>
      </c>
      <c r="B2657" s="17">
        <v>8</v>
      </c>
    </row>
    <row r="2658" spans="1:2" x14ac:dyDescent="0.25">
      <c r="A2658" s="35">
        <v>41282</v>
      </c>
      <c r="B2658" s="17">
        <v>8</v>
      </c>
    </row>
    <row r="2659" spans="1:2" x14ac:dyDescent="0.25">
      <c r="A2659" s="35">
        <v>41283</v>
      </c>
      <c r="B2659" s="17">
        <v>8</v>
      </c>
    </row>
    <row r="2660" spans="1:2" x14ac:dyDescent="0.25">
      <c r="A2660" s="35">
        <v>41284</v>
      </c>
      <c r="B2660" s="17">
        <v>8</v>
      </c>
    </row>
    <row r="2661" spans="1:2" x14ac:dyDescent="0.25">
      <c r="A2661" s="35">
        <v>41285</v>
      </c>
      <c r="B2661" s="17">
        <v>8</v>
      </c>
    </row>
    <row r="2662" spans="1:2" x14ac:dyDescent="0.25">
      <c r="A2662" s="35">
        <v>41286</v>
      </c>
      <c r="B2662" s="17">
        <v>8</v>
      </c>
    </row>
    <row r="2663" spans="1:2" x14ac:dyDescent="0.25">
      <c r="A2663" s="35">
        <v>41287</v>
      </c>
      <c r="B2663" s="17">
        <v>8</v>
      </c>
    </row>
    <row r="2664" spans="1:2" x14ac:dyDescent="0.25">
      <c r="A2664" s="35">
        <v>41288</v>
      </c>
      <c r="B2664" s="17">
        <v>8.1999998092651367</v>
      </c>
    </row>
    <row r="2665" spans="1:2" x14ac:dyDescent="0.25">
      <c r="A2665" s="35">
        <v>41289</v>
      </c>
      <c r="B2665" s="17">
        <v>8.1999998092651367</v>
      </c>
    </row>
    <row r="2666" spans="1:2" x14ac:dyDescent="0.25">
      <c r="A2666" s="35">
        <v>41290</v>
      </c>
      <c r="B2666" s="17">
        <v>8.1999998092651367</v>
      </c>
    </row>
    <row r="2667" spans="1:2" x14ac:dyDescent="0.25">
      <c r="A2667" s="35">
        <v>41291</v>
      </c>
      <c r="B2667" s="17">
        <v>8.1999998092651367</v>
      </c>
    </row>
    <row r="2668" spans="1:2" x14ac:dyDescent="0.25">
      <c r="A2668" s="35">
        <v>41292</v>
      </c>
      <c r="B2668" s="17">
        <v>8.1999998092651367</v>
      </c>
    </row>
    <row r="2669" spans="1:2" x14ac:dyDescent="0.25">
      <c r="A2669" s="35">
        <v>41293</v>
      </c>
      <c r="B2669" s="17">
        <v>8.1999998092651367</v>
      </c>
    </row>
    <row r="2670" spans="1:2" x14ac:dyDescent="0.25">
      <c r="A2670" s="35">
        <v>41294</v>
      </c>
      <c r="B2670" s="17">
        <v>8.1999998092651367</v>
      </c>
    </row>
    <row r="2671" spans="1:2" x14ac:dyDescent="0.25">
      <c r="A2671" s="35">
        <v>41295</v>
      </c>
      <c r="B2671" s="17">
        <v>8.1999998092651367</v>
      </c>
    </row>
    <row r="2672" spans="1:2" x14ac:dyDescent="0.25">
      <c r="A2672" s="35">
        <v>41296</v>
      </c>
      <c r="B2672" s="17">
        <v>8.1999998092651367</v>
      </c>
    </row>
    <row r="2673" spans="1:2" x14ac:dyDescent="0.25">
      <c r="A2673" s="35">
        <v>41297</v>
      </c>
      <c r="B2673" s="17">
        <v>8.1999998092651367</v>
      </c>
    </row>
    <row r="2674" spans="1:2" x14ac:dyDescent="0.25">
      <c r="A2674" s="35">
        <v>41298</v>
      </c>
      <c r="B2674" s="17">
        <v>8.1999998092651367</v>
      </c>
    </row>
    <row r="2675" spans="1:2" x14ac:dyDescent="0.25">
      <c r="A2675" s="35">
        <v>41299</v>
      </c>
      <c r="B2675" s="17">
        <v>8.1999998092651367</v>
      </c>
    </row>
    <row r="2676" spans="1:2" x14ac:dyDescent="0.25">
      <c r="A2676" s="35">
        <v>41300</v>
      </c>
      <c r="B2676" s="17">
        <v>8.1999998092651367</v>
      </c>
    </row>
    <row r="2677" spans="1:2" x14ac:dyDescent="0.25">
      <c r="A2677" s="35">
        <v>41301</v>
      </c>
      <c r="B2677" s="17">
        <v>8.1999998092651367</v>
      </c>
    </row>
    <row r="2678" spans="1:2" x14ac:dyDescent="0.25">
      <c r="A2678" s="35">
        <v>41302</v>
      </c>
      <c r="B2678" s="17">
        <v>8.1999998092651367</v>
      </c>
    </row>
    <row r="2679" spans="1:2" x14ac:dyDescent="0.25">
      <c r="A2679" s="35">
        <v>41303</v>
      </c>
      <c r="B2679" s="17">
        <v>8.1999998092651367</v>
      </c>
    </row>
    <row r="2680" spans="1:2" x14ac:dyDescent="0.25">
      <c r="A2680" s="35">
        <v>41304</v>
      </c>
      <c r="B2680" s="17">
        <v>8.1999998092651367</v>
      </c>
    </row>
    <row r="2681" spans="1:2" x14ac:dyDescent="0.25">
      <c r="A2681" s="35">
        <v>41305</v>
      </c>
      <c r="B2681" s="17">
        <v>9</v>
      </c>
    </row>
    <row r="2682" spans="1:2" x14ac:dyDescent="0.25">
      <c r="A2682" s="35">
        <v>41306</v>
      </c>
      <c r="B2682" s="17">
        <v>8</v>
      </c>
    </row>
    <row r="2683" spans="1:2" x14ac:dyDescent="0.25">
      <c r="A2683" s="35">
        <v>41307</v>
      </c>
      <c r="B2683" s="17">
        <v>8</v>
      </c>
    </row>
    <row r="2684" spans="1:2" x14ac:dyDescent="0.25">
      <c r="A2684" s="35">
        <v>41308</v>
      </c>
      <c r="B2684" s="17">
        <v>8</v>
      </c>
    </row>
    <row r="2685" spans="1:2" x14ac:dyDescent="0.25">
      <c r="A2685" s="35">
        <v>41309</v>
      </c>
      <c r="B2685" s="17">
        <v>8</v>
      </c>
    </row>
    <row r="2686" spans="1:2" x14ac:dyDescent="0.25">
      <c r="A2686" s="35">
        <v>41310</v>
      </c>
      <c r="B2686" s="17">
        <v>9</v>
      </c>
    </row>
    <row r="2687" spans="1:2" x14ac:dyDescent="0.25">
      <c r="A2687" s="35">
        <v>41311</v>
      </c>
      <c r="B2687" s="17">
        <v>9</v>
      </c>
    </row>
    <row r="2688" spans="1:2" x14ac:dyDescent="0.25">
      <c r="A2688" s="35">
        <v>41312</v>
      </c>
      <c r="B2688" s="17">
        <v>9</v>
      </c>
    </row>
    <row r="2689" spans="1:2" x14ac:dyDescent="0.25">
      <c r="A2689" s="35">
        <v>41313</v>
      </c>
      <c r="B2689" s="17">
        <v>9</v>
      </c>
    </row>
    <row r="2690" spans="1:2" x14ac:dyDescent="0.25">
      <c r="A2690" s="35">
        <v>41314</v>
      </c>
      <c r="B2690" s="17">
        <v>10</v>
      </c>
    </row>
    <row r="2691" spans="1:2" x14ac:dyDescent="0.25">
      <c r="A2691" s="35">
        <v>41315</v>
      </c>
      <c r="B2691" s="17">
        <v>9.1999998092651367</v>
      </c>
    </row>
    <row r="2692" spans="1:2" x14ac:dyDescent="0.25">
      <c r="A2692" s="35">
        <v>41316</v>
      </c>
      <c r="B2692" s="17">
        <v>9.1000003814697266</v>
      </c>
    </row>
    <row r="2693" spans="1:2" x14ac:dyDescent="0.25">
      <c r="A2693" s="35">
        <v>41317</v>
      </c>
      <c r="B2693" s="17">
        <v>9.1000003814697266</v>
      </c>
    </row>
    <row r="2694" spans="1:2" x14ac:dyDescent="0.25">
      <c r="A2694" s="35">
        <v>41318</v>
      </c>
      <c r="B2694" s="17">
        <v>9.1999998092651367</v>
      </c>
    </row>
    <row r="2695" spans="1:2" x14ac:dyDescent="0.25">
      <c r="A2695" s="35">
        <v>41319</v>
      </c>
      <c r="B2695" s="17">
        <v>9.1999998092651367</v>
      </c>
    </row>
    <row r="2696" spans="1:2" x14ac:dyDescent="0.25">
      <c r="A2696" s="35">
        <v>41320</v>
      </c>
      <c r="B2696" s="17">
        <v>9.1000003814697266</v>
      </c>
    </row>
    <row r="2697" spans="1:2" x14ac:dyDescent="0.25">
      <c r="A2697" s="35">
        <v>41321</v>
      </c>
      <c r="B2697" s="17">
        <v>10</v>
      </c>
    </row>
    <row r="2698" spans="1:2" x14ac:dyDescent="0.25">
      <c r="A2698" s="35">
        <v>41322</v>
      </c>
      <c r="B2698" s="17">
        <v>10</v>
      </c>
    </row>
    <row r="2699" spans="1:2" x14ac:dyDescent="0.25">
      <c r="A2699" s="35">
        <v>41323</v>
      </c>
      <c r="B2699" s="17">
        <v>10</v>
      </c>
    </row>
    <row r="2700" spans="1:2" x14ac:dyDescent="0.25">
      <c r="A2700" s="35">
        <v>41324</v>
      </c>
      <c r="B2700" s="17">
        <v>10</v>
      </c>
    </row>
    <row r="2701" spans="1:2" x14ac:dyDescent="0.25">
      <c r="A2701" s="35">
        <v>41325</v>
      </c>
      <c r="B2701" s="17">
        <v>10</v>
      </c>
    </row>
    <row r="2702" spans="1:2" x14ac:dyDescent="0.25">
      <c r="A2702" s="35">
        <v>41326</v>
      </c>
      <c r="B2702" s="17">
        <v>10</v>
      </c>
    </row>
    <row r="2703" spans="1:2" x14ac:dyDescent="0.25">
      <c r="A2703" s="35">
        <v>41327</v>
      </c>
      <c r="B2703" s="17">
        <v>9.1000003814697266</v>
      </c>
    </row>
    <row r="2704" spans="1:2" x14ac:dyDescent="0.25">
      <c r="A2704" s="35">
        <v>41328</v>
      </c>
      <c r="B2704" s="17">
        <v>9.1000003814697266</v>
      </c>
    </row>
    <row r="2705" spans="1:2" x14ac:dyDescent="0.25">
      <c r="A2705" s="35">
        <v>41329</v>
      </c>
      <c r="B2705" s="17">
        <v>9.1000003814697266</v>
      </c>
    </row>
    <row r="2706" spans="1:2" x14ac:dyDescent="0.25">
      <c r="A2706" s="35">
        <v>41330</v>
      </c>
      <c r="B2706" s="17">
        <v>10</v>
      </c>
    </row>
    <row r="2707" spans="1:2" x14ac:dyDescent="0.25">
      <c r="A2707" s="35">
        <v>41331</v>
      </c>
      <c r="B2707" s="17">
        <v>10</v>
      </c>
    </row>
    <row r="2708" spans="1:2" x14ac:dyDescent="0.25">
      <c r="A2708" s="35">
        <v>41332</v>
      </c>
      <c r="B2708" s="17">
        <v>10</v>
      </c>
    </row>
    <row r="2709" spans="1:2" x14ac:dyDescent="0.25">
      <c r="A2709" s="35">
        <v>41333</v>
      </c>
      <c r="B2709" s="17">
        <v>10</v>
      </c>
    </row>
    <row r="2710" spans="1:2" x14ac:dyDescent="0.25">
      <c r="A2710" s="35">
        <v>41334</v>
      </c>
      <c r="B2710" s="17">
        <v>10</v>
      </c>
    </row>
    <row r="2711" spans="1:2" x14ac:dyDescent="0.25">
      <c r="A2711" s="35">
        <v>41335</v>
      </c>
      <c r="B2711" s="17">
        <v>10</v>
      </c>
    </row>
    <row r="2712" spans="1:2" x14ac:dyDescent="0.25">
      <c r="A2712" s="35">
        <v>41336</v>
      </c>
      <c r="B2712" s="17">
        <v>10</v>
      </c>
    </row>
    <row r="2713" spans="1:2" x14ac:dyDescent="0.25">
      <c r="A2713" s="35">
        <v>41337</v>
      </c>
      <c r="B2713" s="17">
        <v>10</v>
      </c>
    </row>
    <row r="2714" spans="1:2" x14ac:dyDescent="0.25">
      <c r="A2714" s="35">
        <v>41338</v>
      </c>
      <c r="B2714" s="17">
        <v>10</v>
      </c>
    </row>
    <row r="2715" spans="1:2" x14ac:dyDescent="0.25">
      <c r="A2715" s="35">
        <v>41339</v>
      </c>
      <c r="B2715" s="17">
        <v>9</v>
      </c>
    </row>
    <row r="2716" spans="1:2" x14ac:dyDescent="0.25">
      <c r="A2716" s="35">
        <v>41340</v>
      </c>
      <c r="B2716" s="17">
        <v>9</v>
      </c>
    </row>
    <row r="2717" spans="1:2" x14ac:dyDescent="0.25">
      <c r="A2717" s="35">
        <v>41341</v>
      </c>
      <c r="B2717" s="17">
        <v>9</v>
      </c>
    </row>
    <row r="2718" spans="1:2" x14ac:dyDescent="0.25">
      <c r="A2718" s="35">
        <v>41342</v>
      </c>
      <c r="B2718" s="17">
        <v>9</v>
      </c>
    </row>
    <row r="2719" spans="1:2" x14ac:dyDescent="0.25">
      <c r="A2719" s="35">
        <v>41343</v>
      </c>
      <c r="B2719" s="17">
        <v>9</v>
      </c>
    </row>
    <row r="2720" spans="1:2" x14ac:dyDescent="0.25">
      <c r="A2720" s="35">
        <v>41344</v>
      </c>
      <c r="B2720" s="17">
        <v>8</v>
      </c>
    </row>
    <row r="2721" spans="1:2" x14ac:dyDescent="0.25">
      <c r="A2721" s="35">
        <v>41345</v>
      </c>
      <c r="B2721" s="17">
        <v>8</v>
      </c>
    </row>
    <row r="2722" spans="1:2" x14ac:dyDescent="0.25">
      <c r="A2722" s="35">
        <v>41346</v>
      </c>
      <c r="B2722" s="17">
        <v>8</v>
      </c>
    </row>
    <row r="2723" spans="1:2" x14ac:dyDescent="0.25">
      <c r="A2723" s="35">
        <v>41347</v>
      </c>
      <c r="B2723" s="17">
        <v>8</v>
      </c>
    </row>
    <row r="2724" spans="1:2" x14ac:dyDescent="0.25">
      <c r="A2724" s="35">
        <v>41348</v>
      </c>
      <c r="B2724" s="17">
        <v>8</v>
      </c>
    </row>
    <row r="2725" spans="1:2" x14ac:dyDescent="0.25">
      <c r="A2725" s="35">
        <v>41349</v>
      </c>
      <c r="B2725" s="17">
        <v>8</v>
      </c>
    </row>
    <row r="2726" spans="1:2" x14ac:dyDescent="0.25">
      <c r="A2726" s="35">
        <v>41350</v>
      </c>
      <c r="B2726" s="17">
        <v>8.5041666030883789</v>
      </c>
    </row>
    <row r="2727" spans="1:2" x14ac:dyDescent="0.25">
      <c r="A2727" s="35">
        <v>41351</v>
      </c>
      <c r="B2727" s="17">
        <v>8</v>
      </c>
    </row>
    <row r="2728" spans="1:2" x14ac:dyDescent="0.25">
      <c r="A2728" s="35">
        <v>41352</v>
      </c>
      <c r="B2728" s="17">
        <v>8</v>
      </c>
    </row>
    <row r="2729" spans="1:2" x14ac:dyDescent="0.25">
      <c r="A2729" s="35">
        <v>41353</v>
      </c>
      <c r="B2729" s="17">
        <v>8.5041666030883789</v>
      </c>
    </row>
    <row r="2730" spans="1:2" x14ac:dyDescent="0.25">
      <c r="A2730" s="35">
        <v>41354</v>
      </c>
      <c r="B2730" s="17">
        <v>8</v>
      </c>
    </row>
    <row r="2731" spans="1:2" x14ac:dyDescent="0.25">
      <c r="A2731" s="35">
        <v>41355</v>
      </c>
      <c r="B2731" s="17">
        <v>8</v>
      </c>
    </row>
    <row r="2732" spans="1:2" x14ac:dyDescent="0.25">
      <c r="A2732" s="35">
        <v>41356</v>
      </c>
      <c r="B2732" s="17">
        <v>8</v>
      </c>
    </row>
    <row r="2733" spans="1:2" x14ac:dyDescent="0.25">
      <c r="A2733" s="35">
        <v>41357</v>
      </c>
      <c r="B2733" s="17">
        <v>8.5041666030883789</v>
      </c>
    </row>
    <row r="2734" spans="1:2" x14ac:dyDescent="0.25">
      <c r="A2734" s="35">
        <v>41358</v>
      </c>
      <c r="B2734" s="17">
        <v>8</v>
      </c>
    </row>
    <row r="2735" spans="1:2" x14ac:dyDescent="0.25">
      <c r="A2735" s="35">
        <v>41359</v>
      </c>
      <c r="B2735" s="17">
        <v>8</v>
      </c>
    </row>
    <row r="2736" spans="1:2" x14ac:dyDescent="0.25">
      <c r="A2736" s="35">
        <v>41360</v>
      </c>
      <c r="B2736" s="17">
        <v>8.5041666030883789</v>
      </c>
    </row>
    <row r="2737" spans="1:2" x14ac:dyDescent="0.25">
      <c r="A2737" s="35">
        <v>41361</v>
      </c>
      <c r="B2737" s="17">
        <v>8</v>
      </c>
    </row>
    <row r="2738" spans="1:2" x14ac:dyDescent="0.25">
      <c r="A2738" s="35">
        <v>41362</v>
      </c>
      <c r="B2738" s="17">
        <v>8</v>
      </c>
    </row>
    <row r="2739" spans="1:2" x14ac:dyDescent="0.25">
      <c r="A2739" s="35">
        <v>41363</v>
      </c>
      <c r="B2739" s="17">
        <v>8</v>
      </c>
    </row>
    <row r="2740" spans="1:2" x14ac:dyDescent="0.25">
      <c r="A2740" s="35">
        <v>41364</v>
      </c>
      <c r="B2740" s="17">
        <v>8</v>
      </c>
    </row>
    <row r="2741" spans="1:2" x14ac:dyDescent="0.25">
      <c r="A2741" s="35">
        <v>41365</v>
      </c>
      <c r="B2741" s="17">
        <v>8</v>
      </c>
    </row>
    <row r="2742" spans="1:2" x14ac:dyDescent="0.25">
      <c r="A2742" s="35">
        <v>41366</v>
      </c>
      <c r="B2742" s="17">
        <v>8</v>
      </c>
    </row>
    <row r="2743" spans="1:2" x14ac:dyDescent="0.25">
      <c r="A2743" s="35">
        <v>41367</v>
      </c>
      <c r="B2743" s="17">
        <v>8</v>
      </c>
    </row>
    <row r="2744" spans="1:2" x14ac:dyDescent="0.25">
      <c r="A2744" s="35">
        <v>41368</v>
      </c>
      <c r="B2744" s="17">
        <v>8</v>
      </c>
    </row>
    <row r="2745" spans="1:2" x14ac:dyDescent="0.25">
      <c r="A2745" s="35">
        <v>41369</v>
      </c>
      <c r="B2745" s="17">
        <v>8</v>
      </c>
    </row>
    <row r="2746" spans="1:2" x14ac:dyDescent="0.25">
      <c r="A2746" s="35">
        <v>41370</v>
      </c>
      <c r="B2746" s="17">
        <v>8</v>
      </c>
    </row>
    <row r="2747" spans="1:2" x14ac:dyDescent="0.25">
      <c r="A2747" s="35">
        <v>41371</v>
      </c>
      <c r="B2747" s="17">
        <v>8</v>
      </c>
    </row>
    <row r="2748" spans="1:2" x14ac:dyDescent="0.25">
      <c r="A2748" s="35">
        <v>41372</v>
      </c>
      <c r="B2748" s="17">
        <v>8</v>
      </c>
    </row>
    <row r="2749" spans="1:2" x14ac:dyDescent="0.25">
      <c r="A2749" s="35">
        <v>41373</v>
      </c>
      <c r="B2749" s="17">
        <v>8</v>
      </c>
    </row>
    <row r="2750" spans="1:2" x14ac:dyDescent="0.25">
      <c r="A2750" s="35">
        <v>41374</v>
      </c>
      <c r="B2750" s="17">
        <v>8</v>
      </c>
    </row>
    <row r="2751" spans="1:2" x14ac:dyDescent="0.25">
      <c r="A2751" s="35">
        <v>41375</v>
      </c>
      <c r="B2751" s="17">
        <v>8</v>
      </c>
    </row>
    <row r="2752" spans="1:2" x14ac:dyDescent="0.25">
      <c r="A2752" s="35">
        <v>41376</v>
      </c>
      <c r="B2752" s="17">
        <v>8</v>
      </c>
    </row>
    <row r="2753" spans="1:2" x14ac:dyDescent="0.25">
      <c r="A2753" s="35">
        <v>41377</v>
      </c>
      <c r="B2753" s="17">
        <v>8</v>
      </c>
    </row>
    <row r="2754" spans="1:2" x14ac:dyDescent="0.25">
      <c r="A2754" s="35">
        <v>41378</v>
      </c>
      <c r="B2754" s="17">
        <v>8</v>
      </c>
    </row>
    <row r="2755" spans="1:2" x14ac:dyDescent="0.25">
      <c r="A2755" s="35">
        <v>41379</v>
      </c>
      <c r="B2755" s="17">
        <v>8</v>
      </c>
    </row>
    <row r="2756" spans="1:2" x14ac:dyDescent="0.25">
      <c r="A2756" s="35">
        <v>41380</v>
      </c>
      <c r="B2756" s="17">
        <v>8</v>
      </c>
    </row>
    <row r="2757" spans="1:2" x14ac:dyDescent="0.25">
      <c r="A2757" s="35">
        <v>41381</v>
      </c>
      <c r="B2757" s="17">
        <v>8</v>
      </c>
    </row>
    <row r="2758" spans="1:2" x14ac:dyDescent="0.25">
      <c r="A2758" s="35">
        <v>41382</v>
      </c>
      <c r="B2758" s="17">
        <v>8</v>
      </c>
    </row>
    <row r="2759" spans="1:2" x14ac:dyDescent="0.25">
      <c r="A2759" s="35">
        <v>41383</v>
      </c>
      <c r="B2759" s="17">
        <v>8</v>
      </c>
    </row>
    <row r="2760" spans="1:2" x14ac:dyDescent="0.25">
      <c r="A2760" s="35">
        <v>41384</v>
      </c>
      <c r="B2760" s="17">
        <v>8</v>
      </c>
    </row>
    <row r="2761" spans="1:2" x14ac:dyDescent="0.25">
      <c r="A2761" s="35">
        <v>41385</v>
      </c>
      <c r="B2761" s="17">
        <v>8</v>
      </c>
    </row>
    <row r="2762" spans="1:2" x14ac:dyDescent="0.25">
      <c r="A2762" s="35">
        <v>41386</v>
      </c>
      <c r="B2762" s="17">
        <v>8</v>
      </c>
    </row>
    <row r="2763" spans="1:2" x14ac:dyDescent="0.25">
      <c r="A2763" s="35">
        <v>41387</v>
      </c>
      <c r="B2763" s="17">
        <v>8</v>
      </c>
    </row>
    <row r="2764" spans="1:2" x14ac:dyDescent="0.25">
      <c r="A2764" s="35">
        <v>41388</v>
      </c>
      <c r="B2764" s="17">
        <v>8</v>
      </c>
    </row>
    <row r="2765" spans="1:2" x14ac:dyDescent="0.25">
      <c r="A2765" s="35">
        <v>41389</v>
      </c>
      <c r="B2765" s="17">
        <v>8</v>
      </c>
    </row>
    <row r="2766" spans="1:2" x14ac:dyDescent="0.25">
      <c r="A2766" s="35">
        <v>41390</v>
      </c>
      <c r="B2766" s="17">
        <v>7</v>
      </c>
    </row>
    <row r="2767" spans="1:2" x14ac:dyDescent="0.25">
      <c r="A2767" s="35">
        <v>41391</v>
      </c>
      <c r="B2767" s="17">
        <v>7</v>
      </c>
    </row>
    <row r="2768" spans="1:2" x14ac:dyDescent="0.25">
      <c r="A2768" s="35">
        <v>41392</v>
      </c>
      <c r="B2768" s="17">
        <v>7</v>
      </c>
    </row>
    <row r="2769" spans="1:2" x14ac:dyDescent="0.25">
      <c r="A2769" s="35">
        <v>41393</v>
      </c>
      <c r="B2769" s="17">
        <v>7</v>
      </c>
    </row>
    <row r="2770" spans="1:2" x14ac:dyDescent="0.25">
      <c r="A2770" s="35">
        <v>41394</v>
      </c>
      <c r="B2770" s="17">
        <v>7</v>
      </c>
    </row>
    <row r="2771" spans="1:2" x14ac:dyDescent="0.25">
      <c r="A2771" s="35">
        <v>41395</v>
      </c>
      <c r="B2771" s="17">
        <v>7.1999998092651367</v>
      </c>
    </row>
    <row r="2772" spans="1:2" x14ac:dyDescent="0.25">
      <c r="A2772" s="35">
        <v>41396</v>
      </c>
      <c r="B2772" s="17">
        <v>7.1999998092651367</v>
      </c>
    </row>
    <row r="2773" spans="1:2" x14ac:dyDescent="0.25">
      <c r="A2773" s="35">
        <v>41397</v>
      </c>
      <c r="B2773" s="17">
        <v>7.1999998092651367</v>
      </c>
    </row>
    <row r="2774" spans="1:2" x14ac:dyDescent="0.25">
      <c r="A2774" s="35">
        <v>41398</v>
      </c>
      <c r="B2774" s="17">
        <v>6.0999999046325684</v>
      </c>
    </row>
    <row r="2775" spans="1:2" x14ac:dyDescent="0.25">
      <c r="A2775" s="35">
        <v>41399</v>
      </c>
      <c r="B2775" s="17">
        <v>6</v>
      </c>
    </row>
    <row r="2776" spans="1:2" x14ac:dyDescent="0.25">
      <c r="A2776" s="35">
        <v>41400</v>
      </c>
      <c r="B2776" s="17">
        <v>6</v>
      </c>
    </row>
    <row r="2777" spans="1:2" x14ac:dyDescent="0.25">
      <c r="A2777" s="35">
        <v>41401</v>
      </c>
      <c r="B2777" s="17">
        <v>6</v>
      </c>
    </row>
    <row r="2778" spans="1:2" x14ac:dyDescent="0.25">
      <c r="A2778" s="35">
        <v>41402</v>
      </c>
      <c r="B2778" s="17">
        <v>6</v>
      </c>
    </row>
    <row r="2779" spans="1:2" x14ac:dyDescent="0.25">
      <c r="A2779" s="35">
        <v>41403</v>
      </c>
      <c r="B2779" s="17">
        <v>6</v>
      </c>
    </row>
    <row r="2780" spans="1:2" x14ac:dyDescent="0.25">
      <c r="A2780" s="35">
        <v>41404</v>
      </c>
      <c r="B2780" s="17">
        <v>5.5</v>
      </c>
    </row>
    <row r="2781" spans="1:2" x14ac:dyDescent="0.25">
      <c r="A2781" s="35">
        <v>41405</v>
      </c>
      <c r="B2781" s="17">
        <v>5</v>
      </c>
    </row>
    <row r="2782" spans="1:2" x14ac:dyDescent="0.25">
      <c r="A2782" s="35">
        <v>41406</v>
      </c>
      <c r="B2782" s="17">
        <v>5</v>
      </c>
    </row>
    <row r="2783" spans="1:2" x14ac:dyDescent="0.25">
      <c r="A2783" s="35">
        <v>41407</v>
      </c>
      <c r="B2783" s="17">
        <v>5</v>
      </c>
    </row>
    <row r="2784" spans="1:2" x14ac:dyDescent="0.25">
      <c r="A2784" s="35">
        <v>41408</v>
      </c>
      <c r="B2784" s="17">
        <v>5</v>
      </c>
    </row>
    <row r="2785" spans="1:2" x14ac:dyDescent="0.25">
      <c r="A2785" s="35">
        <v>41409</v>
      </c>
      <c r="B2785" s="17">
        <v>5</v>
      </c>
    </row>
    <row r="2786" spans="1:2" x14ac:dyDescent="0.25">
      <c r="A2786" s="35">
        <v>41410</v>
      </c>
      <c r="B2786" s="17">
        <v>5</v>
      </c>
    </row>
    <row r="2787" spans="1:2" x14ac:dyDescent="0.25">
      <c r="A2787" s="35">
        <v>41411</v>
      </c>
      <c r="B2787" s="17">
        <v>5</v>
      </c>
    </row>
    <row r="2788" spans="1:2" x14ac:dyDescent="0.25">
      <c r="A2788" s="35">
        <v>41412</v>
      </c>
      <c r="B2788" s="17">
        <v>5</v>
      </c>
    </row>
    <row r="2789" spans="1:2" x14ac:dyDescent="0.25">
      <c r="A2789" s="35">
        <v>41413</v>
      </c>
      <c r="B2789" s="17">
        <v>5</v>
      </c>
    </row>
    <row r="2790" spans="1:2" x14ac:dyDescent="0.25">
      <c r="A2790" s="35">
        <v>41414</v>
      </c>
      <c r="B2790" s="17">
        <v>5</v>
      </c>
    </row>
    <row r="2791" spans="1:2" x14ac:dyDescent="0.25">
      <c r="A2791" s="35">
        <v>41415</v>
      </c>
      <c r="B2791" s="17">
        <v>5</v>
      </c>
    </row>
    <row r="2792" spans="1:2" x14ac:dyDescent="0.25">
      <c r="A2792" s="35">
        <v>41416</v>
      </c>
      <c r="B2792" s="17">
        <v>5</v>
      </c>
    </row>
    <row r="2793" spans="1:2" x14ac:dyDescent="0.25">
      <c r="A2793" s="35">
        <v>41417</v>
      </c>
      <c r="B2793" s="17">
        <v>5</v>
      </c>
    </row>
    <row r="2794" spans="1:2" x14ac:dyDescent="0.25">
      <c r="A2794" s="35">
        <v>41418</v>
      </c>
      <c r="B2794" s="17">
        <v>5</v>
      </c>
    </row>
    <row r="2795" spans="1:2" x14ac:dyDescent="0.25">
      <c r="A2795" s="35">
        <v>41419</v>
      </c>
      <c r="B2795" s="17">
        <v>5</v>
      </c>
    </row>
    <row r="2796" spans="1:2" x14ac:dyDescent="0.25">
      <c r="A2796" s="35">
        <v>41420</v>
      </c>
      <c r="B2796" s="17">
        <v>5</v>
      </c>
    </row>
    <row r="2797" spans="1:2" x14ac:dyDescent="0.25">
      <c r="A2797" s="35">
        <v>41421</v>
      </c>
      <c r="B2797" s="17">
        <v>5</v>
      </c>
    </row>
    <row r="2798" spans="1:2" x14ac:dyDescent="0.25">
      <c r="A2798" s="35">
        <v>41422</v>
      </c>
      <c r="B2798" s="17">
        <v>4</v>
      </c>
    </row>
    <row r="2799" spans="1:2" x14ac:dyDescent="0.25">
      <c r="A2799" s="35">
        <v>41423</v>
      </c>
      <c r="B2799" s="17">
        <v>4</v>
      </c>
    </row>
    <row r="2800" spans="1:2" x14ac:dyDescent="0.25">
      <c r="A2800" s="35">
        <v>41424</v>
      </c>
      <c r="B2800" s="17">
        <v>4</v>
      </c>
    </row>
    <row r="2801" spans="1:2" x14ac:dyDescent="0.25">
      <c r="A2801" s="35">
        <v>41425</v>
      </c>
      <c r="B2801" s="17">
        <v>4</v>
      </c>
    </row>
    <row r="2802" spans="1:2" x14ac:dyDescent="0.25">
      <c r="A2802" s="35">
        <v>41426</v>
      </c>
      <c r="B2802" s="17">
        <v>4.5041666030883789</v>
      </c>
    </row>
    <row r="2803" spans="1:2" x14ac:dyDescent="0.25">
      <c r="A2803" s="35">
        <v>41427</v>
      </c>
      <c r="B2803" s="17">
        <v>4.5041666030883789</v>
      </c>
    </row>
    <row r="2804" spans="1:2" x14ac:dyDescent="0.25">
      <c r="A2804" s="35">
        <v>41428</v>
      </c>
      <c r="B2804" s="17">
        <v>4</v>
      </c>
    </row>
    <row r="2805" spans="1:2" x14ac:dyDescent="0.25">
      <c r="A2805" s="35">
        <v>41429</v>
      </c>
      <c r="B2805" s="17">
        <v>4</v>
      </c>
    </row>
    <row r="2806" spans="1:2" x14ac:dyDescent="0.25">
      <c r="A2806" s="35">
        <v>41430</v>
      </c>
      <c r="B2806" s="17">
        <v>3.7041666507720947</v>
      </c>
    </row>
    <row r="2807" spans="1:2" x14ac:dyDescent="0.25">
      <c r="A2807" s="35">
        <v>41431</v>
      </c>
      <c r="B2807" s="17">
        <v>3.2000000476837158</v>
      </c>
    </row>
    <row r="2808" spans="1:2" x14ac:dyDescent="0.25">
      <c r="A2808" s="35">
        <v>41432</v>
      </c>
      <c r="B2808" s="17">
        <v>3.2000000476837158</v>
      </c>
    </row>
    <row r="2809" spans="1:2" x14ac:dyDescent="0.25">
      <c r="A2809" s="35">
        <v>41433</v>
      </c>
      <c r="B2809" s="17">
        <v>3.7041666507720947</v>
      </c>
    </row>
    <row r="2810" spans="1:2" x14ac:dyDescent="0.25">
      <c r="A2810" s="35">
        <v>41434</v>
      </c>
      <c r="B2810" s="17">
        <v>3.2000000476837158</v>
      </c>
    </row>
    <row r="2811" spans="1:2" x14ac:dyDescent="0.25">
      <c r="A2811" s="35">
        <v>41435</v>
      </c>
      <c r="B2811" s="17">
        <v>3.2000000476837158</v>
      </c>
    </row>
    <row r="2812" spans="1:2" x14ac:dyDescent="0.25">
      <c r="A2812" s="35">
        <v>41436</v>
      </c>
      <c r="B2812" s="17">
        <v>3.7041666507720947</v>
      </c>
    </row>
    <row r="2813" spans="1:2" x14ac:dyDescent="0.25">
      <c r="A2813" s="35">
        <v>41437</v>
      </c>
      <c r="B2813" s="17">
        <v>3.2000000476837158</v>
      </c>
    </row>
    <row r="2814" spans="1:2" x14ac:dyDescent="0.25">
      <c r="A2814" s="35">
        <v>41438</v>
      </c>
      <c r="B2814" s="17">
        <v>3.2000000476837158</v>
      </c>
    </row>
    <row r="2815" spans="1:2" x14ac:dyDescent="0.25">
      <c r="A2815" s="35">
        <v>41439</v>
      </c>
      <c r="B2815" s="17">
        <v>3.7041666507720947</v>
      </c>
    </row>
    <row r="2816" spans="1:2" x14ac:dyDescent="0.25">
      <c r="A2816" s="35">
        <v>41440</v>
      </c>
      <c r="B2816" s="17">
        <v>3.7041666507720947</v>
      </c>
    </row>
    <row r="2817" spans="1:2" x14ac:dyDescent="0.25">
      <c r="A2817" s="35">
        <v>41441</v>
      </c>
      <c r="B2817" s="17">
        <v>3.2000000476837158</v>
      </c>
    </row>
    <row r="2818" spans="1:2" x14ac:dyDescent="0.25">
      <c r="A2818" s="35">
        <v>41442</v>
      </c>
      <c r="B2818" s="17">
        <v>3.7041666507720947</v>
      </c>
    </row>
    <row r="2819" spans="1:2" x14ac:dyDescent="0.25">
      <c r="A2819" s="35">
        <v>41443</v>
      </c>
      <c r="B2819" s="17">
        <v>3.2000000476837158</v>
      </c>
    </row>
    <row r="2820" spans="1:2" x14ac:dyDescent="0.25">
      <c r="A2820" s="35">
        <v>41444</v>
      </c>
      <c r="B2820" s="17">
        <v>3.2000000476837158</v>
      </c>
    </row>
    <row r="2821" spans="1:2" x14ac:dyDescent="0.25">
      <c r="A2821" s="35">
        <v>41445</v>
      </c>
      <c r="B2821" s="17">
        <v>3.7041666507720947</v>
      </c>
    </row>
    <row r="2822" spans="1:2" x14ac:dyDescent="0.25">
      <c r="A2822" s="35">
        <v>41446</v>
      </c>
      <c r="B2822" s="17">
        <v>3.2000000476837158</v>
      </c>
    </row>
    <row r="2823" spans="1:2" x14ac:dyDescent="0.25">
      <c r="A2823" s="35">
        <v>41447</v>
      </c>
      <c r="B2823" s="17">
        <v>3.2000000476837158</v>
      </c>
    </row>
    <row r="2824" spans="1:2" x14ac:dyDescent="0.25">
      <c r="A2824" s="35">
        <v>41448</v>
      </c>
      <c r="B2824" s="17">
        <v>2.5041666030883789</v>
      </c>
    </row>
    <row r="2825" spans="1:2" x14ac:dyDescent="0.25">
      <c r="A2825" s="35">
        <v>41449</v>
      </c>
      <c r="B2825" s="17">
        <v>2</v>
      </c>
    </row>
    <row r="2826" spans="1:2" x14ac:dyDescent="0.25">
      <c r="A2826" s="35">
        <v>41450</v>
      </c>
      <c r="B2826" s="17">
        <v>2</v>
      </c>
    </row>
    <row r="2827" spans="1:2" x14ac:dyDescent="0.25">
      <c r="A2827" s="35">
        <v>41451</v>
      </c>
      <c r="B2827" s="17">
        <v>2.5041666030883789</v>
      </c>
    </row>
    <row r="2828" spans="1:2" x14ac:dyDescent="0.25">
      <c r="A2828" s="35">
        <v>41452</v>
      </c>
      <c r="B2828" s="17">
        <v>2</v>
      </c>
    </row>
    <row r="2829" spans="1:2" x14ac:dyDescent="0.25">
      <c r="A2829" s="35">
        <v>41453</v>
      </c>
      <c r="B2829" s="17">
        <v>2</v>
      </c>
    </row>
    <row r="2830" spans="1:2" x14ac:dyDescent="0.25">
      <c r="A2830" s="35">
        <v>41454</v>
      </c>
      <c r="B2830" s="17">
        <v>2.5041666030883789</v>
      </c>
    </row>
    <row r="2831" spans="1:2" x14ac:dyDescent="0.25">
      <c r="A2831" s="35">
        <v>41455</v>
      </c>
      <c r="B2831" s="17">
        <v>2</v>
      </c>
    </row>
    <row r="2832" spans="1:2" x14ac:dyDescent="0.25">
      <c r="A2832" s="35">
        <v>41456</v>
      </c>
      <c r="B2832" s="17">
        <v>2</v>
      </c>
    </row>
    <row r="2833" spans="1:2" x14ac:dyDescent="0.25">
      <c r="A2833" s="35">
        <v>41457</v>
      </c>
      <c r="B2833" s="17">
        <v>2</v>
      </c>
    </row>
    <row r="2834" spans="1:2" x14ac:dyDescent="0.25">
      <c r="A2834" s="35">
        <v>41458</v>
      </c>
      <c r="B2834" s="17">
        <v>2</v>
      </c>
    </row>
    <row r="2835" spans="1:2" x14ac:dyDescent="0.25">
      <c r="A2835" s="35">
        <v>41459</v>
      </c>
      <c r="B2835" s="17">
        <v>2</v>
      </c>
    </row>
    <row r="2836" spans="1:2" x14ac:dyDescent="0.25">
      <c r="A2836" s="35">
        <v>41460</v>
      </c>
      <c r="B2836" s="17">
        <v>2</v>
      </c>
    </row>
    <row r="2837" spans="1:2" x14ac:dyDescent="0.25">
      <c r="A2837" s="35">
        <v>41461</v>
      </c>
      <c r="B2837" s="17">
        <v>2</v>
      </c>
    </row>
    <row r="2838" spans="1:2" x14ac:dyDescent="0.25">
      <c r="A2838" s="35">
        <v>41462</v>
      </c>
      <c r="B2838" s="17">
        <v>2</v>
      </c>
    </row>
    <row r="2839" spans="1:2" x14ac:dyDescent="0.25">
      <c r="A2839" s="35">
        <v>41463</v>
      </c>
      <c r="B2839" s="17">
        <v>2</v>
      </c>
    </row>
    <row r="2840" spans="1:2" x14ac:dyDescent="0.25">
      <c r="A2840" s="35">
        <v>41464</v>
      </c>
      <c r="B2840" s="17">
        <v>2</v>
      </c>
    </row>
    <row r="2841" spans="1:2" x14ac:dyDescent="0.25">
      <c r="A2841" s="35">
        <v>41465</v>
      </c>
      <c r="B2841" s="17">
        <v>2</v>
      </c>
    </row>
    <row r="2842" spans="1:2" x14ac:dyDescent="0.25">
      <c r="A2842" s="35">
        <v>41466</v>
      </c>
      <c r="B2842" s="17">
        <v>2</v>
      </c>
    </row>
    <row r="2843" spans="1:2" x14ac:dyDescent="0.25">
      <c r="A2843" s="35">
        <v>41467</v>
      </c>
      <c r="B2843" s="17">
        <v>2</v>
      </c>
    </row>
    <row r="2844" spans="1:2" x14ac:dyDescent="0.25">
      <c r="A2844" s="35">
        <v>41468</v>
      </c>
      <c r="B2844" s="17">
        <v>2</v>
      </c>
    </row>
    <row r="2845" spans="1:2" x14ac:dyDescent="0.25">
      <c r="A2845" s="35">
        <v>41469</v>
      </c>
      <c r="B2845" s="17">
        <v>1.8999999761581421</v>
      </c>
    </row>
    <row r="2846" spans="1:2" x14ac:dyDescent="0.25">
      <c r="A2846" s="35">
        <v>41470</v>
      </c>
      <c r="B2846" s="17">
        <v>1.8999999761581421</v>
      </c>
    </row>
    <row r="2847" spans="1:2" x14ac:dyDescent="0.25">
      <c r="A2847" s="35">
        <v>41471</v>
      </c>
      <c r="B2847" s="17">
        <v>1.8999999761581421</v>
      </c>
    </row>
    <row r="2848" spans="1:2" x14ac:dyDescent="0.25">
      <c r="A2848" s="35">
        <v>41472</v>
      </c>
      <c r="B2848" s="17">
        <v>1.8999999761581421</v>
      </c>
    </row>
    <row r="2849" spans="1:2" x14ac:dyDescent="0.25">
      <c r="A2849" s="35">
        <v>41473</v>
      </c>
      <c r="B2849" s="17">
        <v>1.8999999761581421</v>
      </c>
    </row>
    <row r="2850" spans="1:2" x14ac:dyDescent="0.25">
      <c r="A2850" s="35">
        <v>41474</v>
      </c>
      <c r="B2850" s="17">
        <v>1.8999999761581421</v>
      </c>
    </row>
    <row r="2851" spans="1:2" x14ac:dyDescent="0.25">
      <c r="A2851" s="35">
        <v>41475</v>
      </c>
      <c r="B2851" s="17">
        <v>1.8999999761581421</v>
      </c>
    </row>
    <row r="2852" spans="1:2" x14ac:dyDescent="0.25">
      <c r="A2852" s="35">
        <v>41476</v>
      </c>
      <c r="B2852" s="17">
        <v>1.8999999761581421</v>
      </c>
    </row>
    <row r="2853" spans="1:2" x14ac:dyDescent="0.25">
      <c r="A2853" s="35">
        <v>41477</v>
      </c>
      <c r="B2853" s="17">
        <v>1.8999999761581421</v>
      </c>
    </row>
    <row r="2854" spans="1:2" x14ac:dyDescent="0.25">
      <c r="A2854" s="35">
        <v>41478</v>
      </c>
      <c r="B2854" s="17">
        <v>1.8999999761581421</v>
      </c>
    </row>
    <row r="2855" spans="1:2" x14ac:dyDescent="0.25">
      <c r="A2855" s="35">
        <v>41479</v>
      </c>
      <c r="B2855" s="17">
        <v>1.8999999761581421</v>
      </c>
    </row>
    <row r="2856" spans="1:2" x14ac:dyDescent="0.25">
      <c r="A2856" s="35">
        <v>41480</v>
      </c>
      <c r="B2856" s="17">
        <v>1.8999999761581421</v>
      </c>
    </row>
    <row r="2857" spans="1:2" x14ac:dyDescent="0.25">
      <c r="A2857" s="35">
        <v>41481</v>
      </c>
      <c r="B2857" s="17">
        <v>1.8999999761581421</v>
      </c>
    </row>
    <row r="2858" spans="1:2" x14ac:dyDescent="0.25">
      <c r="A2858" s="35">
        <v>41482</v>
      </c>
      <c r="B2858" s="17">
        <v>1.8999999761581421</v>
      </c>
    </row>
    <row r="2859" spans="1:2" x14ac:dyDescent="0.25">
      <c r="A2859" s="35">
        <v>41483</v>
      </c>
      <c r="B2859" s="17">
        <v>1.8999999761581421</v>
      </c>
    </row>
    <row r="2860" spans="1:2" x14ac:dyDescent="0.25">
      <c r="A2860" s="35">
        <v>41484</v>
      </c>
      <c r="B2860" s="17">
        <v>1.8999999761581421</v>
      </c>
    </row>
    <row r="2861" spans="1:2" x14ac:dyDescent="0.25">
      <c r="A2861" s="35">
        <v>41485</v>
      </c>
      <c r="B2861" s="17">
        <v>1.8999999761581421</v>
      </c>
    </row>
    <row r="2862" spans="1:2" x14ac:dyDescent="0.25">
      <c r="A2862" s="35">
        <v>41486</v>
      </c>
      <c r="B2862" s="17">
        <v>1.8999999761581421</v>
      </c>
    </row>
    <row r="2863" spans="1:2" x14ac:dyDescent="0.25">
      <c r="A2863" s="35">
        <v>41487</v>
      </c>
      <c r="B2863" s="17">
        <v>1.7999999523162842</v>
      </c>
    </row>
    <row r="2864" spans="1:2" x14ac:dyDescent="0.25">
      <c r="A2864" s="35">
        <v>41488</v>
      </c>
      <c r="B2864" s="17">
        <v>1.7999999523162842</v>
      </c>
    </row>
    <row r="2865" spans="1:2" x14ac:dyDescent="0.25">
      <c r="A2865" s="35">
        <v>41489</v>
      </c>
      <c r="B2865" s="17">
        <v>1.7999999523162842</v>
      </c>
    </row>
    <row r="2866" spans="1:2" x14ac:dyDescent="0.25">
      <c r="A2866" s="35">
        <v>41490</v>
      </c>
      <c r="B2866" s="17">
        <v>1.7999999523162842</v>
      </c>
    </row>
    <row r="2867" spans="1:2" x14ac:dyDescent="0.25">
      <c r="A2867" s="35">
        <v>41491</v>
      </c>
      <c r="B2867" s="17">
        <v>1.7999999523162842</v>
      </c>
    </row>
    <row r="2868" spans="1:2" x14ac:dyDescent="0.25">
      <c r="A2868" s="35">
        <v>41492</v>
      </c>
      <c r="B2868" s="17">
        <v>1.7999999523162842</v>
      </c>
    </row>
    <row r="2869" spans="1:2" x14ac:dyDescent="0.25">
      <c r="A2869" s="35">
        <v>41493</v>
      </c>
      <c r="B2869" s="17">
        <v>1.7999999523162842</v>
      </c>
    </row>
    <row r="2870" spans="1:2" x14ac:dyDescent="0.25">
      <c r="A2870" s="35">
        <v>41494</v>
      </c>
      <c r="B2870" s="17">
        <v>1.8999999761581421</v>
      </c>
    </row>
    <row r="2871" spans="1:2" x14ac:dyDescent="0.25">
      <c r="A2871" s="35">
        <v>41495</v>
      </c>
      <c r="B2871" s="17">
        <v>1.8999999761581421</v>
      </c>
    </row>
    <row r="2872" spans="1:2" x14ac:dyDescent="0.25">
      <c r="A2872" s="35">
        <v>41496</v>
      </c>
      <c r="B2872" s="17">
        <v>1.8999999761581421</v>
      </c>
    </row>
    <row r="2873" spans="1:2" x14ac:dyDescent="0.25">
      <c r="A2873" s="35">
        <v>41497</v>
      </c>
      <c r="B2873" s="17">
        <v>1.8999999761581421</v>
      </c>
    </row>
    <row r="2874" spans="1:2" x14ac:dyDescent="0.25">
      <c r="A2874" s="35">
        <v>41498</v>
      </c>
      <c r="B2874" s="17">
        <v>1.8999999761581421</v>
      </c>
    </row>
    <row r="2875" spans="1:2" x14ac:dyDescent="0.25">
      <c r="A2875" s="35">
        <v>41499</v>
      </c>
      <c r="B2875" s="17">
        <v>1.8999999761581421</v>
      </c>
    </row>
    <row r="2876" spans="1:2" x14ac:dyDescent="0.25">
      <c r="A2876" s="35">
        <v>41500</v>
      </c>
      <c r="B2876" s="17">
        <v>1.8999999761581421</v>
      </c>
    </row>
    <row r="2877" spans="1:2" x14ac:dyDescent="0.25">
      <c r="A2877" s="35">
        <v>41501</v>
      </c>
      <c r="B2877" s="17">
        <v>1.8999999761581421</v>
      </c>
    </row>
    <row r="2878" spans="1:2" x14ac:dyDescent="0.25">
      <c r="A2878" s="35">
        <v>41502</v>
      </c>
      <c r="B2878" s="17">
        <v>1.8999999761581421</v>
      </c>
    </row>
    <row r="2879" spans="1:2" x14ac:dyDescent="0.25">
      <c r="A2879" s="35">
        <v>41503</v>
      </c>
      <c r="B2879" s="17">
        <v>1.8999999761581421</v>
      </c>
    </row>
    <row r="2880" spans="1:2" x14ac:dyDescent="0.25">
      <c r="A2880" s="35">
        <v>41504</v>
      </c>
      <c r="B2880" s="17">
        <v>1.8999999761581421</v>
      </c>
    </row>
    <row r="2881" spans="1:2" x14ac:dyDescent="0.25">
      <c r="A2881" s="35">
        <v>41505</v>
      </c>
      <c r="B2881" s="17">
        <v>1.8999999761581421</v>
      </c>
    </row>
    <row r="2882" spans="1:2" x14ac:dyDescent="0.25">
      <c r="A2882" s="35">
        <v>41506</v>
      </c>
      <c r="B2882" s="17">
        <v>1.8999999761581421</v>
      </c>
    </row>
    <row r="2883" spans="1:2" x14ac:dyDescent="0.25">
      <c r="A2883" s="35">
        <v>41507</v>
      </c>
      <c r="B2883" s="17">
        <v>1.8999999761581421</v>
      </c>
    </row>
    <row r="2884" spans="1:2" x14ac:dyDescent="0.25">
      <c r="A2884" s="35">
        <v>41508</v>
      </c>
      <c r="B2884" s="17">
        <v>1.8999999761581421</v>
      </c>
    </row>
    <row r="2885" spans="1:2" x14ac:dyDescent="0.25">
      <c r="A2885" s="35">
        <v>41509</v>
      </c>
      <c r="B2885" s="17">
        <v>1.8999999761581421</v>
      </c>
    </row>
    <row r="2886" spans="1:2" x14ac:dyDescent="0.25">
      <c r="A2886" s="35">
        <v>41510</v>
      </c>
      <c r="B2886" s="17">
        <v>1.8999999761581421</v>
      </c>
    </row>
    <row r="2887" spans="1:2" x14ac:dyDescent="0.25">
      <c r="A2887" s="35">
        <v>41511</v>
      </c>
      <c r="B2887" s="17">
        <v>1.8999999761581421</v>
      </c>
    </row>
    <row r="2888" spans="1:2" x14ac:dyDescent="0.25">
      <c r="A2888" s="35">
        <v>41512</v>
      </c>
      <c r="B2888" s="17">
        <v>1.8999999761581421</v>
      </c>
    </row>
    <row r="2889" spans="1:2" x14ac:dyDescent="0.25">
      <c r="A2889" s="35">
        <v>41513</v>
      </c>
      <c r="B2889" s="17">
        <v>1.8999999761581421</v>
      </c>
    </row>
    <row r="2890" spans="1:2" x14ac:dyDescent="0.25">
      <c r="A2890" s="35">
        <v>41514</v>
      </c>
      <c r="B2890" s="17">
        <v>1.8999999761581421</v>
      </c>
    </row>
    <row r="2891" spans="1:2" x14ac:dyDescent="0.25">
      <c r="A2891" s="35">
        <v>41515</v>
      </c>
      <c r="B2891" s="17">
        <v>1.8999999761581421</v>
      </c>
    </row>
    <row r="2892" spans="1:2" x14ac:dyDescent="0.25">
      <c r="A2892" s="35">
        <v>41516</v>
      </c>
      <c r="B2892" s="17">
        <v>1.8999999761581421</v>
      </c>
    </row>
    <row r="2893" spans="1:2" x14ac:dyDescent="0.25">
      <c r="A2893" s="35">
        <v>41517</v>
      </c>
      <c r="B2893" s="17">
        <v>1.8999999761581421</v>
      </c>
    </row>
    <row r="2894" spans="1:2" x14ac:dyDescent="0.25">
      <c r="A2894" s="35">
        <v>41518</v>
      </c>
      <c r="B2894" s="17">
        <v>2.0999999046325684</v>
      </c>
    </row>
    <row r="2895" spans="1:2" x14ac:dyDescent="0.25">
      <c r="A2895" s="35">
        <v>41519</v>
      </c>
      <c r="B2895" s="17">
        <v>2.0999999046325684</v>
      </c>
    </row>
    <row r="2896" spans="1:2" x14ac:dyDescent="0.25">
      <c r="A2896" s="35">
        <v>41520</v>
      </c>
      <c r="B2896" s="17">
        <v>2.0999999046325684</v>
      </c>
    </row>
    <row r="2897" spans="1:2" x14ac:dyDescent="0.25">
      <c r="A2897" s="35">
        <v>41521</v>
      </c>
      <c r="B2897" s="17">
        <v>2.0999999046325684</v>
      </c>
    </row>
    <row r="2898" spans="1:2" x14ac:dyDescent="0.25">
      <c r="A2898" s="35">
        <v>41522</v>
      </c>
      <c r="B2898" s="17">
        <v>2.0999999046325684</v>
      </c>
    </row>
    <row r="2899" spans="1:2" x14ac:dyDescent="0.25">
      <c r="A2899" s="35">
        <v>41523</v>
      </c>
      <c r="B2899" s="17">
        <v>2.0999999046325684</v>
      </c>
    </row>
    <row r="2900" spans="1:2" x14ac:dyDescent="0.25">
      <c r="A2900" s="35">
        <v>41524</v>
      </c>
      <c r="B2900" s="17">
        <v>2</v>
      </c>
    </row>
    <row r="2901" spans="1:2" x14ac:dyDescent="0.25">
      <c r="A2901" s="35">
        <v>41525</v>
      </c>
      <c r="B2901" s="17">
        <v>2</v>
      </c>
    </row>
    <row r="2902" spans="1:2" x14ac:dyDescent="0.25">
      <c r="A2902" s="35">
        <v>41526</v>
      </c>
      <c r="B2902" s="17">
        <v>2</v>
      </c>
    </row>
    <row r="2903" spans="1:2" x14ac:dyDescent="0.25">
      <c r="A2903" s="35">
        <v>41527</v>
      </c>
      <c r="B2903" s="17">
        <v>2</v>
      </c>
    </row>
    <row r="2904" spans="1:2" x14ac:dyDescent="0.25">
      <c r="A2904" s="35">
        <v>41528</v>
      </c>
      <c r="B2904" s="17">
        <v>2</v>
      </c>
    </row>
    <row r="2905" spans="1:2" x14ac:dyDescent="0.25">
      <c r="A2905" s="35">
        <v>41529</v>
      </c>
      <c r="B2905" s="17">
        <v>2</v>
      </c>
    </row>
    <row r="2906" spans="1:2" x14ac:dyDescent="0.25">
      <c r="A2906" s="35">
        <v>41530</v>
      </c>
      <c r="B2906" s="17">
        <v>2</v>
      </c>
    </row>
    <row r="2907" spans="1:2" x14ac:dyDescent="0.25">
      <c r="A2907" s="35">
        <v>41531</v>
      </c>
      <c r="B2907" s="17">
        <v>2</v>
      </c>
    </row>
    <row r="2908" spans="1:2" x14ac:dyDescent="0.25">
      <c r="A2908" s="35">
        <v>41532</v>
      </c>
      <c r="B2908" s="17">
        <v>2</v>
      </c>
    </row>
    <row r="2909" spans="1:2" x14ac:dyDescent="0.25">
      <c r="A2909" s="35">
        <v>41533</v>
      </c>
      <c r="B2909" s="17">
        <v>2</v>
      </c>
    </row>
    <row r="2910" spans="1:2" x14ac:dyDescent="0.25">
      <c r="A2910" s="35">
        <v>41534</v>
      </c>
      <c r="B2910" s="17">
        <v>2</v>
      </c>
    </row>
    <row r="2911" spans="1:2" x14ac:dyDescent="0.25">
      <c r="A2911" s="35">
        <v>41535</v>
      </c>
      <c r="B2911" s="17">
        <v>2</v>
      </c>
    </row>
    <row r="2912" spans="1:2" x14ac:dyDescent="0.25">
      <c r="A2912" s="35">
        <v>41536</v>
      </c>
      <c r="B2912" s="17">
        <v>2</v>
      </c>
    </row>
    <row r="2913" spans="1:2" x14ac:dyDescent="0.25">
      <c r="A2913" s="35">
        <v>41537</v>
      </c>
      <c r="B2913" s="17">
        <v>2</v>
      </c>
    </row>
    <row r="2914" spans="1:2" x14ac:dyDescent="0.25">
      <c r="A2914" s="35">
        <v>41538</v>
      </c>
      <c r="B2914" s="17">
        <v>2</v>
      </c>
    </row>
    <row r="2915" spans="1:2" x14ac:dyDescent="0.25">
      <c r="A2915" s="35">
        <v>41539</v>
      </c>
      <c r="B2915" s="17">
        <v>2</v>
      </c>
    </row>
    <row r="2916" spans="1:2" x14ac:dyDescent="0.25">
      <c r="A2916" s="35">
        <v>41540</v>
      </c>
      <c r="B2916" s="17">
        <v>2</v>
      </c>
    </row>
    <row r="2917" spans="1:2" x14ac:dyDescent="0.25">
      <c r="A2917" s="35">
        <v>41541</v>
      </c>
      <c r="B2917" s="17">
        <v>2</v>
      </c>
    </row>
    <row r="2918" spans="1:2" x14ac:dyDescent="0.25">
      <c r="A2918" s="35">
        <v>41542</v>
      </c>
      <c r="B2918" s="17">
        <v>2</v>
      </c>
    </row>
    <row r="2919" spans="1:2" x14ac:dyDescent="0.25">
      <c r="A2919" s="35">
        <v>41543</v>
      </c>
      <c r="B2919" s="17">
        <v>2</v>
      </c>
    </row>
    <row r="2920" spans="1:2" x14ac:dyDescent="0.25">
      <c r="A2920" s="35">
        <v>41544</v>
      </c>
      <c r="B2920" s="17">
        <v>2</v>
      </c>
    </row>
    <row r="2921" spans="1:2" x14ac:dyDescent="0.25">
      <c r="A2921" s="35">
        <v>41545</v>
      </c>
      <c r="B2921" s="17">
        <v>2</v>
      </c>
    </row>
    <row r="2922" spans="1:2" x14ac:dyDescent="0.25">
      <c r="A2922" s="35">
        <v>41546</v>
      </c>
      <c r="B2922" s="17">
        <v>2</v>
      </c>
    </row>
    <row r="2923" spans="1:2" x14ac:dyDescent="0.25">
      <c r="A2923" s="35">
        <v>41547</v>
      </c>
      <c r="B2923" s="17">
        <v>2</v>
      </c>
    </row>
    <row r="2924" spans="1:2" x14ac:dyDescent="0.25">
      <c r="A2924" s="35">
        <v>41548</v>
      </c>
      <c r="B2924" s="17">
        <v>2.0999999046325684</v>
      </c>
    </row>
    <row r="2925" spans="1:2" x14ac:dyDescent="0.25">
      <c r="A2925" s="35">
        <v>41549</v>
      </c>
      <c r="B2925" s="17">
        <v>2.0999999046325684</v>
      </c>
    </row>
    <row r="2926" spans="1:2" x14ac:dyDescent="0.25">
      <c r="A2926" s="35">
        <v>41550</v>
      </c>
      <c r="B2926" s="17">
        <v>2.0999999046325684</v>
      </c>
    </row>
    <row r="2927" spans="1:2" x14ac:dyDescent="0.25">
      <c r="A2927" s="35">
        <v>41551</v>
      </c>
      <c r="B2927" s="17">
        <v>2.0999999046325684</v>
      </c>
    </row>
    <row r="2928" spans="1:2" x14ac:dyDescent="0.25">
      <c r="A2928" s="35">
        <v>41552</v>
      </c>
      <c r="B2928" s="17">
        <v>2.0999999046325684</v>
      </c>
    </row>
    <row r="2929" spans="1:2" x14ac:dyDescent="0.25">
      <c r="A2929" s="35">
        <v>41553</v>
      </c>
      <c r="B2929" s="17">
        <v>2.0999999046325684</v>
      </c>
    </row>
    <row r="2930" spans="1:2" x14ac:dyDescent="0.25">
      <c r="A2930" s="35">
        <v>41554</v>
      </c>
      <c r="B2930" s="17">
        <v>2.0999999046325684</v>
      </c>
    </row>
    <row r="2931" spans="1:2" x14ac:dyDescent="0.25">
      <c r="A2931" s="35">
        <v>41555</v>
      </c>
      <c r="B2931" s="17">
        <v>2.0999999046325684</v>
      </c>
    </row>
    <row r="2932" spans="1:2" x14ac:dyDescent="0.25">
      <c r="A2932" s="35">
        <v>41556</v>
      </c>
      <c r="B2932" s="17">
        <v>2.0999999046325684</v>
      </c>
    </row>
    <row r="2933" spans="1:2" x14ac:dyDescent="0.25">
      <c r="A2933" s="35">
        <v>41557</v>
      </c>
      <c r="B2933" s="17">
        <v>2.0999999046325684</v>
      </c>
    </row>
    <row r="2934" spans="1:2" x14ac:dyDescent="0.25">
      <c r="A2934" s="35">
        <v>41558</v>
      </c>
      <c r="B2934" s="17">
        <v>2.0999999046325684</v>
      </c>
    </row>
    <row r="2935" spans="1:2" x14ac:dyDescent="0.25">
      <c r="A2935" s="35">
        <v>41559</v>
      </c>
      <c r="B2935" s="17">
        <v>2.0999999046325684</v>
      </c>
    </row>
    <row r="2936" spans="1:2" x14ac:dyDescent="0.25">
      <c r="A2936" s="35">
        <v>41560</v>
      </c>
      <c r="B2936" s="17">
        <v>2.0999999046325684</v>
      </c>
    </row>
    <row r="2937" spans="1:2" x14ac:dyDescent="0.25">
      <c r="A2937" s="35">
        <v>41561</v>
      </c>
      <c r="B2937" s="17">
        <v>2.0999999046325684</v>
      </c>
    </row>
    <row r="2938" spans="1:2" x14ac:dyDescent="0.25">
      <c r="A2938" s="35">
        <v>41562</v>
      </c>
      <c r="B2938" s="17">
        <v>2.0999999046325684</v>
      </c>
    </row>
    <row r="2939" spans="1:2" x14ac:dyDescent="0.25">
      <c r="A2939" s="35">
        <v>41563</v>
      </c>
      <c r="B2939" s="17">
        <v>2.0999999046325684</v>
      </c>
    </row>
    <row r="2940" spans="1:2" x14ac:dyDescent="0.25">
      <c r="A2940" s="35">
        <v>41564</v>
      </c>
      <c r="B2940" s="17">
        <v>2.0999999046325684</v>
      </c>
    </row>
    <row r="2941" spans="1:2" x14ac:dyDescent="0.25">
      <c r="A2941" s="35">
        <v>41565</v>
      </c>
      <c r="B2941" s="17">
        <v>2.0999999046325684</v>
      </c>
    </row>
    <row r="2942" spans="1:2" x14ac:dyDescent="0.25">
      <c r="A2942" s="35">
        <v>41566</v>
      </c>
      <c r="B2942" s="17">
        <v>2.0999999046325684</v>
      </c>
    </row>
    <row r="2943" spans="1:2" x14ac:dyDescent="0.25">
      <c r="A2943" s="35">
        <v>41567</v>
      </c>
      <c r="B2943" s="17">
        <v>2.0999999046325684</v>
      </c>
    </row>
    <row r="2944" spans="1:2" x14ac:dyDescent="0.25">
      <c r="A2944" s="35">
        <v>41568</v>
      </c>
      <c r="B2944" s="17">
        <v>2.0999999046325684</v>
      </c>
    </row>
    <row r="2945" spans="1:2" x14ac:dyDescent="0.25">
      <c r="A2945" s="35">
        <v>41569</v>
      </c>
      <c r="B2945" s="17">
        <v>2.0999999046325684</v>
      </c>
    </row>
    <row r="2946" spans="1:2" x14ac:dyDescent="0.25">
      <c r="A2946" s="35">
        <v>41570</v>
      </c>
      <c r="B2946" s="17">
        <v>2.0999999046325684</v>
      </c>
    </row>
    <row r="2947" spans="1:2" x14ac:dyDescent="0.25">
      <c r="A2947" s="35">
        <v>41571</v>
      </c>
      <c r="B2947" s="17">
        <v>2.0999999046325684</v>
      </c>
    </row>
    <row r="2948" spans="1:2" x14ac:dyDescent="0.25">
      <c r="A2948" s="35">
        <v>41572</v>
      </c>
      <c r="B2948" s="17">
        <v>2.0999999046325684</v>
      </c>
    </row>
    <row r="2949" spans="1:2" x14ac:dyDescent="0.25">
      <c r="A2949" s="35">
        <v>41573</v>
      </c>
      <c r="B2949" s="17">
        <v>2.0999999046325684</v>
      </c>
    </row>
    <row r="2950" spans="1:2" x14ac:dyDescent="0.25">
      <c r="A2950" s="35">
        <v>41574</v>
      </c>
      <c r="B2950" s="17">
        <v>2.0999999046325684</v>
      </c>
    </row>
    <row r="2951" spans="1:2" x14ac:dyDescent="0.25">
      <c r="A2951" s="35">
        <v>41575</v>
      </c>
      <c r="B2951" s="17">
        <v>2.0999999046325684</v>
      </c>
    </row>
    <row r="2952" spans="1:2" x14ac:dyDescent="0.25">
      <c r="A2952" s="35">
        <v>41576</v>
      </c>
      <c r="B2952" s="17">
        <v>2.0999999046325684</v>
      </c>
    </row>
    <row r="2953" spans="1:2" x14ac:dyDescent="0.25">
      <c r="A2953" s="35">
        <v>41577</v>
      </c>
      <c r="B2953" s="17">
        <v>2.2000000476837158</v>
      </c>
    </row>
    <row r="2954" spans="1:2" x14ac:dyDescent="0.25">
      <c r="A2954" s="35">
        <v>41578</v>
      </c>
      <c r="B2954" s="17">
        <v>2.2000000476837158</v>
      </c>
    </row>
    <row r="2955" spans="1:2" x14ac:dyDescent="0.25">
      <c r="A2955" s="35">
        <v>41579</v>
      </c>
      <c r="B2955" s="17">
        <v>2</v>
      </c>
    </row>
    <row r="2956" spans="1:2" x14ac:dyDescent="0.25">
      <c r="A2956" s="35">
        <v>41580</v>
      </c>
      <c r="B2956" s="17">
        <v>2</v>
      </c>
    </row>
    <row r="2957" spans="1:2" x14ac:dyDescent="0.25">
      <c r="A2957" s="35">
        <v>41581</v>
      </c>
      <c r="B2957" s="17">
        <v>2</v>
      </c>
    </row>
    <row r="2958" spans="1:2" x14ac:dyDescent="0.25">
      <c r="A2958" s="35">
        <v>41582</v>
      </c>
      <c r="B2958" s="17">
        <v>2</v>
      </c>
    </row>
    <row r="2959" spans="1:2" x14ac:dyDescent="0.25">
      <c r="A2959" s="35">
        <v>41583</v>
      </c>
      <c r="B2959" s="17">
        <v>14</v>
      </c>
    </row>
    <row r="2960" spans="1:2" x14ac:dyDescent="0.25">
      <c r="A2960" s="35">
        <v>41584</v>
      </c>
      <c r="B2960" s="17">
        <v>14</v>
      </c>
    </row>
    <row r="2961" spans="1:2" x14ac:dyDescent="0.25">
      <c r="A2961" s="35">
        <v>41585</v>
      </c>
      <c r="B2961" s="17">
        <v>34</v>
      </c>
    </row>
    <row r="2962" spans="1:2" x14ac:dyDescent="0.25">
      <c r="A2962" s="35">
        <v>41586</v>
      </c>
      <c r="B2962" s="17">
        <v>44</v>
      </c>
    </row>
    <row r="2963" spans="1:2" x14ac:dyDescent="0.25">
      <c r="A2963" s="35">
        <v>41587</v>
      </c>
      <c r="B2963" s="17">
        <v>47.895832061767578</v>
      </c>
    </row>
    <row r="2964" spans="1:2" x14ac:dyDescent="0.25">
      <c r="A2964" s="35">
        <v>41588</v>
      </c>
      <c r="B2964" s="17">
        <v>51.929164886474609</v>
      </c>
    </row>
    <row r="2965" spans="1:2" x14ac:dyDescent="0.25">
      <c r="A2965" s="35">
        <v>41589</v>
      </c>
      <c r="B2965" s="17">
        <v>54</v>
      </c>
    </row>
    <row r="2966" spans="1:2" x14ac:dyDescent="0.25">
      <c r="A2966" s="35">
        <v>41590</v>
      </c>
      <c r="B2966" s="17">
        <v>54</v>
      </c>
    </row>
    <row r="2967" spans="1:2" x14ac:dyDescent="0.25">
      <c r="A2967" s="35">
        <v>41591</v>
      </c>
      <c r="B2967" s="17">
        <v>54</v>
      </c>
    </row>
    <row r="2968" spans="1:2" x14ac:dyDescent="0.25">
      <c r="A2968" s="35">
        <v>41592</v>
      </c>
      <c r="B2968" s="17">
        <v>54</v>
      </c>
    </row>
    <row r="2969" spans="1:2" x14ac:dyDescent="0.25">
      <c r="A2969" s="35">
        <v>41593</v>
      </c>
      <c r="B2969" s="17">
        <v>54</v>
      </c>
    </row>
    <row r="2970" spans="1:2" x14ac:dyDescent="0.25">
      <c r="A2970" s="35">
        <v>41594</v>
      </c>
      <c r="B2970" s="17">
        <v>54</v>
      </c>
    </row>
    <row r="2971" spans="1:2" x14ac:dyDescent="0.25">
      <c r="A2971" s="35">
        <v>41595</v>
      </c>
      <c r="B2971" s="17">
        <v>54</v>
      </c>
    </row>
    <row r="2972" spans="1:2" x14ac:dyDescent="0.25">
      <c r="A2972" s="35">
        <v>41596</v>
      </c>
      <c r="B2972" s="17">
        <v>54</v>
      </c>
    </row>
    <row r="2973" spans="1:2" x14ac:dyDescent="0.25">
      <c r="A2973" s="35">
        <v>41597</v>
      </c>
      <c r="B2973" s="17">
        <v>54</v>
      </c>
    </row>
    <row r="2974" spans="1:2" x14ac:dyDescent="0.25">
      <c r="A2974" s="35">
        <v>41598</v>
      </c>
      <c r="B2974" s="17">
        <v>54</v>
      </c>
    </row>
    <row r="2975" spans="1:2" x14ac:dyDescent="0.25">
      <c r="A2975" s="35">
        <v>41599</v>
      </c>
      <c r="B2975" s="17">
        <v>54</v>
      </c>
    </row>
    <row r="2976" spans="1:2" x14ac:dyDescent="0.25">
      <c r="A2976" s="35">
        <v>41600</v>
      </c>
      <c r="B2976" s="17">
        <v>54</v>
      </c>
    </row>
    <row r="2977" spans="1:2" x14ac:dyDescent="0.25">
      <c r="A2977" s="35">
        <v>41601</v>
      </c>
      <c r="B2977" s="17">
        <v>54</v>
      </c>
    </row>
    <row r="2978" spans="1:2" x14ac:dyDescent="0.25">
      <c r="A2978" s="35">
        <v>41602</v>
      </c>
      <c r="B2978" s="17">
        <v>54</v>
      </c>
    </row>
    <row r="2979" spans="1:2" x14ac:dyDescent="0.25">
      <c r="A2979" s="35">
        <v>41603</v>
      </c>
      <c r="B2979" s="17">
        <v>54</v>
      </c>
    </row>
    <row r="2980" spans="1:2" x14ac:dyDescent="0.25">
      <c r="A2980" s="35">
        <v>41604</v>
      </c>
      <c r="B2980" s="17">
        <v>54</v>
      </c>
    </row>
    <row r="2981" spans="1:2" x14ac:dyDescent="0.25">
      <c r="A2981" s="35">
        <v>41605</v>
      </c>
      <c r="B2981" s="17">
        <v>47.895832061767578</v>
      </c>
    </row>
    <row r="2982" spans="1:2" x14ac:dyDescent="0.25">
      <c r="A2982" s="35">
        <v>41606</v>
      </c>
      <c r="B2982" s="17">
        <v>30.25</v>
      </c>
    </row>
    <row r="2983" spans="1:2" x14ac:dyDescent="0.25">
      <c r="A2983" s="35">
        <v>41607</v>
      </c>
      <c r="B2983" s="17">
        <v>30.25</v>
      </c>
    </row>
    <row r="2984" spans="1:2" x14ac:dyDescent="0.25">
      <c r="A2984" s="35">
        <v>41608</v>
      </c>
      <c r="B2984" s="17">
        <v>20.166666030883789</v>
      </c>
    </row>
    <row r="2985" spans="1:2" x14ac:dyDescent="0.25">
      <c r="A2985" s="35">
        <v>41609</v>
      </c>
      <c r="B2985" s="17">
        <v>10</v>
      </c>
    </row>
    <row r="2986" spans="1:2" x14ac:dyDescent="0.25">
      <c r="A2986" s="35">
        <v>41610</v>
      </c>
      <c r="B2986" s="17">
        <v>10</v>
      </c>
    </row>
    <row r="2987" spans="1:2" x14ac:dyDescent="0.25">
      <c r="A2987" s="35">
        <v>41611</v>
      </c>
      <c r="B2987" s="17">
        <v>5.0999999046325684</v>
      </c>
    </row>
    <row r="2988" spans="1:2" x14ac:dyDescent="0.25">
      <c r="A2988" s="35">
        <v>41612</v>
      </c>
      <c r="B2988" s="17">
        <v>5.0999999046325684</v>
      </c>
    </row>
    <row r="2989" spans="1:2" x14ac:dyDescent="0.25">
      <c r="A2989" s="35">
        <v>41613</v>
      </c>
      <c r="B2989" s="17">
        <v>5.0999999046325684</v>
      </c>
    </row>
    <row r="2990" spans="1:2" x14ac:dyDescent="0.25">
      <c r="A2990" s="35">
        <v>41614</v>
      </c>
      <c r="B2990" s="17">
        <v>5.0999999046325684</v>
      </c>
    </row>
    <row r="2991" spans="1:2" x14ac:dyDescent="0.25">
      <c r="A2991" s="35">
        <v>41615</v>
      </c>
      <c r="B2991" s="17">
        <v>5.0999999046325684</v>
      </c>
    </row>
    <row r="2992" spans="1:2" x14ac:dyDescent="0.25">
      <c r="A2992" s="35">
        <v>41616</v>
      </c>
      <c r="B2992" s="17">
        <v>5.0999999046325684</v>
      </c>
    </row>
    <row r="2993" spans="1:2" x14ac:dyDescent="0.25">
      <c r="A2993" s="35">
        <v>41617</v>
      </c>
      <c r="B2993" s="17">
        <v>5.0999999046325684</v>
      </c>
    </row>
    <row r="2994" spans="1:2" x14ac:dyDescent="0.25">
      <c r="A2994" s="35">
        <v>41618</v>
      </c>
      <c r="B2994" s="17">
        <v>5.0999999046325684</v>
      </c>
    </row>
    <row r="2995" spans="1:2" x14ac:dyDescent="0.25">
      <c r="A2995" s="35">
        <v>41619</v>
      </c>
      <c r="B2995" s="17">
        <v>5.0999999046325684</v>
      </c>
    </row>
    <row r="2996" spans="1:2" x14ac:dyDescent="0.25">
      <c r="A2996" s="35">
        <v>41620</v>
      </c>
      <c r="B2996" s="17">
        <v>5.0999999046325684</v>
      </c>
    </row>
    <row r="2997" spans="1:2" x14ac:dyDescent="0.25">
      <c r="A2997" s="35">
        <v>41621</v>
      </c>
      <c r="B2997" s="17">
        <v>5.0999999046325684</v>
      </c>
    </row>
    <row r="2998" spans="1:2" x14ac:dyDescent="0.25">
      <c r="A2998" s="35">
        <v>41622</v>
      </c>
      <c r="B2998" s="17">
        <v>5.0999999046325684</v>
      </c>
    </row>
    <row r="2999" spans="1:2" x14ac:dyDescent="0.25">
      <c r="A2999" s="35">
        <v>41623</v>
      </c>
      <c r="B2999" s="17">
        <v>5.0999999046325684</v>
      </c>
    </row>
    <row r="3000" spans="1:2" x14ac:dyDescent="0.25">
      <c r="A3000" s="35">
        <v>41624</v>
      </c>
      <c r="B3000" s="17">
        <v>26</v>
      </c>
    </row>
    <row r="3001" spans="1:2" x14ac:dyDescent="0.25">
      <c r="A3001" s="35">
        <v>41625</v>
      </c>
      <c r="B3001" s="17">
        <v>26</v>
      </c>
    </row>
    <row r="3002" spans="1:2" x14ac:dyDescent="0.25">
      <c r="A3002" s="35">
        <v>41626</v>
      </c>
      <c r="B3002" s="17">
        <v>26</v>
      </c>
    </row>
    <row r="3003" spans="1:2" x14ac:dyDescent="0.25">
      <c r="A3003" s="35">
        <v>41627</v>
      </c>
      <c r="B3003" s="17">
        <v>26</v>
      </c>
    </row>
    <row r="3004" spans="1:2" x14ac:dyDescent="0.25">
      <c r="A3004" s="35">
        <v>41628</v>
      </c>
      <c r="B3004" s="17">
        <v>6.0999999046325684</v>
      </c>
    </row>
    <row r="3005" spans="1:2" x14ac:dyDescent="0.25">
      <c r="A3005" s="35">
        <v>41629</v>
      </c>
      <c r="B3005" s="17">
        <v>6.0999999046325684</v>
      </c>
    </row>
    <row r="3006" spans="1:2" x14ac:dyDescent="0.25">
      <c r="A3006" s="35">
        <v>41630</v>
      </c>
      <c r="B3006" s="17">
        <v>6.0999999046325684</v>
      </c>
    </row>
    <row r="3007" spans="1:2" x14ac:dyDescent="0.25">
      <c r="A3007" s="35">
        <v>41631</v>
      </c>
      <c r="B3007" s="17">
        <v>6.0999999046325684</v>
      </c>
    </row>
    <row r="3008" spans="1:2" x14ac:dyDescent="0.25">
      <c r="A3008" s="35">
        <v>41632</v>
      </c>
      <c r="B3008" s="17">
        <v>6.0999999046325684</v>
      </c>
    </row>
    <row r="3009" spans="1:2" x14ac:dyDescent="0.25">
      <c r="A3009" s="35">
        <v>41633</v>
      </c>
      <c r="B3009" s="17">
        <v>6.0999999046325684</v>
      </c>
    </row>
    <row r="3010" spans="1:2" x14ac:dyDescent="0.25">
      <c r="A3010" s="35">
        <v>41634</v>
      </c>
      <c r="B3010" s="17">
        <v>6.0999999046325684</v>
      </c>
    </row>
    <row r="3011" spans="1:2" x14ac:dyDescent="0.25">
      <c r="A3011" s="35">
        <v>41635</v>
      </c>
      <c r="B3011" s="17">
        <v>6.0999999046325684</v>
      </c>
    </row>
    <row r="3012" spans="1:2" x14ac:dyDescent="0.25">
      <c r="A3012" s="35">
        <v>41636</v>
      </c>
      <c r="B3012" s="17">
        <v>6.0999999046325684</v>
      </c>
    </row>
    <row r="3013" spans="1:2" x14ac:dyDescent="0.25">
      <c r="A3013" s="35">
        <v>41637</v>
      </c>
      <c r="B3013" s="17">
        <v>6.0999999046325684</v>
      </c>
    </row>
    <row r="3014" spans="1:2" x14ac:dyDescent="0.25">
      <c r="A3014" s="35">
        <v>41638</v>
      </c>
      <c r="B3014" s="17">
        <v>6.0999999046325684</v>
      </c>
    </row>
    <row r="3015" spans="1:2" x14ac:dyDescent="0.25">
      <c r="A3015" s="35">
        <v>41639</v>
      </c>
      <c r="B3015" s="17">
        <v>6.0999999046325684</v>
      </c>
    </row>
    <row r="3016" spans="1:2" x14ac:dyDescent="0.25">
      <c r="A3016" s="35">
        <v>41640</v>
      </c>
      <c r="B3016" s="17">
        <v>6.0999999046325684</v>
      </c>
    </row>
    <row r="3017" spans="1:2" x14ac:dyDescent="0.25">
      <c r="A3017" s="35">
        <v>41641</v>
      </c>
      <c r="B3017" s="17">
        <v>6.0999999046325684</v>
      </c>
    </row>
    <row r="3018" spans="1:2" x14ac:dyDescent="0.25">
      <c r="A3018" s="35">
        <v>41642</v>
      </c>
      <c r="B3018" s="17">
        <v>6.0999999046325684</v>
      </c>
    </row>
    <row r="3019" spans="1:2" x14ac:dyDescent="0.25">
      <c r="A3019" s="35">
        <v>41643</v>
      </c>
      <c r="B3019" s="17">
        <v>6.0999999046325684</v>
      </c>
    </row>
    <row r="3020" spans="1:2" x14ac:dyDescent="0.25">
      <c r="A3020" s="35">
        <v>41644</v>
      </c>
      <c r="B3020" s="17">
        <v>6.0999999046325684</v>
      </c>
    </row>
    <row r="3021" spans="1:2" x14ac:dyDescent="0.25">
      <c r="A3021" s="35">
        <v>41645</v>
      </c>
      <c r="B3021" s="17">
        <v>6.0999999046325684</v>
      </c>
    </row>
    <row r="3022" spans="1:2" x14ac:dyDescent="0.25">
      <c r="A3022" s="35">
        <v>41646</v>
      </c>
      <c r="B3022" s="17">
        <v>6.0999999046325684</v>
      </c>
    </row>
    <row r="3023" spans="1:2" x14ac:dyDescent="0.25">
      <c r="A3023" s="35">
        <v>41647</v>
      </c>
      <c r="B3023" s="17">
        <v>6.0999999046325684</v>
      </c>
    </row>
    <row r="3024" spans="1:2" x14ac:dyDescent="0.25">
      <c r="A3024" s="35">
        <v>41648</v>
      </c>
      <c r="B3024" s="17">
        <v>6.0999999046325684</v>
      </c>
    </row>
    <row r="3025" spans="1:2" x14ac:dyDescent="0.25">
      <c r="A3025" s="35">
        <v>41649</v>
      </c>
      <c r="B3025" s="17">
        <v>6.0999999046325684</v>
      </c>
    </row>
    <row r="3026" spans="1:2" x14ac:dyDescent="0.25">
      <c r="A3026" s="35">
        <v>41650</v>
      </c>
      <c r="B3026" s="17">
        <v>6.0999999046325684</v>
      </c>
    </row>
    <row r="3027" spans="1:2" x14ac:dyDescent="0.25">
      <c r="A3027" s="35">
        <v>41651</v>
      </c>
      <c r="B3027" s="17">
        <v>6.0999999046325684</v>
      </c>
    </row>
    <row r="3028" spans="1:2" x14ac:dyDescent="0.25">
      <c r="A3028" s="35">
        <v>41652</v>
      </c>
      <c r="B3028" s="17">
        <v>6.0999999046325684</v>
      </c>
    </row>
    <row r="3029" spans="1:2" x14ac:dyDescent="0.25">
      <c r="A3029" s="35">
        <v>41653</v>
      </c>
      <c r="B3029" s="17">
        <v>6.0999999046325684</v>
      </c>
    </row>
    <row r="3030" spans="1:2" x14ac:dyDescent="0.25">
      <c r="A3030" s="35">
        <v>41654</v>
      </c>
      <c r="B3030" s="17">
        <v>6.0999999046325684</v>
      </c>
    </row>
    <row r="3031" spans="1:2" x14ac:dyDescent="0.25">
      <c r="A3031" s="35">
        <v>41655</v>
      </c>
      <c r="B3031" s="17">
        <v>6.0999999046325684</v>
      </c>
    </row>
    <row r="3032" spans="1:2" x14ac:dyDescent="0.25">
      <c r="A3032" s="35">
        <v>41656</v>
      </c>
      <c r="B3032" s="17">
        <v>6.0999999046325684</v>
      </c>
    </row>
    <row r="3033" spans="1:2" x14ac:dyDescent="0.25">
      <c r="A3033" s="35">
        <v>41657</v>
      </c>
      <c r="B3033" s="17">
        <v>6.0999999046325684</v>
      </c>
    </row>
    <row r="3034" spans="1:2" x14ac:dyDescent="0.25">
      <c r="A3034" s="35">
        <v>41658</v>
      </c>
      <c r="B3034" s="17">
        <v>6.0999999046325684</v>
      </c>
    </row>
    <row r="3035" spans="1:2" x14ac:dyDescent="0.25">
      <c r="A3035" s="35">
        <v>41659</v>
      </c>
      <c r="B3035" s="17">
        <v>6.0999999046325684</v>
      </c>
    </row>
    <row r="3036" spans="1:2" x14ac:dyDescent="0.25">
      <c r="A3036" s="35">
        <v>41660</v>
      </c>
      <c r="B3036" s="17">
        <v>6.0999999046325684</v>
      </c>
    </row>
    <row r="3037" spans="1:2" x14ac:dyDescent="0.25">
      <c r="A3037" s="35">
        <v>41661</v>
      </c>
      <c r="B3037" s="17">
        <v>6.0999999046325684</v>
      </c>
    </row>
    <row r="3038" spans="1:2" x14ac:dyDescent="0.25">
      <c r="A3038" s="35">
        <v>41662</v>
      </c>
      <c r="B3038" s="17">
        <v>6.0999999046325684</v>
      </c>
    </row>
    <row r="3039" spans="1:2" x14ac:dyDescent="0.25">
      <c r="A3039" s="35">
        <v>41663</v>
      </c>
      <c r="B3039" s="17">
        <v>6.0999999046325684</v>
      </c>
    </row>
    <row r="3040" spans="1:2" x14ac:dyDescent="0.25">
      <c r="A3040" s="35">
        <v>41664</v>
      </c>
      <c r="B3040" s="17">
        <v>6.0999999046325684</v>
      </c>
    </row>
    <row r="3041" spans="1:2" x14ac:dyDescent="0.25">
      <c r="A3041" s="35">
        <v>41665</v>
      </c>
      <c r="B3041" s="17">
        <v>6.0999999046325684</v>
      </c>
    </row>
    <row r="3042" spans="1:2" x14ac:dyDescent="0.25">
      <c r="A3042" s="35">
        <v>41666</v>
      </c>
      <c r="B3042" s="17">
        <v>6.0999999046325684</v>
      </c>
    </row>
    <row r="3043" spans="1:2" x14ac:dyDescent="0.25">
      <c r="A3043" s="35">
        <v>41667</v>
      </c>
      <c r="B3043" s="17">
        <v>6.0999999046325684</v>
      </c>
    </row>
    <row r="3044" spans="1:2" x14ac:dyDescent="0.25">
      <c r="A3044" s="35">
        <v>41668</v>
      </c>
      <c r="B3044" s="17">
        <v>6.0999999046325684</v>
      </c>
    </row>
    <row r="3045" spans="1:2" x14ac:dyDescent="0.25">
      <c r="A3045" s="35">
        <v>41669</v>
      </c>
      <c r="B3045" s="17">
        <v>6.0999999046325684</v>
      </c>
    </row>
    <row r="3046" spans="1:2" x14ac:dyDescent="0.25">
      <c r="A3046" s="35">
        <v>41670</v>
      </c>
      <c r="B3046" s="17">
        <v>6.5</v>
      </c>
    </row>
    <row r="3047" spans="1:2" x14ac:dyDescent="0.25">
      <c r="A3047" s="35">
        <v>41671</v>
      </c>
      <c r="B3047" s="17">
        <v>6.0999999046325684</v>
      </c>
    </row>
    <row r="3048" spans="1:2" x14ac:dyDescent="0.25">
      <c r="A3048" s="35">
        <v>41672</v>
      </c>
      <c r="B3048" s="17">
        <v>6.0999999046325684</v>
      </c>
    </row>
    <row r="3049" spans="1:2" x14ac:dyDescent="0.25">
      <c r="A3049" s="35">
        <v>41673</v>
      </c>
      <c r="B3049" s="17">
        <v>6.0999999046325684</v>
      </c>
    </row>
    <row r="3050" spans="1:2" x14ac:dyDescent="0.25">
      <c r="A3050" s="35">
        <v>41674</v>
      </c>
      <c r="B3050" s="17">
        <v>7</v>
      </c>
    </row>
    <row r="3051" spans="1:2" x14ac:dyDescent="0.25">
      <c r="A3051" s="35">
        <v>41675</v>
      </c>
      <c r="B3051" s="17">
        <v>7.0999999046325684</v>
      </c>
    </row>
    <row r="3052" spans="1:2" x14ac:dyDescent="0.25">
      <c r="A3052" s="35">
        <v>41676</v>
      </c>
      <c r="B3052" s="17">
        <v>7.0999999046325684</v>
      </c>
    </row>
    <row r="3053" spans="1:2" x14ac:dyDescent="0.25">
      <c r="A3053" s="35">
        <v>41677</v>
      </c>
      <c r="B3053" s="17">
        <v>7.0999999046325684</v>
      </c>
    </row>
    <row r="3054" spans="1:2" x14ac:dyDescent="0.25">
      <c r="A3054" s="35">
        <v>41678</v>
      </c>
      <c r="B3054" s="17">
        <v>7.0999999046325684</v>
      </c>
    </row>
    <row r="3055" spans="1:2" x14ac:dyDescent="0.25">
      <c r="A3055" s="35">
        <v>41679</v>
      </c>
      <c r="B3055" s="17">
        <v>7</v>
      </c>
    </row>
    <row r="3056" spans="1:2" x14ac:dyDescent="0.25">
      <c r="A3056" s="35">
        <v>41680</v>
      </c>
      <c r="B3056" s="17">
        <v>7</v>
      </c>
    </row>
    <row r="3057" spans="1:2" x14ac:dyDescent="0.25">
      <c r="A3057" s="35">
        <v>41681</v>
      </c>
      <c r="B3057" s="17">
        <v>7.0999999046325684</v>
      </c>
    </row>
    <row r="3058" spans="1:2" x14ac:dyDescent="0.25">
      <c r="A3058" s="35">
        <v>41682</v>
      </c>
      <c r="B3058" s="17">
        <v>7.0999999046325684</v>
      </c>
    </row>
    <row r="3059" spans="1:2" x14ac:dyDescent="0.25">
      <c r="A3059" s="35">
        <v>41683</v>
      </c>
      <c r="B3059" s="17">
        <v>7.0999999046325684</v>
      </c>
    </row>
    <row r="3060" spans="1:2" x14ac:dyDescent="0.25">
      <c r="A3060" s="35">
        <v>41684</v>
      </c>
      <c r="B3060" s="17">
        <v>7.0999999046325684</v>
      </c>
    </row>
    <row r="3061" spans="1:2" x14ac:dyDescent="0.25">
      <c r="A3061" s="35">
        <v>41685</v>
      </c>
      <c r="B3061" s="17">
        <v>7.0999999046325684</v>
      </c>
    </row>
    <row r="3062" spans="1:2" x14ac:dyDescent="0.25">
      <c r="A3062" s="35">
        <v>41686</v>
      </c>
      <c r="B3062" s="17">
        <v>7.0999999046325684</v>
      </c>
    </row>
    <row r="3063" spans="1:2" x14ac:dyDescent="0.25">
      <c r="A3063" s="35">
        <v>41687</v>
      </c>
      <c r="B3063" s="17">
        <v>7.0999999046325684</v>
      </c>
    </row>
    <row r="3064" spans="1:2" x14ac:dyDescent="0.25">
      <c r="A3064" s="35">
        <v>41688</v>
      </c>
      <c r="B3064" s="17">
        <v>7.0999999046325684</v>
      </c>
    </row>
    <row r="3065" spans="1:2" x14ac:dyDescent="0.25">
      <c r="A3065" s="35">
        <v>41689</v>
      </c>
      <c r="B3065" s="17">
        <v>7.0999999046325684</v>
      </c>
    </row>
    <row r="3066" spans="1:2" x14ac:dyDescent="0.25">
      <c r="A3066" s="35">
        <v>41690</v>
      </c>
      <c r="B3066" s="17">
        <v>7.0999999046325684</v>
      </c>
    </row>
    <row r="3067" spans="1:2" x14ac:dyDescent="0.25">
      <c r="A3067" s="35">
        <v>41691</v>
      </c>
      <c r="B3067" s="17">
        <v>7.0999999046325684</v>
      </c>
    </row>
    <row r="3068" spans="1:2" x14ac:dyDescent="0.25">
      <c r="A3068" s="35">
        <v>41692</v>
      </c>
      <c r="B3068" s="17">
        <v>7.0999999046325684</v>
      </c>
    </row>
    <row r="3069" spans="1:2" x14ac:dyDescent="0.25">
      <c r="A3069" s="35">
        <v>41693</v>
      </c>
      <c r="B3069" s="17">
        <v>7.0999999046325684</v>
      </c>
    </row>
    <row r="3070" spans="1:2" x14ac:dyDescent="0.25">
      <c r="A3070" s="35">
        <v>41694</v>
      </c>
      <c r="B3070" s="17">
        <v>7.0999999046325684</v>
      </c>
    </row>
    <row r="3071" spans="1:2" x14ac:dyDescent="0.25">
      <c r="A3071" s="35">
        <v>41695</v>
      </c>
      <c r="B3071" s="17">
        <v>7.0999999046325684</v>
      </c>
    </row>
    <row r="3072" spans="1:2" x14ac:dyDescent="0.25">
      <c r="A3072" s="35">
        <v>41696</v>
      </c>
      <c r="B3072" s="17">
        <v>7.0999999046325684</v>
      </c>
    </row>
    <row r="3073" spans="1:2" x14ac:dyDescent="0.25">
      <c r="A3073" s="35">
        <v>41697</v>
      </c>
      <c r="B3073" s="17">
        <v>7.0999999046325684</v>
      </c>
    </row>
    <row r="3074" spans="1:2" x14ac:dyDescent="0.25">
      <c r="A3074" s="35">
        <v>41698</v>
      </c>
      <c r="B3074" s="17">
        <v>6.5</v>
      </c>
    </row>
    <row r="3075" spans="1:2" x14ac:dyDescent="0.25">
      <c r="A3075" s="35">
        <v>41699</v>
      </c>
      <c r="B3075" s="17">
        <v>200</v>
      </c>
    </row>
    <row r="3076" spans="1:2" x14ac:dyDescent="0.25">
      <c r="A3076" s="35">
        <v>41700</v>
      </c>
      <c r="B3076" s="17">
        <v>100</v>
      </c>
    </row>
    <row r="3077" spans="1:2" x14ac:dyDescent="0.25">
      <c r="A3077" s="35">
        <v>41701</v>
      </c>
      <c r="B3077" s="17">
        <v>70</v>
      </c>
    </row>
    <row r="3078" spans="1:2" x14ac:dyDescent="0.25">
      <c r="A3078" s="35">
        <v>41702</v>
      </c>
      <c r="B3078" s="17">
        <v>55</v>
      </c>
    </row>
    <row r="3079" spans="1:2" x14ac:dyDescent="0.25">
      <c r="A3079" s="35">
        <v>41703</v>
      </c>
      <c r="B3079" s="17">
        <v>84</v>
      </c>
    </row>
    <row r="3080" spans="1:2" x14ac:dyDescent="0.25">
      <c r="A3080" s="35">
        <v>41704</v>
      </c>
      <c r="B3080" s="17">
        <v>85</v>
      </c>
    </row>
    <row r="3081" spans="1:2" x14ac:dyDescent="0.25">
      <c r="A3081" s="35">
        <v>41705</v>
      </c>
      <c r="B3081" s="17">
        <v>85</v>
      </c>
    </row>
    <row r="3082" spans="1:2" x14ac:dyDescent="0.25">
      <c r="A3082" s="35">
        <v>41706</v>
      </c>
      <c r="B3082" s="17">
        <v>75</v>
      </c>
    </row>
    <row r="3083" spans="1:2" x14ac:dyDescent="0.25">
      <c r="A3083" s="35">
        <v>41707</v>
      </c>
      <c r="B3083" s="17">
        <v>55</v>
      </c>
    </row>
    <row r="3084" spans="1:2" x14ac:dyDescent="0.25">
      <c r="A3084" s="35">
        <v>41708</v>
      </c>
      <c r="B3084" s="17">
        <v>30</v>
      </c>
    </row>
    <row r="3085" spans="1:2" x14ac:dyDescent="0.25">
      <c r="A3085" s="35">
        <v>41709</v>
      </c>
      <c r="B3085" s="17">
        <v>25</v>
      </c>
    </row>
    <row r="3086" spans="1:2" x14ac:dyDescent="0.25">
      <c r="A3086" s="35">
        <v>41710</v>
      </c>
      <c r="B3086" s="17">
        <v>20</v>
      </c>
    </row>
    <row r="3087" spans="1:2" x14ac:dyDescent="0.25">
      <c r="A3087" s="35">
        <v>41711</v>
      </c>
      <c r="B3087" s="17">
        <v>19</v>
      </c>
    </row>
    <row r="3088" spans="1:2" x14ac:dyDescent="0.25">
      <c r="A3088" s="35">
        <v>41712</v>
      </c>
      <c r="B3088" s="17">
        <v>15</v>
      </c>
    </row>
    <row r="3089" spans="1:2" x14ac:dyDescent="0.25">
      <c r="A3089" s="35">
        <v>41713</v>
      </c>
      <c r="B3089" s="17">
        <v>15</v>
      </c>
    </row>
    <row r="3090" spans="1:2" x14ac:dyDescent="0.25">
      <c r="A3090" s="35">
        <v>41714</v>
      </c>
      <c r="B3090" s="17">
        <v>15</v>
      </c>
    </row>
    <row r="3091" spans="1:2" x14ac:dyDescent="0.25">
      <c r="A3091" s="35">
        <v>41715</v>
      </c>
      <c r="B3091" s="17">
        <v>10</v>
      </c>
    </row>
    <row r="3092" spans="1:2" x14ac:dyDescent="0.25">
      <c r="A3092" s="35">
        <v>41716</v>
      </c>
      <c r="B3092" s="17">
        <v>10</v>
      </c>
    </row>
    <row r="3093" spans="1:2" x14ac:dyDescent="0.25">
      <c r="A3093" s="35">
        <v>41717</v>
      </c>
      <c r="B3093" s="17">
        <v>10</v>
      </c>
    </row>
    <row r="3094" spans="1:2" x14ac:dyDescent="0.25">
      <c r="A3094" s="35">
        <v>41718</v>
      </c>
      <c r="B3094" s="17">
        <v>10</v>
      </c>
    </row>
    <row r="3095" spans="1:2" x14ac:dyDescent="0.25">
      <c r="A3095" s="35">
        <v>41719</v>
      </c>
      <c r="B3095" s="17">
        <v>10</v>
      </c>
    </row>
    <row r="3096" spans="1:2" x14ac:dyDescent="0.25">
      <c r="A3096" s="35">
        <v>41720</v>
      </c>
      <c r="B3096" s="17">
        <v>10</v>
      </c>
    </row>
    <row r="3097" spans="1:2" x14ac:dyDescent="0.25">
      <c r="A3097" s="35">
        <v>41721</v>
      </c>
      <c r="B3097" s="17">
        <v>10</v>
      </c>
    </row>
    <row r="3098" spans="1:2" x14ac:dyDescent="0.25">
      <c r="A3098" s="35">
        <v>41722</v>
      </c>
      <c r="B3098" s="17">
        <v>10</v>
      </c>
    </row>
    <row r="3099" spans="1:2" x14ac:dyDescent="0.25">
      <c r="A3099" s="35">
        <v>41723</v>
      </c>
      <c r="B3099" s="17">
        <v>10</v>
      </c>
    </row>
    <row r="3100" spans="1:2" x14ac:dyDescent="0.25">
      <c r="A3100" s="35">
        <v>41724</v>
      </c>
      <c r="B3100" s="17">
        <v>10</v>
      </c>
    </row>
    <row r="3101" spans="1:2" x14ac:dyDescent="0.25">
      <c r="A3101" s="35">
        <v>41725</v>
      </c>
      <c r="B3101" s="17">
        <v>10</v>
      </c>
    </row>
    <row r="3102" spans="1:2" x14ac:dyDescent="0.25">
      <c r="A3102" s="35">
        <v>41726</v>
      </c>
      <c r="B3102" s="17">
        <v>10</v>
      </c>
    </row>
    <row r="3103" spans="1:2" x14ac:dyDescent="0.25">
      <c r="A3103" s="35">
        <v>41727</v>
      </c>
      <c r="B3103" s="17">
        <v>10</v>
      </c>
    </row>
    <row r="3104" spans="1:2" x14ac:dyDescent="0.25">
      <c r="A3104" s="35">
        <v>41728</v>
      </c>
      <c r="B3104" s="17">
        <v>10</v>
      </c>
    </row>
    <row r="3105" spans="1:2" x14ac:dyDescent="0.25">
      <c r="A3105" s="35">
        <v>41729</v>
      </c>
      <c r="B3105" s="17">
        <v>10</v>
      </c>
    </row>
    <row r="3106" spans="1:2" x14ac:dyDescent="0.25">
      <c r="A3106" s="35">
        <v>41730</v>
      </c>
      <c r="B3106" s="17">
        <v>9.8999996185302734</v>
      </c>
    </row>
    <row r="3107" spans="1:2" x14ac:dyDescent="0.25">
      <c r="A3107" s="35">
        <v>41731</v>
      </c>
      <c r="B3107" s="17">
        <v>9.8999996185302734</v>
      </c>
    </row>
    <row r="3108" spans="1:2" x14ac:dyDescent="0.25">
      <c r="A3108" s="35">
        <v>41732</v>
      </c>
      <c r="B3108" s="17">
        <v>9.8999996185302734</v>
      </c>
    </row>
    <row r="3109" spans="1:2" x14ac:dyDescent="0.25">
      <c r="A3109" s="35">
        <v>41733</v>
      </c>
      <c r="B3109" s="17">
        <v>9.8999996185302734</v>
      </c>
    </row>
    <row r="3110" spans="1:2" x14ac:dyDescent="0.25">
      <c r="A3110" s="35">
        <v>41734</v>
      </c>
      <c r="B3110" s="17">
        <v>9.8999996185302734</v>
      </c>
    </row>
    <row r="3111" spans="1:2" x14ac:dyDescent="0.25">
      <c r="A3111" s="35">
        <v>41735</v>
      </c>
      <c r="B3111" s="17">
        <v>9.8999996185302734</v>
      </c>
    </row>
    <row r="3112" spans="1:2" x14ac:dyDescent="0.25">
      <c r="A3112" s="35">
        <v>41736</v>
      </c>
      <c r="B3112" s="17">
        <v>9.8999996185302734</v>
      </c>
    </row>
    <row r="3113" spans="1:2" x14ac:dyDescent="0.25">
      <c r="A3113" s="35">
        <v>41737</v>
      </c>
      <c r="B3113" s="17">
        <v>9.8999996185302734</v>
      </c>
    </row>
    <row r="3114" spans="1:2" x14ac:dyDescent="0.25">
      <c r="A3114" s="35">
        <v>41738</v>
      </c>
      <c r="B3114" s="17">
        <v>9.8999996185302734</v>
      </c>
    </row>
    <row r="3115" spans="1:2" x14ac:dyDescent="0.25">
      <c r="A3115" s="35">
        <v>41739</v>
      </c>
      <c r="B3115" s="17">
        <v>9.8999996185302734</v>
      </c>
    </row>
    <row r="3116" spans="1:2" x14ac:dyDescent="0.25">
      <c r="A3116" s="35">
        <v>41740</v>
      </c>
      <c r="B3116" s="17">
        <v>9.8999996185302734</v>
      </c>
    </row>
    <row r="3117" spans="1:2" x14ac:dyDescent="0.25">
      <c r="A3117" s="35">
        <v>41741</v>
      </c>
      <c r="B3117" s="17">
        <v>9.8999996185302734</v>
      </c>
    </row>
    <row r="3118" spans="1:2" x14ac:dyDescent="0.25">
      <c r="A3118" s="35">
        <v>41742</v>
      </c>
      <c r="B3118" s="17">
        <v>9.8999996185302734</v>
      </c>
    </row>
    <row r="3119" spans="1:2" x14ac:dyDescent="0.25">
      <c r="A3119" s="35">
        <v>41743</v>
      </c>
      <c r="B3119" s="17">
        <v>9.8999996185302734</v>
      </c>
    </row>
    <row r="3120" spans="1:2" x14ac:dyDescent="0.25">
      <c r="A3120" s="35">
        <v>41744</v>
      </c>
      <c r="B3120" s="17">
        <v>9.8999996185302734</v>
      </c>
    </row>
    <row r="3121" spans="1:2" x14ac:dyDescent="0.25">
      <c r="A3121" s="35">
        <v>41745</v>
      </c>
      <c r="B3121" s="17">
        <v>9.8999996185302734</v>
      </c>
    </row>
    <row r="3122" spans="1:2" x14ac:dyDescent="0.25">
      <c r="A3122" s="35">
        <v>41746</v>
      </c>
      <c r="B3122" s="17">
        <v>9.8999996185302734</v>
      </c>
    </row>
    <row r="3123" spans="1:2" x14ac:dyDescent="0.25">
      <c r="A3123" s="35">
        <v>41747</v>
      </c>
      <c r="B3123" s="17">
        <v>9.8999996185302734</v>
      </c>
    </row>
    <row r="3124" spans="1:2" x14ac:dyDescent="0.25">
      <c r="A3124" s="35">
        <v>41748</v>
      </c>
      <c r="B3124" s="17">
        <v>9.8999996185302734</v>
      </c>
    </row>
    <row r="3125" spans="1:2" x14ac:dyDescent="0.25">
      <c r="A3125" s="35">
        <v>41749</v>
      </c>
      <c r="B3125" s="17">
        <v>9.8999996185302734</v>
      </c>
    </row>
    <row r="3126" spans="1:2" x14ac:dyDescent="0.25">
      <c r="A3126" s="35">
        <v>41750</v>
      </c>
      <c r="B3126" s="17">
        <v>9.8999996185302734</v>
      </c>
    </row>
    <row r="3127" spans="1:2" x14ac:dyDescent="0.25">
      <c r="A3127" s="35">
        <v>41751</v>
      </c>
      <c r="B3127" s="17">
        <v>9.8999996185302734</v>
      </c>
    </row>
    <row r="3128" spans="1:2" x14ac:dyDescent="0.25">
      <c r="A3128" s="35">
        <v>41752</v>
      </c>
      <c r="B3128" s="17">
        <v>9.8999996185302734</v>
      </c>
    </row>
    <row r="3129" spans="1:2" x14ac:dyDescent="0.25">
      <c r="A3129" s="35">
        <v>41753</v>
      </c>
      <c r="B3129" s="17">
        <v>9.8999996185302734</v>
      </c>
    </row>
    <row r="3130" spans="1:2" x14ac:dyDescent="0.25">
      <c r="A3130" s="35">
        <v>41754</v>
      </c>
      <c r="B3130" s="17">
        <v>9.8999996185302734</v>
      </c>
    </row>
    <row r="3131" spans="1:2" x14ac:dyDescent="0.25">
      <c r="A3131" s="35">
        <v>41755</v>
      </c>
      <c r="B3131" s="17">
        <v>9.8999996185302734</v>
      </c>
    </row>
    <row r="3132" spans="1:2" x14ac:dyDescent="0.25">
      <c r="A3132" s="35">
        <v>41756</v>
      </c>
      <c r="B3132" s="17">
        <v>9.8999996185302734</v>
      </c>
    </row>
    <row r="3133" spans="1:2" x14ac:dyDescent="0.25">
      <c r="A3133" s="35">
        <v>41757</v>
      </c>
      <c r="B3133" s="17">
        <v>9.8999996185302734</v>
      </c>
    </row>
    <row r="3134" spans="1:2" x14ac:dyDescent="0.25">
      <c r="A3134" s="35">
        <v>41758</v>
      </c>
      <c r="B3134" s="17">
        <v>9.8999996185302734</v>
      </c>
    </row>
    <row r="3135" spans="1:2" x14ac:dyDescent="0.25">
      <c r="A3135" s="35">
        <v>41759</v>
      </c>
      <c r="B3135" s="17">
        <v>9.8999996185302734</v>
      </c>
    </row>
    <row r="3136" spans="1:2" x14ac:dyDescent="0.25">
      <c r="A3136" s="35">
        <v>41760</v>
      </c>
      <c r="B3136" s="17">
        <v>9.8999996185302734</v>
      </c>
    </row>
    <row r="3137" spans="1:2" x14ac:dyDescent="0.25">
      <c r="A3137" s="35">
        <v>41761</v>
      </c>
      <c r="B3137" s="17">
        <v>9.8999996185302734</v>
      </c>
    </row>
    <row r="3138" spans="1:2" x14ac:dyDescent="0.25">
      <c r="A3138" s="35">
        <v>41762</v>
      </c>
      <c r="B3138" s="17">
        <v>9.8999996185302734</v>
      </c>
    </row>
    <row r="3139" spans="1:2" x14ac:dyDescent="0.25">
      <c r="A3139" s="35">
        <v>41763</v>
      </c>
      <c r="B3139" s="17">
        <v>9.8999996185302734</v>
      </c>
    </row>
    <row r="3140" spans="1:2" x14ac:dyDescent="0.25">
      <c r="A3140" s="35">
        <v>41764</v>
      </c>
      <c r="B3140" s="17">
        <v>9.8999996185302734</v>
      </c>
    </row>
    <row r="3141" spans="1:2" x14ac:dyDescent="0.25">
      <c r="A3141" s="35">
        <v>41765</v>
      </c>
      <c r="B3141" s="17">
        <v>9.1999998092651367</v>
      </c>
    </row>
    <row r="3142" spans="1:2" x14ac:dyDescent="0.25">
      <c r="A3142" s="35">
        <v>41766</v>
      </c>
      <c r="B3142" s="17">
        <v>8</v>
      </c>
    </row>
    <row r="3143" spans="1:2" x14ac:dyDescent="0.25">
      <c r="A3143" s="35">
        <v>41767</v>
      </c>
      <c r="B3143" s="17">
        <v>8</v>
      </c>
    </row>
    <row r="3144" spans="1:2" x14ac:dyDescent="0.25">
      <c r="A3144" s="35">
        <v>41768</v>
      </c>
      <c r="B3144" s="17">
        <v>8</v>
      </c>
    </row>
    <row r="3145" spans="1:2" x14ac:dyDescent="0.25">
      <c r="A3145" s="35">
        <v>41769</v>
      </c>
      <c r="B3145" s="17">
        <v>8</v>
      </c>
    </row>
    <row r="3146" spans="1:2" x14ac:dyDescent="0.25">
      <c r="A3146" s="35">
        <v>41770</v>
      </c>
      <c r="B3146" s="17">
        <v>7.1999998092651367</v>
      </c>
    </row>
    <row r="3147" spans="1:2" x14ac:dyDescent="0.25">
      <c r="A3147" s="35">
        <v>41771</v>
      </c>
      <c r="B3147" s="17">
        <v>7.1999998092651367</v>
      </c>
    </row>
    <row r="3148" spans="1:2" x14ac:dyDescent="0.25">
      <c r="A3148" s="35">
        <v>41772</v>
      </c>
      <c r="B3148" s="17">
        <v>7.1999998092651367</v>
      </c>
    </row>
    <row r="3149" spans="1:2" x14ac:dyDescent="0.25">
      <c r="A3149" s="35">
        <v>41773</v>
      </c>
      <c r="B3149" s="17">
        <v>7.1999998092651367</v>
      </c>
    </row>
    <row r="3150" spans="1:2" x14ac:dyDescent="0.25">
      <c r="A3150" s="35">
        <v>41774</v>
      </c>
      <c r="B3150" s="17">
        <v>7.1999998092651367</v>
      </c>
    </row>
    <row r="3151" spans="1:2" x14ac:dyDescent="0.25">
      <c r="A3151" s="35">
        <v>41775</v>
      </c>
      <c r="B3151" s="17">
        <v>7.1999998092651367</v>
      </c>
    </row>
    <row r="3152" spans="1:2" x14ac:dyDescent="0.25">
      <c r="A3152" s="35">
        <v>41776</v>
      </c>
      <c r="B3152" s="17">
        <v>7.1999998092651367</v>
      </c>
    </row>
    <row r="3153" spans="1:2" x14ac:dyDescent="0.25">
      <c r="A3153" s="35">
        <v>41777</v>
      </c>
      <c r="B3153" s="17">
        <v>7.1999998092651367</v>
      </c>
    </row>
    <row r="3154" spans="1:2" x14ac:dyDescent="0.25">
      <c r="A3154" s="35">
        <v>41778</v>
      </c>
      <c r="B3154" s="17">
        <v>7.1999998092651367</v>
      </c>
    </row>
    <row r="3155" spans="1:2" x14ac:dyDescent="0.25">
      <c r="A3155" s="35">
        <v>41779</v>
      </c>
      <c r="B3155" s="17">
        <v>7.1999998092651367</v>
      </c>
    </row>
    <row r="3156" spans="1:2" x14ac:dyDescent="0.25">
      <c r="A3156" s="35">
        <v>41780</v>
      </c>
      <c r="B3156" s="17">
        <v>7.1999998092651367</v>
      </c>
    </row>
    <row r="3157" spans="1:2" x14ac:dyDescent="0.25">
      <c r="A3157" s="35">
        <v>41781</v>
      </c>
      <c r="B3157" s="17">
        <v>7.1999998092651367</v>
      </c>
    </row>
    <row r="3158" spans="1:2" x14ac:dyDescent="0.25">
      <c r="A3158" s="35">
        <v>41782</v>
      </c>
      <c r="B3158" s="17">
        <v>7.1999998092651367</v>
      </c>
    </row>
    <row r="3159" spans="1:2" x14ac:dyDescent="0.25">
      <c r="A3159" s="35">
        <v>41783</v>
      </c>
      <c r="B3159" s="17">
        <v>7.1999998092651367</v>
      </c>
    </row>
    <row r="3160" spans="1:2" x14ac:dyDescent="0.25">
      <c r="A3160" s="35">
        <v>41784</v>
      </c>
      <c r="B3160" s="17">
        <v>7.1999998092651367</v>
      </c>
    </row>
    <row r="3161" spans="1:2" x14ac:dyDescent="0.25">
      <c r="A3161" s="35">
        <v>41785</v>
      </c>
      <c r="B3161" s="17">
        <v>7.1999998092651367</v>
      </c>
    </row>
    <row r="3162" spans="1:2" x14ac:dyDescent="0.25">
      <c r="A3162" s="35">
        <v>41786</v>
      </c>
      <c r="B3162" s="17">
        <v>7.1999998092651367</v>
      </c>
    </row>
    <row r="3163" spans="1:2" x14ac:dyDescent="0.25">
      <c r="A3163" s="35">
        <v>41787</v>
      </c>
      <c r="B3163" s="17">
        <v>7.1999998092651367</v>
      </c>
    </row>
    <row r="3164" spans="1:2" x14ac:dyDescent="0.25">
      <c r="A3164" s="35">
        <v>41788</v>
      </c>
      <c r="B3164" s="17">
        <v>7.1999998092651367</v>
      </c>
    </row>
    <row r="3165" spans="1:2" x14ac:dyDescent="0.25">
      <c r="A3165" s="35">
        <v>41789</v>
      </c>
      <c r="B3165" s="17">
        <v>7.1999998092651367</v>
      </c>
    </row>
    <row r="3166" spans="1:2" x14ac:dyDescent="0.25">
      <c r="A3166" s="35">
        <v>41790</v>
      </c>
      <c r="B3166" s="17">
        <v>7.1999998092651367</v>
      </c>
    </row>
    <row r="3167" spans="1:2" x14ac:dyDescent="0.25">
      <c r="A3167" s="35">
        <v>41791</v>
      </c>
      <c r="B3167" s="17">
        <v>7.1999998092651367</v>
      </c>
    </row>
    <row r="3168" spans="1:2" x14ac:dyDescent="0.25">
      <c r="A3168" s="35">
        <v>41792</v>
      </c>
      <c r="B3168" s="17">
        <v>7.1999998092651367</v>
      </c>
    </row>
    <row r="3169" spans="1:2" x14ac:dyDescent="0.25">
      <c r="A3169" s="35">
        <v>41793</v>
      </c>
      <c r="B3169" s="17">
        <v>7.1999998092651367</v>
      </c>
    </row>
    <row r="3170" spans="1:2" x14ac:dyDescent="0.25">
      <c r="A3170" s="35">
        <v>41794</v>
      </c>
      <c r="B3170" s="17">
        <v>7.1999998092651367</v>
      </c>
    </row>
    <row r="3171" spans="1:2" x14ac:dyDescent="0.25">
      <c r="A3171" s="35">
        <v>41795</v>
      </c>
      <c r="B3171" s="17">
        <v>7.1999998092651367</v>
      </c>
    </row>
    <row r="3172" spans="1:2" x14ac:dyDescent="0.25">
      <c r="A3172" s="35">
        <v>41796</v>
      </c>
      <c r="B3172" s="17">
        <v>7.1999998092651367</v>
      </c>
    </row>
    <row r="3173" spans="1:2" x14ac:dyDescent="0.25">
      <c r="A3173" s="35">
        <v>41797</v>
      </c>
      <c r="B3173" s="17">
        <v>7.1999998092651367</v>
      </c>
    </row>
    <row r="3174" spans="1:2" x14ac:dyDescent="0.25">
      <c r="A3174" s="35">
        <v>41798</v>
      </c>
      <c r="B3174" s="17">
        <v>7.1999998092651367</v>
      </c>
    </row>
    <row r="3175" spans="1:2" x14ac:dyDescent="0.25">
      <c r="A3175" s="35">
        <v>41799</v>
      </c>
      <c r="B3175" s="17">
        <v>7.1999998092651367</v>
      </c>
    </row>
    <row r="3176" spans="1:2" x14ac:dyDescent="0.25">
      <c r="A3176" s="35">
        <v>41800</v>
      </c>
      <c r="B3176" s="17">
        <v>7.1999998092651367</v>
      </c>
    </row>
    <row r="3177" spans="1:2" x14ac:dyDescent="0.25">
      <c r="A3177" s="35">
        <v>41801</v>
      </c>
      <c r="B3177" s="17">
        <v>7.1999998092651367</v>
      </c>
    </row>
    <row r="3178" spans="1:2" x14ac:dyDescent="0.25">
      <c r="A3178" s="35">
        <v>41802</v>
      </c>
      <c r="B3178" s="17">
        <v>7.1999998092651367</v>
      </c>
    </row>
    <row r="3179" spans="1:2" x14ac:dyDescent="0.25">
      <c r="A3179" s="35">
        <v>41803</v>
      </c>
      <c r="B3179" s="17">
        <v>7.1999998092651367</v>
      </c>
    </row>
    <row r="3180" spans="1:2" x14ac:dyDescent="0.25">
      <c r="A3180" s="35">
        <v>41804</v>
      </c>
      <c r="B3180" s="17">
        <v>7.1999998092651367</v>
      </c>
    </row>
    <row r="3181" spans="1:2" x14ac:dyDescent="0.25">
      <c r="A3181" s="35">
        <v>41805</v>
      </c>
      <c r="B3181" s="17">
        <v>7.1999998092651367</v>
      </c>
    </row>
    <row r="3182" spans="1:2" x14ac:dyDescent="0.25">
      <c r="A3182" s="35">
        <v>41806</v>
      </c>
      <c r="B3182" s="17">
        <v>7.1999998092651367</v>
      </c>
    </row>
    <row r="3183" spans="1:2" x14ac:dyDescent="0.25">
      <c r="A3183" s="35">
        <v>41807</v>
      </c>
      <c r="B3183" s="17">
        <v>7.1999998092651367</v>
      </c>
    </row>
    <row r="3184" spans="1:2" x14ac:dyDescent="0.25">
      <c r="A3184" s="35">
        <v>41808</v>
      </c>
      <c r="B3184" s="17">
        <v>7.1999998092651367</v>
      </c>
    </row>
    <row r="3185" spans="1:2" x14ac:dyDescent="0.25">
      <c r="A3185" s="35">
        <v>41809</v>
      </c>
      <c r="B3185" s="17">
        <v>7.1999998092651367</v>
      </c>
    </row>
    <row r="3186" spans="1:2" x14ac:dyDescent="0.25">
      <c r="A3186" s="35">
        <v>41810</v>
      </c>
      <c r="B3186" s="17">
        <v>7.1999998092651367</v>
      </c>
    </row>
    <row r="3187" spans="1:2" x14ac:dyDescent="0.25">
      <c r="A3187" s="35">
        <v>41811</v>
      </c>
      <c r="B3187" s="17">
        <v>6.5</v>
      </c>
    </row>
    <row r="3188" spans="1:2" x14ac:dyDescent="0.25">
      <c r="A3188" s="35">
        <v>41812</v>
      </c>
      <c r="B3188" s="17">
        <v>5.0999999046325684</v>
      </c>
    </row>
    <row r="3189" spans="1:2" x14ac:dyDescent="0.25">
      <c r="A3189" s="35">
        <v>41813</v>
      </c>
      <c r="B3189" s="17">
        <v>5.0999999046325684</v>
      </c>
    </row>
    <row r="3190" spans="1:2" x14ac:dyDescent="0.25">
      <c r="A3190" s="35">
        <v>41814</v>
      </c>
      <c r="B3190" s="17">
        <v>5.0999999046325684</v>
      </c>
    </row>
    <row r="3191" spans="1:2" x14ac:dyDescent="0.25">
      <c r="A3191" s="35">
        <v>41815</v>
      </c>
      <c r="B3191" s="17">
        <v>5.0999999046325684</v>
      </c>
    </row>
    <row r="3192" spans="1:2" x14ac:dyDescent="0.25">
      <c r="A3192" s="35">
        <v>41816</v>
      </c>
      <c r="B3192" s="17">
        <v>4.0999999046325684</v>
      </c>
    </row>
    <row r="3193" spans="1:2" x14ac:dyDescent="0.25">
      <c r="A3193" s="35">
        <v>41817</v>
      </c>
      <c r="B3193" s="17">
        <v>4.0999999046325684</v>
      </c>
    </row>
    <row r="3194" spans="1:2" x14ac:dyDescent="0.25">
      <c r="A3194" s="35">
        <v>41818</v>
      </c>
      <c r="B3194" s="17">
        <v>4.0999999046325684</v>
      </c>
    </row>
    <row r="3195" spans="1:2" x14ac:dyDescent="0.25">
      <c r="A3195" s="35">
        <v>41819</v>
      </c>
      <c r="B3195" s="17">
        <v>4.0999999046325684</v>
      </c>
    </row>
    <row r="3196" spans="1:2" x14ac:dyDescent="0.25">
      <c r="A3196" s="35">
        <v>41820</v>
      </c>
      <c r="B3196" s="17">
        <v>4.0999999046325684</v>
      </c>
    </row>
    <row r="3197" spans="1:2" x14ac:dyDescent="0.25">
      <c r="A3197" s="35">
        <v>41821</v>
      </c>
      <c r="B3197" s="17">
        <v>4</v>
      </c>
    </row>
    <row r="3198" spans="1:2" x14ac:dyDescent="0.25">
      <c r="A3198" s="35">
        <v>41822</v>
      </c>
      <c r="B3198" s="17">
        <v>4</v>
      </c>
    </row>
    <row r="3199" spans="1:2" x14ac:dyDescent="0.25">
      <c r="A3199" s="35">
        <v>41823</v>
      </c>
      <c r="B3199" s="17">
        <v>4.0999999046325684</v>
      </c>
    </row>
    <row r="3200" spans="1:2" x14ac:dyDescent="0.25">
      <c r="A3200" s="35">
        <v>41824</v>
      </c>
      <c r="B3200" s="17">
        <v>4</v>
      </c>
    </row>
    <row r="3201" spans="1:2" x14ac:dyDescent="0.25">
      <c r="A3201" s="35">
        <v>41825</v>
      </c>
      <c r="B3201" s="17">
        <v>4</v>
      </c>
    </row>
    <row r="3202" spans="1:2" x14ac:dyDescent="0.25">
      <c r="A3202" s="35">
        <v>41826</v>
      </c>
      <c r="B3202" s="17">
        <v>4</v>
      </c>
    </row>
    <row r="3203" spans="1:2" x14ac:dyDescent="0.25">
      <c r="A3203" s="35">
        <v>41827</v>
      </c>
      <c r="B3203" s="17">
        <v>4</v>
      </c>
    </row>
    <row r="3204" spans="1:2" x14ac:dyDescent="0.25">
      <c r="A3204" s="35">
        <v>41828</v>
      </c>
      <c r="B3204" s="17">
        <v>4</v>
      </c>
    </row>
    <row r="3205" spans="1:2" x14ac:dyDescent="0.25">
      <c r="A3205" s="35">
        <v>41829</v>
      </c>
      <c r="B3205" s="17">
        <v>4</v>
      </c>
    </row>
    <row r="3206" spans="1:2" x14ac:dyDescent="0.25">
      <c r="A3206" s="35">
        <v>41830</v>
      </c>
      <c r="B3206" s="17">
        <v>4</v>
      </c>
    </row>
    <row r="3207" spans="1:2" x14ac:dyDescent="0.25">
      <c r="A3207" s="35">
        <v>41831</v>
      </c>
      <c r="B3207" s="17">
        <v>4</v>
      </c>
    </row>
    <row r="3208" spans="1:2" x14ac:dyDescent="0.25">
      <c r="A3208" s="35">
        <v>41832</v>
      </c>
      <c r="B3208" s="17">
        <v>4</v>
      </c>
    </row>
    <row r="3209" spans="1:2" x14ac:dyDescent="0.25">
      <c r="A3209" s="35">
        <v>41833</v>
      </c>
      <c r="B3209" s="17">
        <v>4</v>
      </c>
    </row>
    <row r="3210" spans="1:2" x14ac:dyDescent="0.25">
      <c r="A3210" s="35">
        <v>41834</v>
      </c>
      <c r="B3210" s="17">
        <v>4</v>
      </c>
    </row>
    <row r="3211" spans="1:2" x14ac:dyDescent="0.25">
      <c r="A3211" s="35">
        <v>41835</v>
      </c>
      <c r="B3211" s="17">
        <v>4</v>
      </c>
    </row>
    <row r="3212" spans="1:2" x14ac:dyDescent="0.25">
      <c r="A3212" s="35">
        <v>41836</v>
      </c>
      <c r="B3212" s="17">
        <v>4</v>
      </c>
    </row>
    <row r="3213" spans="1:2" x14ac:dyDescent="0.25">
      <c r="A3213" s="35">
        <v>41837</v>
      </c>
      <c r="B3213" s="17">
        <v>4</v>
      </c>
    </row>
    <row r="3214" spans="1:2" x14ac:dyDescent="0.25">
      <c r="A3214" s="35">
        <v>41838</v>
      </c>
      <c r="B3214" s="17">
        <v>4</v>
      </c>
    </row>
    <row r="3215" spans="1:2" x14ac:dyDescent="0.25">
      <c r="A3215" s="35">
        <v>41839</v>
      </c>
      <c r="B3215" s="17">
        <v>4</v>
      </c>
    </row>
    <row r="3216" spans="1:2" x14ac:dyDescent="0.25">
      <c r="A3216" s="35">
        <v>41840</v>
      </c>
      <c r="B3216" s="17">
        <v>4</v>
      </c>
    </row>
    <row r="3217" spans="1:2" x14ac:dyDescent="0.25">
      <c r="A3217" s="35">
        <v>41841</v>
      </c>
      <c r="B3217" s="17">
        <v>4</v>
      </c>
    </row>
    <row r="3218" spans="1:2" x14ac:dyDescent="0.25">
      <c r="A3218" s="35">
        <v>41842</v>
      </c>
      <c r="B3218" s="17">
        <v>4</v>
      </c>
    </row>
    <row r="3219" spans="1:2" x14ac:dyDescent="0.25">
      <c r="A3219" s="35">
        <v>41843</v>
      </c>
      <c r="B3219" s="17">
        <v>4</v>
      </c>
    </row>
    <row r="3220" spans="1:2" x14ac:dyDescent="0.25">
      <c r="A3220" s="35">
        <v>41844</v>
      </c>
      <c r="B3220" s="17">
        <v>3</v>
      </c>
    </row>
    <row r="3221" spans="1:2" x14ac:dyDescent="0.25">
      <c r="A3221" s="35">
        <v>41845</v>
      </c>
      <c r="B3221" s="17">
        <v>3</v>
      </c>
    </row>
    <row r="3222" spans="1:2" x14ac:dyDescent="0.25">
      <c r="A3222" s="35">
        <v>41846</v>
      </c>
      <c r="B3222" s="17">
        <v>3</v>
      </c>
    </row>
    <row r="3223" spans="1:2" x14ac:dyDescent="0.25">
      <c r="A3223" s="35">
        <v>41847</v>
      </c>
      <c r="B3223" s="17">
        <v>3</v>
      </c>
    </row>
    <row r="3224" spans="1:2" x14ac:dyDescent="0.25">
      <c r="A3224" s="35">
        <v>41848</v>
      </c>
      <c r="B3224" s="17">
        <v>3</v>
      </c>
    </row>
    <row r="3225" spans="1:2" x14ac:dyDescent="0.25">
      <c r="A3225" s="35">
        <v>41849</v>
      </c>
      <c r="B3225" s="17">
        <v>3</v>
      </c>
    </row>
    <row r="3226" spans="1:2" x14ac:dyDescent="0.25">
      <c r="A3226" s="35">
        <v>41850</v>
      </c>
      <c r="B3226" s="17">
        <v>3</v>
      </c>
    </row>
    <row r="3227" spans="1:2" x14ac:dyDescent="0.25">
      <c r="A3227" s="35">
        <v>41851</v>
      </c>
      <c r="B3227" s="17">
        <v>3</v>
      </c>
    </row>
    <row r="3228" spans="1:2" x14ac:dyDescent="0.25">
      <c r="A3228" s="35">
        <v>41852</v>
      </c>
      <c r="B3228" s="17">
        <v>2.7999999523162842</v>
      </c>
    </row>
    <row r="3229" spans="1:2" x14ac:dyDescent="0.25">
      <c r="A3229" s="35">
        <v>41853</v>
      </c>
      <c r="B3229" s="17">
        <v>2.9000000953674316</v>
      </c>
    </row>
    <row r="3230" spans="1:2" x14ac:dyDescent="0.25">
      <c r="A3230" s="35">
        <v>41854</v>
      </c>
      <c r="B3230" s="17">
        <v>3</v>
      </c>
    </row>
    <row r="3231" spans="1:2" x14ac:dyDescent="0.25">
      <c r="A3231" s="35">
        <v>41855</v>
      </c>
      <c r="B3231" s="17">
        <v>3</v>
      </c>
    </row>
    <row r="3232" spans="1:2" x14ac:dyDescent="0.25">
      <c r="A3232" s="35">
        <v>41856</v>
      </c>
      <c r="B3232" s="17">
        <v>3</v>
      </c>
    </row>
    <row r="3233" spans="1:2" x14ac:dyDescent="0.25">
      <c r="A3233" s="35">
        <v>41857</v>
      </c>
      <c r="B3233" s="17">
        <v>3</v>
      </c>
    </row>
    <row r="3234" spans="1:2" x14ac:dyDescent="0.25">
      <c r="A3234" s="35">
        <v>41858</v>
      </c>
      <c r="B3234" s="17">
        <v>3</v>
      </c>
    </row>
    <row r="3235" spans="1:2" x14ac:dyDescent="0.25">
      <c r="A3235" s="35">
        <v>41859</v>
      </c>
      <c r="B3235" s="17">
        <v>3</v>
      </c>
    </row>
    <row r="3236" spans="1:2" x14ac:dyDescent="0.25">
      <c r="A3236" s="35">
        <v>41860</v>
      </c>
      <c r="B3236" s="17">
        <v>3</v>
      </c>
    </row>
    <row r="3237" spans="1:2" x14ac:dyDescent="0.25">
      <c r="A3237" s="35">
        <v>41861</v>
      </c>
      <c r="B3237" s="17">
        <v>3</v>
      </c>
    </row>
    <row r="3238" spans="1:2" x14ac:dyDescent="0.25">
      <c r="A3238" s="35">
        <v>41862</v>
      </c>
      <c r="B3238" s="17">
        <v>3</v>
      </c>
    </row>
    <row r="3239" spans="1:2" x14ac:dyDescent="0.25">
      <c r="A3239" s="35">
        <v>41863</v>
      </c>
      <c r="B3239" s="17">
        <v>3</v>
      </c>
    </row>
    <row r="3240" spans="1:2" x14ac:dyDescent="0.25">
      <c r="A3240" s="35">
        <v>41864</v>
      </c>
      <c r="B3240" s="17">
        <v>3</v>
      </c>
    </row>
    <row r="3241" spans="1:2" x14ac:dyDescent="0.25">
      <c r="A3241" s="35">
        <v>41865</v>
      </c>
      <c r="B3241" s="17">
        <v>3</v>
      </c>
    </row>
    <row r="3242" spans="1:2" x14ac:dyDescent="0.25">
      <c r="A3242" s="35">
        <v>41866</v>
      </c>
      <c r="B3242" s="17">
        <v>3</v>
      </c>
    </row>
    <row r="3243" spans="1:2" x14ac:dyDescent="0.25">
      <c r="A3243" s="35">
        <v>41867</v>
      </c>
      <c r="B3243" s="17">
        <v>3</v>
      </c>
    </row>
    <row r="3244" spans="1:2" x14ac:dyDescent="0.25">
      <c r="A3244" s="35">
        <v>41868</v>
      </c>
      <c r="B3244" s="17">
        <v>3</v>
      </c>
    </row>
    <row r="3245" spans="1:2" x14ac:dyDescent="0.25">
      <c r="A3245" s="35">
        <v>41869</v>
      </c>
      <c r="B3245" s="17">
        <v>3</v>
      </c>
    </row>
    <row r="3246" spans="1:2" x14ac:dyDescent="0.25">
      <c r="A3246" s="35">
        <v>41870</v>
      </c>
      <c r="B3246" s="17">
        <v>3</v>
      </c>
    </row>
    <row r="3247" spans="1:2" x14ac:dyDescent="0.25">
      <c r="A3247" s="35">
        <v>41871</v>
      </c>
      <c r="B3247" s="17">
        <v>3</v>
      </c>
    </row>
    <row r="3248" spans="1:2" x14ac:dyDescent="0.25">
      <c r="A3248" s="35">
        <v>41872</v>
      </c>
      <c r="B3248" s="17">
        <v>3</v>
      </c>
    </row>
    <row r="3249" spans="1:2" x14ac:dyDescent="0.25">
      <c r="A3249" s="35">
        <v>41873</v>
      </c>
      <c r="B3249" s="17">
        <v>3</v>
      </c>
    </row>
    <row r="3250" spans="1:2" x14ac:dyDescent="0.25">
      <c r="A3250" s="35">
        <v>41874</v>
      </c>
      <c r="B3250" s="17">
        <v>3</v>
      </c>
    </row>
    <row r="3251" spans="1:2" x14ac:dyDescent="0.25">
      <c r="A3251" s="35">
        <v>41875</v>
      </c>
      <c r="B3251" s="17">
        <v>3</v>
      </c>
    </row>
    <row r="3252" spans="1:2" x14ac:dyDescent="0.25">
      <c r="A3252" s="35">
        <v>41876</v>
      </c>
      <c r="B3252" s="17">
        <v>3</v>
      </c>
    </row>
    <row r="3253" spans="1:2" x14ac:dyDescent="0.25">
      <c r="A3253" s="35">
        <v>41877</v>
      </c>
      <c r="B3253" s="17">
        <v>3</v>
      </c>
    </row>
    <row r="3254" spans="1:2" x14ac:dyDescent="0.25">
      <c r="A3254" s="35">
        <v>41878</v>
      </c>
      <c r="B3254" s="17">
        <v>3</v>
      </c>
    </row>
    <row r="3255" spans="1:2" x14ac:dyDescent="0.25">
      <c r="A3255" s="35">
        <v>41879</v>
      </c>
      <c r="B3255" s="17">
        <v>3</v>
      </c>
    </row>
    <row r="3256" spans="1:2" x14ac:dyDescent="0.25">
      <c r="A3256" s="35">
        <v>41880</v>
      </c>
      <c r="B3256" s="17">
        <v>3</v>
      </c>
    </row>
    <row r="3257" spans="1:2" x14ac:dyDescent="0.25">
      <c r="A3257" s="35">
        <v>41881</v>
      </c>
      <c r="B3257" s="17">
        <v>3</v>
      </c>
    </row>
    <row r="3258" spans="1:2" x14ac:dyDescent="0.25">
      <c r="A3258" s="35">
        <v>41882</v>
      </c>
      <c r="B3258" s="17">
        <v>3</v>
      </c>
    </row>
    <row r="3259" spans="1:2" x14ac:dyDescent="0.25">
      <c r="A3259" s="35">
        <v>41883</v>
      </c>
      <c r="B3259" s="17">
        <v>2.9000000953674316</v>
      </c>
    </row>
    <row r="3260" spans="1:2" x14ac:dyDescent="0.25">
      <c r="A3260" s="35">
        <v>41884</v>
      </c>
      <c r="B3260" s="17">
        <v>2.9000000953674316</v>
      </c>
    </row>
    <row r="3261" spans="1:2" x14ac:dyDescent="0.25">
      <c r="A3261" s="35">
        <v>41885</v>
      </c>
      <c r="B3261" s="17">
        <v>2.9000000953674316</v>
      </c>
    </row>
    <row r="3262" spans="1:2" x14ac:dyDescent="0.25">
      <c r="A3262" s="35">
        <v>41886</v>
      </c>
      <c r="B3262" s="17">
        <v>2.9000000953674316</v>
      </c>
    </row>
    <row r="3263" spans="1:2" x14ac:dyDescent="0.25">
      <c r="A3263" s="35">
        <v>41887</v>
      </c>
      <c r="B3263" s="17">
        <v>2.7999999523162842</v>
      </c>
    </row>
    <row r="3264" spans="1:2" x14ac:dyDescent="0.25">
      <c r="A3264" s="35">
        <v>41888</v>
      </c>
      <c r="B3264" s="17">
        <v>2.9000000953674316</v>
      </c>
    </row>
    <row r="3265" spans="1:2" x14ac:dyDescent="0.25">
      <c r="A3265" s="35">
        <v>41889</v>
      </c>
      <c r="B3265" s="17">
        <v>2.9000000953674316</v>
      </c>
    </row>
    <row r="3266" spans="1:2" x14ac:dyDescent="0.25">
      <c r="A3266" s="35">
        <v>41890</v>
      </c>
      <c r="B3266" s="17">
        <v>2.9000000953674316</v>
      </c>
    </row>
    <row r="3267" spans="1:2" x14ac:dyDescent="0.25">
      <c r="A3267" s="35">
        <v>41891</v>
      </c>
      <c r="B3267" s="17">
        <v>2.9000000953674316</v>
      </c>
    </row>
    <row r="3268" spans="1:2" x14ac:dyDescent="0.25">
      <c r="A3268" s="35">
        <v>41892</v>
      </c>
      <c r="B3268" s="17">
        <v>2.9000000953674316</v>
      </c>
    </row>
    <row r="3269" spans="1:2" x14ac:dyDescent="0.25">
      <c r="A3269" s="35">
        <v>41893</v>
      </c>
      <c r="B3269" s="17">
        <v>2.9000000953674316</v>
      </c>
    </row>
    <row r="3270" spans="1:2" x14ac:dyDescent="0.25">
      <c r="A3270" s="35">
        <v>41894</v>
      </c>
      <c r="B3270" s="17">
        <v>2.9000000953674316</v>
      </c>
    </row>
    <row r="3271" spans="1:2" x14ac:dyDescent="0.25">
      <c r="A3271" s="35">
        <v>41895</v>
      </c>
      <c r="B3271" s="17">
        <v>2.9000000953674316</v>
      </c>
    </row>
    <row r="3272" spans="1:2" x14ac:dyDescent="0.25">
      <c r="A3272" s="35">
        <v>41896</v>
      </c>
      <c r="B3272" s="17">
        <v>2.9000000953674316</v>
      </c>
    </row>
    <row r="3273" spans="1:2" x14ac:dyDescent="0.25">
      <c r="A3273" s="35">
        <v>41897</v>
      </c>
      <c r="B3273" s="17">
        <v>2.9000000953674316</v>
      </c>
    </row>
    <row r="3274" spans="1:2" x14ac:dyDescent="0.25">
      <c r="A3274" s="35">
        <v>41898</v>
      </c>
      <c r="B3274" s="17">
        <v>2.9000000953674316</v>
      </c>
    </row>
    <row r="3275" spans="1:2" x14ac:dyDescent="0.25">
      <c r="A3275" s="35">
        <v>41899</v>
      </c>
      <c r="B3275" s="17">
        <v>2.9000000953674316</v>
      </c>
    </row>
    <row r="3276" spans="1:2" x14ac:dyDescent="0.25">
      <c r="A3276" s="35">
        <v>41900</v>
      </c>
      <c r="B3276" s="17">
        <v>2.7999999523162842</v>
      </c>
    </row>
    <row r="3277" spans="1:2" x14ac:dyDescent="0.25">
      <c r="A3277" s="35">
        <v>41901</v>
      </c>
      <c r="B3277" s="17">
        <v>2.9000000953674316</v>
      </c>
    </row>
    <row r="3278" spans="1:2" x14ac:dyDescent="0.25">
      <c r="A3278" s="35">
        <v>41902</v>
      </c>
      <c r="B3278" s="17">
        <v>2.9000000953674316</v>
      </c>
    </row>
    <row r="3279" spans="1:2" x14ac:dyDescent="0.25">
      <c r="A3279" s="35">
        <v>41903</v>
      </c>
      <c r="B3279" s="17">
        <v>2.9000000953674316</v>
      </c>
    </row>
    <row r="3280" spans="1:2" x14ac:dyDescent="0.25">
      <c r="A3280" s="35">
        <v>41904</v>
      </c>
      <c r="B3280" s="17">
        <v>2.9000000953674316</v>
      </c>
    </row>
    <row r="3281" spans="1:2" x14ac:dyDescent="0.25">
      <c r="A3281" s="35">
        <v>41905</v>
      </c>
      <c r="B3281" s="17">
        <v>2.9000000953674316</v>
      </c>
    </row>
    <row r="3282" spans="1:2" x14ac:dyDescent="0.25">
      <c r="A3282" s="35">
        <v>41906</v>
      </c>
      <c r="B3282" s="17">
        <v>2.9000000953674316</v>
      </c>
    </row>
    <row r="3283" spans="1:2" x14ac:dyDescent="0.25">
      <c r="A3283" s="35">
        <v>41907</v>
      </c>
      <c r="B3283" s="17">
        <v>2.9000000953674316</v>
      </c>
    </row>
    <row r="3284" spans="1:2" x14ac:dyDescent="0.25">
      <c r="A3284" s="35">
        <v>41908</v>
      </c>
      <c r="B3284" s="17">
        <v>2.9000000953674316</v>
      </c>
    </row>
    <row r="3285" spans="1:2" x14ac:dyDescent="0.25">
      <c r="A3285" s="35">
        <v>41909</v>
      </c>
      <c r="B3285" s="17">
        <v>2.9000000953674316</v>
      </c>
    </row>
    <row r="3286" spans="1:2" x14ac:dyDescent="0.25">
      <c r="A3286" s="35">
        <v>41910</v>
      </c>
      <c r="B3286" s="17">
        <v>2.9000000953674316</v>
      </c>
    </row>
    <row r="3287" spans="1:2" x14ac:dyDescent="0.25">
      <c r="A3287" s="35">
        <v>41911</v>
      </c>
      <c r="B3287" s="17">
        <v>2.9000000953674316</v>
      </c>
    </row>
    <row r="3288" spans="1:2" x14ac:dyDescent="0.25">
      <c r="A3288" s="35">
        <v>41912</v>
      </c>
      <c r="B3288" s="17">
        <v>2.9000000953674316</v>
      </c>
    </row>
    <row r="3289" spans="1:2" x14ac:dyDescent="0.25">
      <c r="A3289" s="35">
        <v>41913</v>
      </c>
      <c r="B3289" s="17">
        <v>2.9000000953674316</v>
      </c>
    </row>
    <row r="3290" spans="1:2" x14ac:dyDescent="0.25">
      <c r="A3290" s="35">
        <v>41914</v>
      </c>
      <c r="B3290" s="17">
        <v>2.9000000953674316</v>
      </c>
    </row>
    <row r="3291" spans="1:2" x14ac:dyDescent="0.25">
      <c r="A3291" s="35">
        <v>41915</v>
      </c>
      <c r="B3291" s="17">
        <v>2.9000000953674316</v>
      </c>
    </row>
    <row r="3292" spans="1:2" x14ac:dyDescent="0.25">
      <c r="A3292" s="35">
        <v>41916</v>
      </c>
      <c r="B3292" s="17">
        <v>2.9000000953674316</v>
      </c>
    </row>
    <row r="3293" spans="1:2" x14ac:dyDescent="0.25">
      <c r="A3293" s="35">
        <v>41917</v>
      </c>
      <c r="B3293" s="17">
        <v>2.9000000953674316</v>
      </c>
    </row>
    <row r="3294" spans="1:2" x14ac:dyDescent="0.25">
      <c r="A3294" s="35">
        <v>41918</v>
      </c>
      <c r="B3294" s="17">
        <v>2.9000000953674316</v>
      </c>
    </row>
    <row r="3295" spans="1:2" x14ac:dyDescent="0.25">
      <c r="A3295" s="35">
        <v>41919</v>
      </c>
      <c r="B3295" s="17">
        <v>2.9000000953674316</v>
      </c>
    </row>
    <row r="3296" spans="1:2" x14ac:dyDescent="0.25">
      <c r="A3296" s="35">
        <v>41920</v>
      </c>
      <c r="B3296" s="17">
        <v>2.9000000953674316</v>
      </c>
    </row>
    <row r="3297" spans="1:2" x14ac:dyDescent="0.25">
      <c r="A3297" s="35">
        <v>41921</v>
      </c>
      <c r="B3297" s="17">
        <v>2.9000000953674316</v>
      </c>
    </row>
    <row r="3298" spans="1:2" x14ac:dyDescent="0.25">
      <c r="A3298" s="35">
        <v>41922</v>
      </c>
      <c r="B3298" s="17">
        <v>3</v>
      </c>
    </row>
    <row r="3299" spans="1:2" x14ac:dyDescent="0.25">
      <c r="A3299" s="35">
        <v>41923</v>
      </c>
      <c r="B3299" s="17">
        <v>3.0999999046325684</v>
      </c>
    </row>
    <row r="3300" spans="1:2" x14ac:dyDescent="0.25">
      <c r="A3300" s="35">
        <v>41924</v>
      </c>
      <c r="B3300" s="17">
        <v>3</v>
      </c>
    </row>
    <row r="3301" spans="1:2" x14ac:dyDescent="0.25">
      <c r="A3301" s="35">
        <v>41925</v>
      </c>
      <c r="B3301" s="17">
        <v>2.5999999046325684</v>
      </c>
    </row>
    <row r="3302" spans="1:2" x14ac:dyDescent="0.25">
      <c r="A3302" s="35">
        <v>41926</v>
      </c>
      <c r="B3302" s="17">
        <v>2.5999999046325684</v>
      </c>
    </row>
    <row r="3303" spans="1:2" x14ac:dyDescent="0.25">
      <c r="A3303" s="35">
        <v>41927</v>
      </c>
      <c r="B3303" s="17">
        <v>2.5999999046325684</v>
      </c>
    </row>
    <row r="3304" spans="1:2" x14ac:dyDescent="0.25">
      <c r="A3304" s="35">
        <v>41928</v>
      </c>
      <c r="B3304" s="17">
        <v>2.5999999046325684</v>
      </c>
    </row>
    <row r="3305" spans="1:2" x14ac:dyDescent="0.25">
      <c r="A3305" s="35">
        <v>41929</v>
      </c>
      <c r="B3305" s="17">
        <v>2.5999999046325684</v>
      </c>
    </row>
    <row r="3306" spans="1:2" x14ac:dyDescent="0.25">
      <c r="A3306" s="35">
        <v>41930</v>
      </c>
      <c r="B3306" s="17">
        <v>2.5999999046325684</v>
      </c>
    </row>
    <row r="3307" spans="1:2" x14ac:dyDescent="0.25">
      <c r="A3307" s="35">
        <v>41931</v>
      </c>
      <c r="B3307" s="17">
        <v>2.5999999046325684</v>
      </c>
    </row>
    <row r="3308" spans="1:2" x14ac:dyDescent="0.25">
      <c r="A3308" s="35">
        <v>41932</v>
      </c>
      <c r="B3308" s="17">
        <v>2.5999999046325684</v>
      </c>
    </row>
    <row r="3309" spans="1:2" x14ac:dyDescent="0.25">
      <c r="A3309" s="35">
        <v>41933</v>
      </c>
      <c r="B3309" s="17">
        <v>2.5999999046325684</v>
      </c>
    </row>
    <row r="3310" spans="1:2" x14ac:dyDescent="0.25">
      <c r="A3310" s="35">
        <v>41934</v>
      </c>
      <c r="B3310" s="17">
        <v>2.5</v>
      </c>
    </row>
    <row r="3311" spans="1:2" x14ac:dyDescent="0.25">
      <c r="A3311" s="35">
        <v>41935</v>
      </c>
      <c r="B3311" s="17">
        <v>2.5</v>
      </c>
    </row>
    <row r="3312" spans="1:2" x14ac:dyDescent="0.25">
      <c r="A3312" s="35">
        <v>41936</v>
      </c>
      <c r="B3312" s="17">
        <v>2.5</v>
      </c>
    </row>
    <row r="3313" spans="1:2" x14ac:dyDescent="0.25">
      <c r="A3313" s="35">
        <v>41937</v>
      </c>
      <c r="B3313" s="17">
        <v>2.5</v>
      </c>
    </row>
    <row r="3314" spans="1:2" x14ac:dyDescent="0.25">
      <c r="A3314" s="35">
        <v>41938</v>
      </c>
      <c r="B3314" s="17">
        <v>2.5</v>
      </c>
    </row>
    <row r="3315" spans="1:2" x14ac:dyDescent="0.25">
      <c r="A3315" s="35">
        <v>41939</v>
      </c>
      <c r="B3315" s="17">
        <v>2.5</v>
      </c>
    </row>
    <row r="3316" spans="1:2" x14ac:dyDescent="0.25">
      <c r="A3316" s="35">
        <v>41940</v>
      </c>
      <c r="B3316" s="17">
        <v>2.5</v>
      </c>
    </row>
    <row r="3317" spans="1:2" x14ac:dyDescent="0.25">
      <c r="A3317" s="35">
        <v>41941</v>
      </c>
      <c r="B3317" s="17">
        <v>2.5</v>
      </c>
    </row>
    <row r="3318" spans="1:2" x14ac:dyDescent="0.25">
      <c r="A3318" s="35">
        <v>41942</v>
      </c>
      <c r="B3318" s="17">
        <v>2.5</v>
      </c>
    </row>
    <row r="3319" spans="1:2" x14ac:dyDescent="0.25">
      <c r="A3319" s="35">
        <v>41943</v>
      </c>
      <c r="B3319" s="17">
        <v>2.5</v>
      </c>
    </row>
    <row r="3320" spans="1:2" x14ac:dyDescent="0.25">
      <c r="A3320" s="35">
        <v>41944</v>
      </c>
      <c r="B3320" s="17">
        <v>2.5</v>
      </c>
    </row>
    <row r="3321" spans="1:2" x14ac:dyDescent="0.25">
      <c r="A3321" s="35">
        <v>41945</v>
      </c>
      <c r="B3321" s="17">
        <v>2.5</v>
      </c>
    </row>
    <row r="3322" spans="1:2" x14ac:dyDescent="0.25">
      <c r="A3322" s="35">
        <v>41946</v>
      </c>
      <c r="B3322" s="17">
        <v>2.5</v>
      </c>
    </row>
    <row r="3323" spans="1:2" x14ac:dyDescent="0.25">
      <c r="A3323" s="35">
        <v>41947</v>
      </c>
      <c r="B3323" s="17">
        <v>2.5</v>
      </c>
    </row>
    <row r="3324" spans="1:2" x14ac:dyDescent="0.25">
      <c r="A3324" s="35">
        <v>41948</v>
      </c>
      <c r="B3324" s="17">
        <v>2.5</v>
      </c>
    </row>
    <row r="3325" spans="1:2" x14ac:dyDescent="0.25">
      <c r="A3325" s="35">
        <v>41949</v>
      </c>
      <c r="B3325" s="17">
        <v>2.7000000476837158</v>
      </c>
    </row>
    <row r="3326" spans="1:2" x14ac:dyDescent="0.25">
      <c r="A3326" s="35">
        <v>41950</v>
      </c>
      <c r="B3326" s="17">
        <v>2.5</v>
      </c>
    </row>
    <row r="3327" spans="1:2" x14ac:dyDescent="0.25">
      <c r="A3327" s="35">
        <v>41951</v>
      </c>
      <c r="B3327" s="17">
        <v>2.5</v>
      </c>
    </row>
    <row r="3328" spans="1:2" x14ac:dyDescent="0.25">
      <c r="A3328" s="35">
        <v>41952</v>
      </c>
      <c r="B3328" s="17">
        <v>2.5</v>
      </c>
    </row>
    <row r="3329" spans="1:2" x14ac:dyDescent="0.25">
      <c r="A3329" s="35">
        <v>41953</v>
      </c>
      <c r="B3329" s="17">
        <v>2.5</v>
      </c>
    </row>
    <row r="3330" spans="1:2" x14ac:dyDescent="0.25">
      <c r="A3330" s="35">
        <v>41954</v>
      </c>
      <c r="B3330" s="17">
        <v>2.5</v>
      </c>
    </row>
    <row r="3331" spans="1:2" x14ac:dyDescent="0.25">
      <c r="A3331" s="35">
        <v>41955</v>
      </c>
      <c r="B3331" s="17">
        <v>2.5</v>
      </c>
    </row>
    <row r="3332" spans="1:2" x14ac:dyDescent="0.25">
      <c r="A3332" s="35">
        <v>41956</v>
      </c>
      <c r="B3332" s="17">
        <v>2.5</v>
      </c>
    </row>
    <row r="3333" spans="1:2" x14ac:dyDescent="0.25">
      <c r="A3333" s="35">
        <v>41957</v>
      </c>
      <c r="B3333" s="17">
        <v>2.5999999046325684</v>
      </c>
    </row>
    <row r="3334" spans="1:2" x14ac:dyDescent="0.25">
      <c r="A3334" s="35">
        <v>41958</v>
      </c>
      <c r="B3334" s="17">
        <v>2.5999999046325684</v>
      </c>
    </row>
    <row r="3335" spans="1:2" x14ac:dyDescent="0.25">
      <c r="A3335" s="35">
        <v>41959</v>
      </c>
      <c r="B3335" s="17">
        <v>2.5</v>
      </c>
    </row>
    <row r="3336" spans="1:2" x14ac:dyDescent="0.25">
      <c r="A3336" s="35">
        <v>41960</v>
      </c>
      <c r="B3336" s="17">
        <v>2.5</v>
      </c>
    </row>
    <row r="3337" spans="1:2" x14ac:dyDescent="0.25">
      <c r="A3337" s="35">
        <v>41961</v>
      </c>
      <c r="B3337" s="17">
        <v>2.5</v>
      </c>
    </row>
    <row r="3338" spans="1:2" x14ac:dyDescent="0.25">
      <c r="A3338" s="35">
        <v>41962</v>
      </c>
      <c r="B3338" s="17">
        <v>2.5</v>
      </c>
    </row>
    <row r="3339" spans="1:2" x14ac:dyDescent="0.25">
      <c r="A3339" s="35">
        <v>41963</v>
      </c>
      <c r="B3339" s="17">
        <v>2.5</v>
      </c>
    </row>
    <row r="3340" spans="1:2" x14ac:dyDescent="0.25">
      <c r="A3340" s="35">
        <v>41964</v>
      </c>
      <c r="B3340" s="17">
        <v>2.5</v>
      </c>
    </row>
    <row r="3341" spans="1:2" x14ac:dyDescent="0.25">
      <c r="A3341" s="35">
        <v>41965</v>
      </c>
      <c r="B3341" s="17">
        <v>2.4000000953674316</v>
      </c>
    </row>
    <row r="3342" spans="1:2" x14ac:dyDescent="0.25">
      <c r="A3342" s="35">
        <v>41966</v>
      </c>
      <c r="B3342" s="17">
        <v>2.4000000953674316</v>
      </c>
    </row>
    <row r="3343" spans="1:2" x14ac:dyDescent="0.25">
      <c r="A3343" s="35">
        <v>41967</v>
      </c>
      <c r="B3343" s="17">
        <v>2.5</v>
      </c>
    </row>
    <row r="3344" spans="1:2" x14ac:dyDescent="0.25">
      <c r="A3344" s="35">
        <v>41968</v>
      </c>
      <c r="B3344" s="17">
        <v>2.5</v>
      </c>
    </row>
    <row r="3345" spans="1:2" x14ac:dyDescent="0.25">
      <c r="A3345" s="35">
        <v>41969</v>
      </c>
      <c r="B3345" s="17">
        <v>2.5</v>
      </c>
    </row>
    <row r="3346" spans="1:2" x14ac:dyDescent="0.25">
      <c r="A3346" s="35">
        <v>41970</v>
      </c>
      <c r="B3346" s="17">
        <v>2.5</v>
      </c>
    </row>
    <row r="3347" spans="1:2" x14ac:dyDescent="0.25">
      <c r="A3347" s="35">
        <v>41971</v>
      </c>
      <c r="B3347" s="17">
        <v>2.4000000953674316</v>
      </c>
    </row>
    <row r="3348" spans="1:2" x14ac:dyDescent="0.25">
      <c r="A3348" s="35">
        <v>41972</v>
      </c>
      <c r="B3348" s="17">
        <v>2.4000000953674316</v>
      </c>
    </row>
    <row r="3349" spans="1:2" x14ac:dyDescent="0.25">
      <c r="A3349" s="35">
        <v>41973</v>
      </c>
      <c r="B3349" s="17">
        <v>2.4000000953674316</v>
      </c>
    </row>
    <row r="3350" spans="1:2" x14ac:dyDescent="0.25">
      <c r="A3350" s="35">
        <v>41974</v>
      </c>
      <c r="B3350" s="17">
        <v>2.5</v>
      </c>
    </row>
    <row r="3351" spans="1:2" x14ac:dyDescent="0.25">
      <c r="A3351" s="35">
        <v>41975</v>
      </c>
      <c r="B3351" s="17">
        <v>2.5</v>
      </c>
    </row>
    <row r="3352" spans="1:2" x14ac:dyDescent="0.25">
      <c r="A3352" s="35">
        <v>41976</v>
      </c>
      <c r="B3352" s="17">
        <v>2.5</v>
      </c>
    </row>
    <row r="3353" spans="1:2" x14ac:dyDescent="0.25">
      <c r="A3353" s="35">
        <v>41977</v>
      </c>
      <c r="B3353" s="17">
        <v>5</v>
      </c>
    </row>
    <row r="3354" spans="1:2" x14ac:dyDescent="0.25">
      <c r="A3354" s="35">
        <v>41978</v>
      </c>
      <c r="B3354" s="17">
        <v>6</v>
      </c>
    </row>
    <row r="3355" spans="1:2" x14ac:dyDescent="0.25">
      <c r="A3355" s="35">
        <v>41979</v>
      </c>
      <c r="B3355" s="17">
        <v>6</v>
      </c>
    </row>
    <row r="3356" spans="1:2" x14ac:dyDescent="0.25">
      <c r="A3356" s="35">
        <v>41980</v>
      </c>
      <c r="B3356" s="17">
        <v>6</v>
      </c>
    </row>
    <row r="3357" spans="1:2" x14ac:dyDescent="0.25">
      <c r="A3357" s="35">
        <v>41981</v>
      </c>
      <c r="B3357" s="17">
        <v>6</v>
      </c>
    </row>
    <row r="3358" spans="1:2" x14ac:dyDescent="0.25">
      <c r="A3358" s="35">
        <v>41982</v>
      </c>
      <c r="B3358" s="17">
        <v>6</v>
      </c>
    </row>
    <row r="3359" spans="1:2" x14ac:dyDescent="0.25">
      <c r="A3359" s="35">
        <v>41983</v>
      </c>
      <c r="B3359" s="17">
        <v>6</v>
      </c>
    </row>
    <row r="3360" spans="1:2" x14ac:dyDescent="0.25">
      <c r="A3360" s="35">
        <v>41984</v>
      </c>
      <c r="B3360" s="17">
        <v>6</v>
      </c>
    </row>
    <row r="3361" spans="1:2" x14ac:dyDescent="0.25">
      <c r="A3361" s="35">
        <v>41985</v>
      </c>
      <c r="B3361" s="17">
        <v>58</v>
      </c>
    </row>
    <row r="3362" spans="1:2" x14ac:dyDescent="0.25">
      <c r="A3362" s="35">
        <v>41986</v>
      </c>
      <c r="B3362" s="17">
        <v>100</v>
      </c>
    </row>
    <row r="3363" spans="1:2" x14ac:dyDescent="0.25">
      <c r="A3363" s="35">
        <v>41987</v>
      </c>
      <c r="B3363" s="17">
        <v>34</v>
      </c>
    </row>
    <row r="3364" spans="1:2" x14ac:dyDescent="0.25">
      <c r="A3364" s="35">
        <v>41988</v>
      </c>
      <c r="B3364" s="17">
        <v>14</v>
      </c>
    </row>
    <row r="3365" spans="1:2" x14ac:dyDescent="0.25">
      <c r="A3365" s="35">
        <v>41989</v>
      </c>
      <c r="B3365" s="17">
        <v>13</v>
      </c>
    </row>
    <row r="3366" spans="1:2" x14ac:dyDescent="0.25">
      <c r="A3366" s="35">
        <v>41990</v>
      </c>
      <c r="B3366" s="17">
        <v>13</v>
      </c>
    </row>
    <row r="3367" spans="1:2" x14ac:dyDescent="0.25">
      <c r="A3367" s="35">
        <v>41991</v>
      </c>
      <c r="B3367" s="17">
        <v>13</v>
      </c>
    </row>
    <row r="3368" spans="1:2" x14ac:dyDescent="0.25">
      <c r="A3368" s="35">
        <v>41992</v>
      </c>
      <c r="B3368" s="17">
        <v>13</v>
      </c>
    </row>
    <row r="3369" spans="1:2" x14ac:dyDescent="0.25">
      <c r="A3369" s="35">
        <v>41993</v>
      </c>
      <c r="B3369" s="17">
        <v>10</v>
      </c>
    </row>
    <row r="3370" spans="1:2" x14ac:dyDescent="0.25">
      <c r="A3370" s="35">
        <v>41994</v>
      </c>
      <c r="B3370" s="17">
        <v>10</v>
      </c>
    </row>
    <row r="3371" spans="1:2" x14ac:dyDescent="0.25">
      <c r="A3371" s="35">
        <v>41995</v>
      </c>
      <c r="B3371" s="17">
        <v>10</v>
      </c>
    </row>
    <row r="3372" spans="1:2" x14ac:dyDescent="0.25">
      <c r="A3372" s="35">
        <v>41996</v>
      </c>
      <c r="B3372" s="17">
        <v>8</v>
      </c>
    </row>
    <row r="3373" spans="1:2" x14ac:dyDescent="0.25">
      <c r="A3373" s="35">
        <v>41997</v>
      </c>
      <c r="B3373" s="17">
        <v>8</v>
      </c>
    </row>
    <row r="3374" spans="1:2" x14ac:dyDescent="0.25">
      <c r="A3374" s="35">
        <v>41998</v>
      </c>
      <c r="B3374" s="17">
        <v>8</v>
      </c>
    </row>
    <row r="3375" spans="1:2" x14ac:dyDescent="0.25">
      <c r="A3375" s="35">
        <v>41999</v>
      </c>
      <c r="B3375" s="17">
        <v>8</v>
      </c>
    </row>
    <row r="3376" spans="1:2" x14ac:dyDescent="0.25">
      <c r="A3376" s="35">
        <v>42000</v>
      </c>
      <c r="B3376" s="17">
        <v>7</v>
      </c>
    </row>
    <row r="3377" spans="1:2" x14ac:dyDescent="0.25">
      <c r="A3377" s="35">
        <v>42001</v>
      </c>
      <c r="B3377" s="17">
        <v>7</v>
      </c>
    </row>
    <row r="3378" spans="1:2" x14ac:dyDescent="0.25">
      <c r="A3378" s="35">
        <v>42002</v>
      </c>
      <c r="B3378" s="17">
        <v>7</v>
      </c>
    </row>
    <row r="3379" spans="1:2" x14ac:dyDescent="0.25">
      <c r="A3379" s="35">
        <v>42003</v>
      </c>
      <c r="B3379" s="17">
        <v>7</v>
      </c>
    </row>
    <row r="3380" spans="1:2" x14ac:dyDescent="0.25">
      <c r="A3380" s="35">
        <v>42004</v>
      </c>
      <c r="B3380" s="17">
        <v>7</v>
      </c>
    </row>
    <row r="3381" spans="1:2" x14ac:dyDescent="0.25">
      <c r="A3381" s="35">
        <v>42005</v>
      </c>
      <c r="B3381" s="17">
        <v>7</v>
      </c>
    </row>
    <row r="3382" spans="1:2" x14ac:dyDescent="0.25">
      <c r="A3382" s="35">
        <v>42006</v>
      </c>
      <c r="B3382" s="17">
        <v>5.3000001907348633</v>
      </c>
    </row>
    <row r="3383" spans="1:2" x14ac:dyDescent="0.25">
      <c r="A3383" s="35">
        <v>42007</v>
      </c>
      <c r="B3383" s="17">
        <v>7</v>
      </c>
    </row>
    <row r="3384" spans="1:2" x14ac:dyDescent="0.25">
      <c r="A3384" s="35">
        <v>42008</v>
      </c>
      <c r="B3384" s="17">
        <v>7</v>
      </c>
    </row>
    <row r="3385" spans="1:2" x14ac:dyDescent="0.25">
      <c r="A3385" s="35">
        <v>42009</v>
      </c>
      <c r="B3385" s="17">
        <v>7</v>
      </c>
    </row>
    <row r="3386" spans="1:2" x14ac:dyDescent="0.25">
      <c r="A3386" s="35">
        <v>42010</v>
      </c>
      <c r="B3386" s="17">
        <v>7</v>
      </c>
    </row>
    <row r="3387" spans="1:2" x14ac:dyDescent="0.25">
      <c r="A3387" s="35">
        <v>42011</v>
      </c>
      <c r="B3387" s="17">
        <v>7</v>
      </c>
    </row>
    <row r="3388" spans="1:2" x14ac:dyDescent="0.25">
      <c r="A3388" s="35">
        <v>42012</v>
      </c>
      <c r="B3388" s="17">
        <v>7</v>
      </c>
    </row>
    <row r="3389" spans="1:2" x14ac:dyDescent="0.25">
      <c r="A3389" s="35">
        <v>42013</v>
      </c>
      <c r="B3389" s="17">
        <v>7</v>
      </c>
    </row>
    <row r="3390" spans="1:2" x14ac:dyDescent="0.25">
      <c r="A3390" s="35">
        <v>42014</v>
      </c>
      <c r="B3390" s="17">
        <v>7</v>
      </c>
    </row>
    <row r="3391" spans="1:2" x14ac:dyDescent="0.25">
      <c r="A3391" s="35">
        <v>42015</v>
      </c>
      <c r="B3391" s="17">
        <v>12</v>
      </c>
    </row>
    <row r="3392" spans="1:2" x14ac:dyDescent="0.25">
      <c r="A3392" s="35">
        <v>42016</v>
      </c>
      <c r="B3392" s="17">
        <v>15</v>
      </c>
    </row>
    <row r="3393" spans="1:2" x14ac:dyDescent="0.25">
      <c r="A3393" s="35">
        <v>42017</v>
      </c>
      <c r="B3393" s="17">
        <v>15</v>
      </c>
    </row>
    <row r="3394" spans="1:2" x14ac:dyDescent="0.25">
      <c r="A3394" s="35">
        <v>42018</v>
      </c>
      <c r="B3394" s="17">
        <v>20</v>
      </c>
    </row>
    <row r="3395" spans="1:2" x14ac:dyDescent="0.25">
      <c r="A3395" s="35">
        <v>42019</v>
      </c>
      <c r="B3395" s="17">
        <v>15</v>
      </c>
    </row>
    <row r="3396" spans="1:2" x14ac:dyDescent="0.25">
      <c r="A3396" s="35">
        <v>42020</v>
      </c>
      <c r="B3396" s="17">
        <v>15</v>
      </c>
    </row>
    <row r="3397" spans="1:2" x14ac:dyDescent="0.25">
      <c r="A3397" s="35">
        <v>42021</v>
      </c>
      <c r="B3397" s="17">
        <v>13</v>
      </c>
    </row>
    <row r="3398" spans="1:2" x14ac:dyDescent="0.25">
      <c r="A3398" s="35">
        <v>42022</v>
      </c>
      <c r="B3398" s="17">
        <v>13</v>
      </c>
    </row>
    <row r="3399" spans="1:2" x14ac:dyDescent="0.25">
      <c r="A3399" s="35">
        <v>42023</v>
      </c>
      <c r="B3399" s="17">
        <v>11</v>
      </c>
    </row>
    <row r="3400" spans="1:2" x14ac:dyDescent="0.25">
      <c r="A3400" s="35">
        <v>42024</v>
      </c>
      <c r="B3400" s="17">
        <v>11</v>
      </c>
    </row>
    <row r="3401" spans="1:2" x14ac:dyDescent="0.25">
      <c r="A3401" s="35">
        <v>42025</v>
      </c>
      <c r="B3401" s="17">
        <v>11</v>
      </c>
    </row>
    <row r="3402" spans="1:2" x14ac:dyDescent="0.25">
      <c r="A3402" s="35">
        <v>42026</v>
      </c>
      <c r="B3402" s="17">
        <v>11</v>
      </c>
    </row>
    <row r="3403" spans="1:2" x14ac:dyDescent="0.25">
      <c r="A3403" s="35">
        <v>42027</v>
      </c>
      <c r="B3403" s="17">
        <v>11</v>
      </c>
    </row>
    <row r="3404" spans="1:2" x14ac:dyDescent="0.25">
      <c r="A3404" s="35">
        <v>42028</v>
      </c>
      <c r="B3404" s="17">
        <v>11</v>
      </c>
    </row>
    <row r="3405" spans="1:2" x14ac:dyDescent="0.25">
      <c r="A3405" s="35">
        <v>42029</v>
      </c>
      <c r="B3405" s="17">
        <v>11</v>
      </c>
    </row>
    <row r="3406" spans="1:2" x14ac:dyDescent="0.25">
      <c r="A3406" s="35">
        <v>42030</v>
      </c>
      <c r="B3406" s="17">
        <v>13</v>
      </c>
    </row>
    <row r="3407" spans="1:2" x14ac:dyDescent="0.25">
      <c r="A3407" s="35">
        <v>42031</v>
      </c>
      <c r="B3407" s="17">
        <v>13</v>
      </c>
    </row>
    <row r="3408" spans="1:2" x14ac:dyDescent="0.25">
      <c r="A3408" s="35">
        <v>42032</v>
      </c>
      <c r="B3408" s="17">
        <v>13</v>
      </c>
    </row>
    <row r="3409" spans="1:2" x14ac:dyDescent="0.25">
      <c r="A3409" s="35">
        <v>42033</v>
      </c>
      <c r="B3409" s="17">
        <v>11</v>
      </c>
    </row>
    <row r="3410" spans="1:2" x14ac:dyDescent="0.25">
      <c r="A3410" s="35">
        <v>42034</v>
      </c>
      <c r="B3410" s="17">
        <v>11</v>
      </c>
    </row>
    <row r="3411" spans="1:2" x14ac:dyDescent="0.25">
      <c r="A3411" s="35">
        <v>42035</v>
      </c>
      <c r="B3411" s="17">
        <v>11</v>
      </c>
    </row>
    <row r="3412" spans="1:2" x14ac:dyDescent="0.25">
      <c r="A3412" s="35">
        <v>42036</v>
      </c>
      <c r="B3412" s="17">
        <v>10</v>
      </c>
    </row>
    <row r="3413" spans="1:2" x14ac:dyDescent="0.25">
      <c r="A3413" s="35">
        <v>42037</v>
      </c>
      <c r="B3413" s="17">
        <v>10</v>
      </c>
    </row>
    <row r="3414" spans="1:2" x14ac:dyDescent="0.25">
      <c r="A3414" s="35">
        <v>42038</v>
      </c>
      <c r="B3414" s="17">
        <v>10</v>
      </c>
    </row>
    <row r="3415" spans="1:2" x14ac:dyDescent="0.25">
      <c r="A3415" s="35">
        <v>42039</v>
      </c>
      <c r="B3415" s="17">
        <v>10</v>
      </c>
    </row>
    <row r="3416" spans="1:2" x14ac:dyDescent="0.25">
      <c r="A3416" s="35">
        <v>42040</v>
      </c>
      <c r="B3416" s="17">
        <v>10</v>
      </c>
    </row>
    <row r="3417" spans="1:2" x14ac:dyDescent="0.25">
      <c r="A3417" s="35">
        <v>42041</v>
      </c>
      <c r="B3417" s="17">
        <v>10</v>
      </c>
    </row>
    <row r="3418" spans="1:2" x14ac:dyDescent="0.25">
      <c r="A3418" s="35">
        <v>42042</v>
      </c>
      <c r="B3418" s="17">
        <v>10</v>
      </c>
    </row>
    <row r="3419" spans="1:2" x14ac:dyDescent="0.25">
      <c r="A3419" s="35">
        <v>42043</v>
      </c>
      <c r="B3419" s="17">
        <v>10</v>
      </c>
    </row>
    <row r="3420" spans="1:2" x14ac:dyDescent="0.25">
      <c r="A3420" s="35">
        <v>42044</v>
      </c>
      <c r="B3420" s="17">
        <v>10</v>
      </c>
    </row>
    <row r="3421" spans="1:2" x14ac:dyDescent="0.25">
      <c r="A3421" s="35">
        <v>42045</v>
      </c>
      <c r="B3421" s="17">
        <v>10</v>
      </c>
    </row>
    <row r="3422" spans="1:2" x14ac:dyDescent="0.25">
      <c r="A3422" s="35">
        <v>42046</v>
      </c>
      <c r="B3422" s="17">
        <v>10</v>
      </c>
    </row>
    <row r="3423" spans="1:2" x14ac:dyDescent="0.25">
      <c r="A3423" s="35">
        <v>42047</v>
      </c>
      <c r="B3423" s="17">
        <v>9</v>
      </c>
    </row>
    <row r="3424" spans="1:2" x14ac:dyDescent="0.25">
      <c r="A3424" s="35">
        <v>42048</v>
      </c>
      <c r="B3424" s="17">
        <v>9</v>
      </c>
    </row>
    <row r="3425" spans="1:2" x14ac:dyDescent="0.25">
      <c r="A3425" s="35">
        <v>42049</v>
      </c>
      <c r="B3425" s="17">
        <v>7.3000001907348633</v>
      </c>
    </row>
    <row r="3426" spans="1:2" x14ac:dyDescent="0.25">
      <c r="A3426" s="35">
        <v>42050</v>
      </c>
      <c r="B3426" s="17">
        <v>7.3000001907348633</v>
      </c>
    </row>
    <row r="3427" spans="1:2" x14ac:dyDescent="0.25">
      <c r="A3427" s="35">
        <v>42051</v>
      </c>
      <c r="B3427" s="17">
        <v>7.3000001907348633</v>
      </c>
    </row>
    <row r="3428" spans="1:2" x14ac:dyDescent="0.25">
      <c r="A3428" s="35">
        <v>42052</v>
      </c>
      <c r="B3428" s="17">
        <v>7.3000001907348633</v>
      </c>
    </row>
    <row r="3429" spans="1:2" x14ac:dyDescent="0.25">
      <c r="A3429" s="35">
        <v>42053</v>
      </c>
      <c r="B3429" s="17">
        <v>7.3000001907348633</v>
      </c>
    </row>
    <row r="3430" spans="1:2" x14ac:dyDescent="0.25">
      <c r="A3430" s="35">
        <v>42054</v>
      </c>
      <c r="B3430" s="17">
        <v>7.1999998092651367</v>
      </c>
    </row>
    <row r="3431" spans="1:2" x14ac:dyDescent="0.25">
      <c r="A3431" s="35">
        <v>42055</v>
      </c>
      <c r="B3431" s="17">
        <v>7.1999998092651367</v>
      </c>
    </row>
    <row r="3432" spans="1:2" x14ac:dyDescent="0.25">
      <c r="A3432" s="35">
        <v>42056</v>
      </c>
      <c r="B3432" s="17">
        <v>7.1999998092651367</v>
      </c>
    </row>
    <row r="3433" spans="1:2" x14ac:dyDescent="0.25">
      <c r="A3433" s="35">
        <v>42057</v>
      </c>
      <c r="B3433" s="17">
        <v>7.1999998092651367</v>
      </c>
    </row>
    <row r="3434" spans="1:2" x14ac:dyDescent="0.25">
      <c r="A3434" s="35">
        <v>42058</v>
      </c>
      <c r="B3434" s="17">
        <v>7.1999998092651367</v>
      </c>
    </row>
    <row r="3435" spans="1:2" x14ac:dyDescent="0.25">
      <c r="A3435" s="35">
        <v>42059</v>
      </c>
      <c r="B3435" s="17">
        <v>7.1999998092651367</v>
      </c>
    </row>
    <row r="3436" spans="1:2" x14ac:dyDescent="0.25">
      <c r="A3436" s="35">
        <v>42060</v>
      </c>
      <c r="B3436" s="17">
        <v>7.1999998092651367</v>
      </c>
    </row>
    <row r="3437" spans="1:2" x14ac:dyDescent="0.25">
      <c r="A3437" s="35">
        <v>42061</v>
      </c>
      <c r="B3437" s="17">
        <v>7.1999998092651367</v>
      </c>
    </row>
    <row r="3438" spans="1:2" x14ac:dyDescent="0.25">
      <c r="A3438" s="35">
        <v>42062</v>
      </c>
      <c r="B3438" s="17">
        <v>7.1999998092651367</v>
      </c>
    </row>
    <row r="3439" spans="1:2" x14ac:dyDescent="0.25">
      <c r="A3439" s="35">
        <v>42063</v>
      </c>
      <c r="B3439" s="17">
        <v>7.1999998092651367</v>
      </c>
    </row>
    <row r="3440" spans="1:2" x14ac:dyDescent="0.25">
      <c r="A3440" s="35">
        <v>42064</v>
      </c>
      <c r="B3440" s="17">
        <v>7.1999998092651367</v>
      </c>
    </row>
    <row r="3441" spans="1:2" x14ac:dyDescent="0.25">
      <c r="A3441" s="35">
        <v>42065</v>
      </c>
      <c r="B3441" s="17">
        <v>7.1999998092651367</v>
      </c>
    </row>
    <row r="3442" spans="1:2" x14ac:dyDescent="0.25">
      <c r="A3442" s="35">
        <v>42066</v>
      </c>
      <c r="B3442" s="17">
        <v>7.1999998092651367</v>
      </c>
    </row>
    <row r="3443" spans="1:2" x14ac:dyDescent="0.25">
      <c r="A3443" s="35">
        <v>42067</v>
      </c>
      <c r="B3443" s="17">
        <v>7.1999998092651367</v>
      </c>
    </row>
    <row r="3444" spans="1:2" x14ac:dyDescent="0.25">
      <c r="A3444" s="35">
        <v>42068</v>
      </c>
      <c r="B3444" s="17">
        <v>7.1999998092651367</v>
      </c>
    </row>
    <row r="3445" spans="1:2" x14ac:dyDescent="0.25">
      <c r="A3445" s="35">
        <v>42069</v>
      </c>
      <c r="B3445" s="17">
        <v>7.1999998092651367</v>
      </c>
    </row>
    <row r="3446" spans="1:2" x14ac:dyDescent="0.25">
      <c r="A3446" s="35">
        <v>42070</v>
      </c>
      <c r="B3446" s="17">
        <v>7.1999998092651367</v>
      </c>
    </row>
    <row r="3447" spans="1:2" x14ac:dyDescent="0.25">
      <c r="A3447" s="35">
        <v>42071</v>
      </c>
      <c r="B3447" s="17">
        <v>7.1999998092651367</v>
      </c>
    </row>
    <row r="3448" spans="1:2" x14ac:dyDescent="0.25">
      <c r="A3448" s="35">
        <v>42072</v>
      </c>
      <c r="B3448" s="17">
        <v>7.1999998092651367</v>
      </c>
    </row>
    <row r="3449" spans="1:2" x14ac:dyDescent="0.25">
      <c r="A3449" s="35">
        <v>42073</v>
      </c>
      <c r="B3449" s="17">
        <v>7.1999998092651367</v>
      </c>
    </row>
    <row r="3450" spans="1:2" x14ac:dyDescent="0.25">
      <c r="A3450" s="35">
        <v>42074</v>
      </c>
      <c r="B3450" s="17">
        <v>7.1999998092651367</v>
      </c>
    </row>
    <row r="3451" spans="1:2" x14ac:dyDescent="0.25">
      <c r="A3451" s="35">
        <v>42075</v>
      </c>
      <c r="B3451" s="17">
        <v>7.1999998092651367</v>
      </c>
    </row>
    <row r="3452" spans="1:2" x14ac:dyDescent="0.25">
      <c r="A3452" s="35">
        <v>42076</v>
      </c>
      <c r="B3452" s="17">
        <v>6.1999998092651367</v>
      </c>
    </row>
    <row r="3453" spans="1:2" x14ac:dyDescent="0.25">
      <c r="A3453" s="35">
        <v>42077</v>
      </c>
      <c r="B3453" s="17">
        <v>6.1999998092651367</v>
      </c>
    </row>
    <row r="3454" spans="1:2" x14ac:dyDescent="0.25">
      <c r="A3454" s="35">
        <v>42078</v>
      </c>
      <c r="B3454" s="17">
        <v>6.1999998092651367</v>
      </c>
    </row>
    <row r="3455" spans="1:2" x14ac:dyDescent="0.25">
      <c r="A3455" s="35">
        <v>42079</v>
      </c>
      <c r="B3455" s="17">
        <v>6.1999998092651367</v>
      </c>
    </row>
    <row r="3456" spans="1:2" x14ac:dyDescent="0.25">
      <c r="A3456" s="35">
        <v>42080</v>
      </c>
      <c r="B3456" s="17">
        <v>5.5</v>
      </c>
    </row>
    <row r="3457" spans="1:2" x14ac:dyDescent="0.25">
      <c r="A3457" s="35">
        <v>42081</v>
      </c>
      <c r="B3457" s="17">
        <v>5.1999998092651367</v>
      </c>
    </row>
    <row r="3458" spans="1:2" x14ac:dyDescent="0.25">
      <c r="A3458" s="35">
        <v>42082</v>
      </c>
      <c r="B3458" s="17">
        <v>5.1999998092651367</v>
      </c>
    </row>
    <row r="3459" spans="1:2" x14ac:dyDescent="0.25">
      <c r="A3459" s="35">
        <v>42083</v>
      </c>
      <c r="B3459" s="17">
        <v>5.1999998092651367</v>
      </c>
    </row>
    <row r="3460" spans="1:2" x14ac:dyDescent="0.25">
      <c r="A3460" s="35">
        <v>42084</v>
      </c>
      <c r="B3460" s="17">
        <v>5.1999998092651367</v>
      </c>
    </row>
    <row r="3461" spans="1:2" x14ac:dyDescent="0.25">
      <c r="A3461" s="35">
        <v>42085</v>
      </c>
      <c r="B3461" s="17">
        <v>5.1999998092651367</v>
      </c>
    </row>
    <row r="3462" spans="1:2" x14ac:dyDescent="0.25">
      <c r="A3462" s="35">
        <v>42086</v>
      </c>
      <c r="B3462" s="17">
        <v>5.1999998092651367</v>
      </c>
    </row>
    <row r="3463" spans="1:2" x14ac:dyDescent="0.25">
      <c r="A3463" s="35">
        <v>42087</v>
      </c>
      <c r="B3463" s="17">
        <v>5.1999998092651367</v>
      </c>
    </row>
    <row r="3464" spans="1:2" x14ac:dyDescent="0.25">
      <c r="A3464" s="35">
        <v>42088</v>
      </c>
      <c r="B3464" s="17">
        <v>5.1999998092651367</v>
      </c>
    </row>
    <row r="3465" spans="1:2" x14ac:dyDescent="0.25">
      <c r="A3465" s="35">
        <v>42089</v>
      </c>
      <c r="B3465" s="17">
        <v>5.1999998092651367</v>
      </c>
    </row>
    <row r="3466" spans="1:2" x14ac:dyDescent="0.25">
      <c r="A3466" s="35">
        <v>42090</v>
      </c>
      <c r="B3466" s="17">
        <v>5.1999998092651367</v>
      </c>
    </row>
    <row r="3467" spans="1:2" x14ac:dyDescent="0.25">
      <c r="A3467" s="35">
        <v>42091</v>
      </c>
      <c r="B3467" s="17">
        <v>5.1999998092651367</v>
      </c>
    </row>
    <row r="3468" spans="1:2" x14ac:dyDescent="0.25">
      <c r="A3468" s="35">
        <v>42092</v>
      </c>
      <c r="B3468" s="17">
        <v>5.1999998092651367</v>
      </c>
    </row>
    <row r="3469" spans="1:2" x14ac:dyDescent="0.25">
      <c r="A3469" s="35">
        <v>42093</v>
      </c>
      <c r="B3469" s="17">
        <v>5.1999998092651367</v>
      </c>
    </row>
    <row r="3470" spans="1:2" x14ac:dyDescent="0.25">
      <c r="A3470" s="35">
        <v>42094</v>
      </c>
      <c r="B3470" s="17">
        <v>5.1999998092651367</v>
      </c>
    </row>
    <row r="3471" spans="1:2" x14ac:dyDescent="0.25">
      <c r="A3471" s="35">
        <v>42095</v>
      </c>
      <c r="B3471" s="17">
        <v>5.0999999046325684</v>
      </c>
    </row>
    <row r="3472" spans="1:2" x14ac:dyDescent="0.25">
      <c r="A3472" s="35">
        <v>42096</v>
      </c>
      <c r="B3472" s="17">
        <v>5.1999998092651367</v>
      </c>
    </row>
    <row r="3473" spans="1:2" x14ac:dyDescent="0.25">
      <c r="A3473" s="35">
        <v>42097</v>
      </c>
      <c r="B3473" s="17">
        <v>5.1999998092651367</v>
      </c>
    </row>
    <row r="3474" spans="1:2" x14ac:dyDescent="0.25">
      <c r="A3474" s="35">
        <v>42098</v>
      </c>
      <c r="B3474" s="17">
        <v>5.0999999046325684</v>
      </c>
    </row>
    <row r="3475" spans="1:2" x14ac:dyDescent="0.25">
      <c r="A3475" s="35">
        <v>42099</v>
      </c>
      <c r="B3475" s="17">
        <v>5.0999999046325684</v>
      </c>
    </row>
    <row r="3476" spans="1:2" x14ac:dyDescent="0.25">
      <c r="A3476" s="35">
        <v>42100</v>
      </c>
      <c r="B3476" s="17">
        <v>5.1999998092651367</v>
      </c>
    </row>
    <row r="3477" spans="1:2" x14ac:dyDescent="0.25">
      <c r="A3477" s="35">
        <v>42101</v>
      </c>
      <c r="B3477" s="17">
        <v>5.1999998092651367</v>
      </c>
    </row>
    <row r="3478" spans="1:2" x14ac:dyDescent="0.25">
      <c r="A3478" s="35">
        <v>42102</v>
      </c>
      <c r="B3478" s="17">
        <v>5.1999998092651367</v>
      </c>
    </row>
    <row r="3479" spans="1:2" x14ac:dyDescent="0.25">
      <c r="A3479" s="35">
        <v>42103</v>
      </c>
      <c r="B3479" s="17">
        <v>5</v>
      </c>
    </row>
    <row r="3480" spans="1:2" x14ac:dyDescent="0.25">
      <c r="A3480" s="35">
        <v>42104</v>
      </c>
      <c r="B3480" s="17">
        <v>4.0999999046325684</v>
      </c>
    </row>
    <row r="3481" spans="1:2" x14ac:dyDescent="0.25">
      <c r="A3481" s="35">
        <v>42105</v>
      </c>
      <c r="B3481" s="17">
        <v>4.0999999046325684</v>
      </c>
    </row>
    <row r="3482" spans="1:2" x14ac:dyDescent="0.25">
      <c r="A3482" s="35">
        <v>42106</v>
      </c>
      <c r="B3482" s="17">
        <v>4.0999999046325684</v>
      </c>
    </row>
    <row r="3483" spans="1:2" x14ac:dyDescent="0.25">
      <c r="A3483" s="35">
        <v>42107</v>
      </c>
      <c r="B3483" s="17">
        <v>4.0999999046325684</v>
      </c>
    </row>
    <row r="3484" spans="1:2" x14ac:dyDescent="0.25">
      <c r="A3484" s="35">
        <v>42108</v>
      </c>
      <c r="B3484" s="17">
        <v>4</v>
      </c>
    </row>
    <row r="3485" spans="1:2" x14ac:dyDescent="0.25">
      <c r="A3485" s="35">
        <v>42109</v>
      </c>
      <c r="B3485" s="17">
        <v>4</v>
      </c>
    </row>
    <row r="3486" spans="1:2" x14ac:dyDescent="0.25">
      <c r="A3486" s="35">
        <v>42110</v>
      </c>
      <c r="B3486" s="17">
        <v>4</v>
      </c>
    </row>
    <row r="3487" spans="1:2" x14ac:dyDescent="0.25">
      <c r="A3487" s="35">
        <v>42111</v>
      </c>
      <c r="B3487" s="17">
        <v>4</v>
      </c>
    </row>
    <row r="3488" spans="1:2" x14ac:dyDescent="0.25">
      <c r="A3488" s="35">
        <v>42112</v>
      </c>
      <c r="B3488" s="17">
        <v>4</v>
      </c>
    </row>
    <row r="3489" spans="1:2" x14ac:dyDescent="0.25">
      <c r="A3489" s="35">
        <v>42113</v>
      </c>
      <c r="B3489" s="17">
        <v>4</v>
      </c>
    </row>
    <row r="3490" spans="1:2" x14ac:dyDescent="0.25">
      <c r="A3490" s="35">
        <v>42114</v>
      </c>
      <c r="B3490" s="17">
        <v>4</v>
      </c>
    </row>
    <row r="3491" spans="1:2" x14ac:dyDescent="0.25">
      <c r="A3491" s="35">
        <v>42115</v>
      </c>
      <c r="B3491" s="17">
        <v>4</v>
      </c>
    </row>
    <row r="3492" spans="1:2" x14ac:dyDescent="0.25">
      <c r="A3492" s="35">
        <v>42116</v>
      </c>
      <c r="B3492" s="17">
        <v>4</v>
      </c>
    </row>
    <row r="3493" spans="1:2" x14ac:dyDescent="0.25">
      <c r="A3493" s="35">
        <v>42117</v>
      </c>
      <c r="B3493" s="17">
        <v>4</v>
      </c>
    </row>
    <row r="3494" spans="1:2" x14ac:dyDescent="0.25">
      <c r="A3494" s="35">
        <v>42118</v>
      </c>
      <c r="B3494" s="17">
        <v>4</v>
      </c>
    </row>
    <row r="3495" spans="1:2" x14ac:dyDescent="0.25">
      <c r="A3495" s="35">
        <v>42119</v>
      </c>
      <c r="B3495" s="17">
        <v>4</v>
      </c>
    </row>
    <row r="3496" spans="1:2" x14ac:dyDescent="0.25">
      <c r="A3496" s="35">
        <v>42120</v>
      </c>
      <c r="B3496" s="17">
        <v>4</v>
      </c>
    </row>
    <row r="3497" spans="1:2" x14ac:dyDescent="0.25">
      <c r="A3497" s="35">
        <v>42121</v>
      </c>
      <c r="B3497" s="17">
        <v>4</v>
      </c>
    </row>
    <row r="3498" spans="1:2" x14ac:dyDescent="0.25">
      <c r="A3498" s="35">
        <v>42122</v>
      </c>
      <c r="B3498" s="17">
        <v>4</v>
      </c>
    </row>
    <row r="3499" spans="1:2" x14ac:dyDescent="0.25">
      <c r="A3499" s="35">
        <v>42123</v>
      </c>
      <c r="B3499" s="17">
        <v>4</v>
      </c>
    </row>
    <row r="3500" spans="1:2" x14ac:dyDescent="0.25">
      <c r="A3500" s="35">
        <v>42124</v>
      </c>
      <c r="B3500" s="17">
        <v>4</v>
      </c>
    </row>
    <row r="3501" spans="1:2" x14ac:dyDescent="0.25">
      <c r="A3501" s="35">
        <v>42125</v>
      </c>
      <c r="B3501" s="17">
        <v>3.0999999046325684</v>
      </c>
    </row>
    <row r="3502" spans="1:2" x14ac:dyDescent="0.25">
      <c r="A3502" s="35">
        <v>42126</v>
      </c>
      <c r="B3502" s="17">
        <v>3.2000000476837158</v>
      </c>
    </row>
    <row r="3503" spans="1:2" x14ac:dyDescent="0.25">
      <c r="A3503" s="35">
        <v>42127</v>
      </c>
      <c r="B3503" s="17">
        <v>3.2000000476837158</v>
      </c>
    </row>
    <row r="3504" spans="1:2" x14ac:dyDescent="0.25">
      <c r="A3504" s="35">
        <v>42128</v>
      </c>
      <c r="B3504" s="17">
        <v>3.2000000476837158</v>
      </c>
    </row>
    <row r="3505" spans="1:2" x14ac:dyDescent="0.25">
      <c r="A3505" s="35">
        <v>42129</v>
      </c>
      <c r="B3505" s="17">
        <v>3.2000000476837158</v>
      </c>
    </row>
    <row r="3506" spans="1:2" x14ac:dyDescent="0.25">
      <c r="A3506" s="35">
        <v>42130</v>
      </c>
      <c r="B3506" s="17">
        <v>3</v>
      </c>
    </row>
    <row r="3507" spans="1:2" x14ac:dyDescent="0.25">
      <c r="A3507" s="35">
        <v>42131</v>
      </c>
      <c r="B3507" s="17">
        <v>3.0999999046325684</v>
      </c>
    </row>
    <row r="3508" spans="1:2" x14ac:dyDescent="0.25">
      <c r="A3508" s="35">
        <v>42132</v>
      </c>
      <c r="B3508" s="17">
        <v>3.0999999046325684</v>
      </c>
    </row>
    <row r="3509" spans="1:2" x14ac:dyDescent="0.25">
      <c r="A3509" s="35">
        <v>42133</v>
      </c>
      <c r="B3509" s="17">
        <v>3.2000000476837158</v>
      </c>
    </row>
    <row r="3510" spans="1:2" x14ac:dyDescent="0.25">
      <c r="A3510" s="35">
        <v>42134</v>
      </c>
      <c r="B3510" s="17">
        <v>3.2000000476837158</v>
      </c>
    </row>
    <row r="3511" spans="1:2" x14ac:dyDescent="0.25">
      <c r="A3511" s="35">
        <v>42135</v>
      </c>
      <c r="B3511" s="17">
        <v>3.2000000476837158</v>
      </c>
    </row>
    <row r="3512" spans="1:2" x14ac:dyDescent="0.25">
      <c r="A3512" s="35">
        <v>42136</v>
      </c>
      <c r="B3512" s="17">
        <v>3.2000000476837158</v>
      </c>
    </row>
    <row r="3513" spans="1:2" x14ac:dyDescent="0.25">
      <c r="A3513" s="35">
        <v>42137</v>
      </c>
      <c r="B3513" s="17">
        <v>3.2000000476837158</v>
      </c>
    </row>
    <row r="3514" spans="1:2" x14ac:dyDescent="0.25">
      <c r="A3514" s="35">
        <v>42138</v>
      </c>
      <c r="B3514" s="17">
        <v>3.2000000476837158</v>
      </c>
    </row>
    <row r="3515" spans="1:2" x14ac:dyDescent="0.25">
      <c r="A3515" s="35">
        <v>42139</v>
      </c>
      <c r="B3515" s="17">
        <v>3.2000000476837158</v>
      </c>
    </row>
    <row r="3516" spans="1:2" x14ac:dyDescent="0.25">
      <c r="A3516" s="35">
        <v>42140</v>
      </c>
      <c r="B3516" s="17">
        <v>3.2000000476837158</v>
      </c>
    </row>
    <row r="3517" spans="1:2" x14ac:dyDescent="0.25">
      <c r="A3517" s="35">
        <v>42141</v>
      </c>
      <c r="B3517" s="17">
        <v>3.2000000476837158</v>
      </c>
    </row>
    <row r="3518" spans="1:2" x14ac:dyDescent="0.25">
      <c r="A3518" s="35">
        <v>42142</v>
      </c>
      <c r="B3518" s="17">
        <v>3.2000000476837158</v>
      </c>
    </row>
    <row r="3519" spans="1:2" x14ac:dyDescent="0.25">
      <c r="A3519" s="35">
        <v>42143</v>
      </c>
      <c r="B3519" s="17">
        <v>3.2000000476837158</v>
      </c>
    </row>
    <row r="3520" spans="1:2" x14ac:dyDescent="0.25">
      <c r="A3520" s="35">
        <v>42144</v>
      </c>
      <c r="B3520" s="17">
        <v>3.2000000476837158</v>
      </c>
    </row>
    <row r="3521" spans="1:2" x14ac:dyDescent="0.25">
      <c r="A3521" s="35">
        <v>42145</v>
      </c>
      <c r="B3521" s="17">
        <v>3.2000000476837158</v>
      </c>
    </row>
    <row r="3522" spans="1:2" x14ac:dyDescent="0.25">
      <c r="A3522" s="35">
        <v>42146</v>
      </c>
      <c r="B3522" s="17">
        <v>3.2000000476837158</v>
      </c>
    </row>
    <row r="3523" spans="1:2" x14ac:dyDescent="0.25">
      <c r="A3523" s="35">
        <v>42147</v>
      </c>
      <c r="B3523" s="17">
        <v>3.0999999046325684</v>
      </c>
    </row>
    <row r="3524" spans="1:2" x14ac:dyDescent="0.25">
      <c r="A3524" s="35">
        <v>42148</v>
      </c>
      <c r="B3524" s="17">
        <v>3.0999999046325684</v>
      </c>
    </row>
    <row r="3525" spans="1:2" x14ac:dyDescent="0.25">
      <c r="A3525" s="35">
        <v>42149</v>
      </c>
      <c r="B3525" s="17">
        <v>3.0999999046325684</v>
      </c>
    </row>
    <row r="3526" spans="1:2" x14ac:dyDescent="0.25">
      <c r="A3526" s="35">
        <v>42150</v>
      </c>
      <c r="B3526" s="17">
        <v>3.2000000476837158</v>
      </c>
    </row>
    <row r="3527" spans="1:2" x14ac:dyDescent="0.25">
      <c r="A3527" s="35">
        <v>42151</v>
      </c>
      <c r="B3527" s="17">
        <v>3.0999999046325684</v>
      </c>
    </row>
    <row r="3528" spans="1:2" x14ac:dyDescent="0.25">
      <c r="A3528" s="35">
        <v>42152</v>
      </c>
      <c r="B3528" s="17">
        <v>3.0999999046325684</v>
      </c>
    </row>
    <row r="3529" spans="1:2" x14ac:dyDescent="0.25">
      <c r="A3529" s="35">
        <v>42153</v>
      </c>
      <c r="B3529" s="17">
        <v>3.0999999046325684</v>
      </c>
    </row>
    <row r="3530" spans="1:2" x14ac:dyDescent="0.25">
      <c r="A3530" s="35">
        <v>42154</v>
      </c>
      <c r="B3530" s="17">
        <v>3.2000000476837158</v>
      </c>
    </row>
    <row r="3531" spans="1:2" x14ac:dyDescent="0.25">
      <c r="A3531" s="35">
        <v>42155</v>
      </c>
      <c r="B3531" s="17">
        <v>3.0999999046325684</v>
      </c>
    </row>
    <row r="3532" spans="1:2" x14ac:dyDescent="0.25">
      <c r="A3532" s="35">
        <v>42156</v>
      </c>
      <c r="B3532" s="17">
        <v>3.0999999046325684</v>
      </c>
    </row>
    <row r="3533" spans="1:2" x14ac:dyDescent="0.25">
      <c r="A3533" s="35">
        <v>42157</v>
      </c>
      <c r="B3533" s="17">
        <v>3.0999999046325684</v>
      </c>
    </row>
    <row r="3534" spans="1:2" x14ac:dyDescent="0.25">
      <c r="A3534" s="35">
        <v>42158</v>
      </c>
      <c r="B3534" s="17">
        <v>3.0999999046325684</v>
      </c>
    </row>
    <row r="3535" spans="1:2" x14ac:dyDescent="0.25">
      <c r="A3535" s="35">
        <v>42159</v>
      </c>
      <c r="B3535" s="17">
        <v>3.0999999046325684</v>
      </c>
    </row>
    <row r="3536" spans="1:2" x14ac:dyDescent="0.25">
      <c r="A3536" s="35">
        <v>42160</v>
      </c>
      <c r="B3536" s="17">
        <v>3.0999999046325684</v>
      </c>
    </row>
    <row r="3537" spans="1:2" x14ac:dyDescent="0.25">
      <c r="A3537" s="35">
        <v>42161</v>
      </c>
      <c r="B3537" s="17">
        <v>3.0999999046325684</v>
      </c>
    </row>
    <row r="3538" spans="1:2" x14ac:dyDescent="0.25">
      <c r="A3538" s="35">
        <v>42162</v>
      </c>
      <c r="B3538" s="17">
        <v>3.0999999046325684</v>
      </c>
    </row>
    <row r="3539" spans="1:2" x14ac:dyDescent="0.25">
      <c r="A3539" s="35">
        <v>42163</v>
      </c>
      <c r="B3539" s="17">
        <v>3.0999999046325684</v>
      </c>
    </row>
    <row r="3540" spans="1:2" x14ac:dyDescent="0.25">
      <c r="A3540" s="35">
        <v>42164</v>
      </c>
      <c r="B3540" s="17">
        <v>3.0999999046325684</v>
      </c>
    </row>
    <row r="3541" spans="1:2" x14ac:dyDescent="0.25">
      <c r="A3541" s="35">
        <v>42165</v>
      </c>
      <c r="B3541" s="17">
        <v>2.2000000476837158</v>
      </c>
    </row>
    <row r="3542" spans="1:2" x14ac:dyDescent="0.25">
      <c r="A3542" s="35">
        <v>42166</v>
      </c>
      <c r="B3542" s="17">
        <v>2.2000000476837158</v>
      </c>
    </row>
    <row r="3543" spans="1:2" x14ac:dyDescent="0.25">
      <c r="A3543" s="35">
        <v>42167</v>
      </c>
      <c r="B3543" s="17">
        <v>2.2000000476837158</v>
      </c>
    </row>
    <row r="3544" spans="1:2" x14ac:dyDescent="0.25">
      <c r="A3544" s="35">
        <v>42168</v>
      </c>
      <c r="B3544" s="17">
        <v>2.2000000476837158</v>
      </c>
    </row>
    <row r="3545" spans="1:2" x14ac:dyDescent="0.25">
      <c r="A3545" s="35">
        <v>42169</v>
      </c>
      <c r="B3545" s="17">
        <v>2.2000000476837158</v>
      </c>
    </row>
    <row r="3546" spans="1:2" x14ac:dyDescent="0.25">
      <c r="A3546" s="35">
        <v>42170</v>
      </c>
      <c r="B3546" s="17">
        <v>2.2000000476837158</v>
      </c>
    </row>
    <row r="3547" spans="1:2" x14ac:dyDescent="0.25">
      <c r="A3547" s="35">
        <v>42171</v>
      </c>
      <c r="B3547" s="17">
        <v>2.2000000476837158</v>
      </c>
    </row>
    <row r="3548" spans="1:2" x14ac:dyDescent="0.25">
      <c r="A3548" s="35">
        <v>42172</v>
      </c>
      <c r="B3548" s="17">
        <v>2.2000000476837158</v>
      </c>
    </row>
    <row r="3549" spans="1:2" x14ac:dyDescent="0.25">
      <c r="A3549" s="35">
        <v>42173</v>
      </c>
      <c r="B3549" s="17">
        <v>2.2000000476837158</v>
      </c>
    </row>
    <row r="3550" spans="1:2" x14ac:dyDescent="0.25">
      <c r="A3550" s="35">
        <v>42174</v>
      </c>
      <c r="B3550" s="17">
        <v>2.2000000476837158</v>
      </c>
    </row>
    <row r="3551" spans="1:2" x14ac:dyDescent="0.25">
      <c r="A3551" s="35">
        <v>42175</v>
      </c>
      <c r="B3551" s="17">
        <v>2.2000000476837158</v>
      </c>
    </row>
    <row r="3552" spans="1:2" x14ac:dyDescent="0.25">
      <c r="A3552" s="35">
        <v>42176</v>
      </c>
      <c r="B3552" s="17">
        <v>2.2000000476837158</v>
      </c>
    </row>
    <row r="3553" spans="1:2" x14ac:dyDescent="0.25">
      <c r="A3553" s="35">
        <v>42177</v>
      </c>
      <c r="B3553" s="17">
        <v>2.2000000476837158</v>
      </c>
    </row>
    <row r="3554" spans="1:2" x14ac:dyDescent="0.25">
      <c r="A3554" s="35">
        <v>42178</v>
      </c>
      <c r="B3554" s="17">
        <v>2.2000000476837158</v>
      </c>
    </row>
    <row r="3555" spans="1:2" x14ac:dyDescent="0.25">
      <c r="A3555" s="35">
        <v>42179</v>
      </c>
      <c r="B3555" s="17">
        <v>2.2000000476837158</v>
      </c>
    </row>
    <row r="3556" spans="1:2" x14ac:dyDescent="0.25">
      <c r="A3556" s="35">
        <v>42180</v>
      </c>
      <c r="B3556" s="17">
        <v>2.2000000476837158</v>
      </c>
    </row>
    <row r="3557" spans="1:2" x14ac:dyDescent="0.25">
      <c r="A3557" s="35">
        <v>42181</v>
      </c>
      <c r="B3557" s="17">
        <v>2.2000000476837158</v>
      </c>
    </row>
    <row r="3558" spans="1:2" x14ac:dyDescent="0.25">
      <c r="A3558" s="35">
        <v>42182</v>
      </c>
      <c r="B3558" s="17">
        <v>2.2000000476837158</v>
      </c>
    </row>
    <row r="3559" spans="1:2" x14ac:dyDescent="0.25">
      <c r="A3559" s="35">
        <v>42183</v>
      </c>
      <c r="B3559" s="17">
        <v>2.0999999046325684</v>
      </c>
    </row>
    <row r="3560" spans="1:2" x14ac:dyDescent="0.25">
      <c r="A3560" s="35">
        <v>42184</v>
      </c>
      <c r="B3560" s="17">
        <v>2.0999999046325684</v>
      </c>
    </row>
    <row r="3561" spans="1:2" x14ac:dyDescent="0.25">
      <c r="A3561" s="35">
        <v>42185</v>
      </c>
      <c r="B3561" s="17">
        <v>2.0999999046325684</v>
      </c>
    </row>
    <row r="3562" spans="1:2" x14ac:dyDescent="0.25">
      <c r="A3562" s="35">
        <v>42186</v>
      </c>
      <c r="B3562" s="17">
        <v>2</v>
      </c>
    </row>
    <row r="3563" spans="1:2" x14ac:dyDescent="0.25">
      <c r="A3563" s="35">
        <v>42187</v>
      </c>
      <c r="B3563" s="17">
        <v>2</v>
      </c>
    </row>
    <row r="3564" spans="1:2" x14ac:dyDescent="0.25">
      <c r="A3564" s="35">
        <v>42188</v>
      </c>
      <c r="B3564" s="17">
        <v>2</v>
      </c>
    </row>
    <row r="3565" spans="1:2" x14ac:dyDescent="0.25">
      <c r="A3565" s="35">
        <v>42189</v>
      </c>
      <c r="B3565" s="17">
        <v>2</v>
      </c>
    </row>
    <row r="3566" spans="1:2" x14ac:dyDescent="0.25">
      <c r="A3566" s="35">
        <v>42190</v>
      </c>
      <c r="B3566" s="17">
        <v>2</v>
      </c>
    </row>
    <row r="3567" spans="1:2" x14ac:dyDescent="0.25">
      <c r="A3567" s="35">
        <v>42191</v>
      </c>
      <c r="B3567" s="17">
        <v>2</v>
      </c>
    </row>
    <row r="3568" spans="1:2" x14ac:dyDescent="0.25">
      <c r="A3568" s="35">
        <v>42192</v>
      </c>
      <c r="B3568" s="17">
        <v>2</v>
      </c>
    </row>
    <row r="3569" spans="1:2" x14ac:dyDescent="0.25">
      <c r="A3569" s="35">
        <v>42193</v>
      </c>
      <c r="B3569" s="17">
        <v>2</v>
      </c>
    </row>
    <row r="3570" spans="1:2" x14ac:dyDescent="0.25">
      <c r="A3570" s="35">
        <v>42194</v>
      </c>
      <c r="B3570" s="17">
        <v>2</v>
      </c>
    </row>
    <row r="3571" spans="1:2" x14ac:dyDescent="0.25">
      <c r="A3571" s="35">
        <v>42195</v>
      </c>
      <c r="B3571" s="17">
        <v>2</v>
      </c>
    </row>
    <row r="3572" spans="1:2" x14ac:dyDescent="0.25">
      <c r="A3572" s="35">
        <v>42196</v>
      </c>
      <c r="B3572" s="17">
        <v>2</v>
      </c>
    </row>
    <row r="3573" spans="1:2" x14ac:dyDescent="0.25">
      <c r="A3573" s="35">
        <v>42197</v>
      </c>
      <c r="B3573" s="17">
        <v>2</v>
      </c>
    </row>
    <row r="3574" spans="1:2" x14ac:dyDescent="0.25">
      <c r="A3574" s="35">
        <v>42198</v>
      </c>
      <c r="B3574" s="17">
        <v>2</v>
      </c>
    </row>
    <row r="3575" spans="1:2" x14ac:dyDescent="0.25">
      <c r="A3575" s="35">
        <v>42199</v>
      </c>
      <c r="B3575" s="17">
        <v>2</v>
      </c>
    </row>
    <row r="3576" spans="1:2" x14ac:dyDescent="0.25">
      <c r="A3576" s="35">
        <v>42200</v>
      </c>
      <c r="B3576" s="17">
        <v>2</v>
      </c>
    </row>
    <row r="3577" spans="1:2" x14ac:dyDescent="0.25">
      <c r="A3577" s="35">
        <v>42201</v>
      </c>
      <c r="B3577" s="17">
        <v>2</v>
      </c>
    </row>
    <row r="3578" spans="1:2" x14ac:dyDescent="0.25">
      <c r="A3578" s="35">
        <v>42202</v>
      </c>
      <c r="B3578" s="17">
        <v>2</v>
      </c>
    </row>
    <row r="3579" spans="1:2" x14ac:dyDescent="0.25">
      <c r="A3579" s="35">
        <v>42203</v>
      </c>
      <c r="B3579" s="17">
        <v>2</v>
      </c>
    </row>
    <row r="3580" spans="1:2" x14ac:dyDescent="0.25">
      <c r="A3580" s="35">
        <v>42204</v>
      </c>
      <c r="B3580" s="17">
        <v>2</v>
      </c>
    </row>
    <row r="3581" spans="1:2" x14ac:dyDescent="0.25">
      <c r="A3581" s="35">
        <v>42205</v>
      </c>
      <c r="B3581" s="17">
        <v>7</v>
      </c>
    </row>
    <row r="3582" spans="1:2" x14ac:dyDescent="0.25">
      <c r="A3582" s="35">
        <v>42206</v>
      </c>
      <c r="B3582" s="17">
        <v>2</v>
      </c>
    </row>
    <row r="3583" spans="1:2" x14ac:dyDescent="0.25">
      <c r="A3583" s="35">
        <v>42207</v>
      </c>
      <c r="B3583" s="17">
        <v>2</v>
      </c>
    </row>
    <row r="3584" spans="1:2" x14ac:dyDescent="0.25">
      <c r="A3584" s="35">
        <v>42208</v>
      </c>
      <c r="B3584" s="17">
        <v>2</v>
      </c>
    </row>
    <row r="3585" spans="1:2" x14ac:dyDescent="0.25">
      <c r="A3585" s="35">
        <v>42209</v>
      </c>
      <c r="B3585" s="17">
        <v>2</v>
      </c>
    </row>
    <row r="3586" spans="1:2" x14ac:dyDescent="0.25">
      <c r="A3586" s="35">
        <v>42210</v>
      </c>
      <c r="B3586" s="17">
        <v>2</v>
      </c>
    </row>
    <row r="3587" spans="1:2" x14ac:dyDescent="0.25">
      <c r="A3587" s="35">
        <v>42211</v>
      </c>
      <c r="B3587" s="17">
        <v>2</v>
      </c>
    </row>
    <row r="3588" spans="1:2" x14ac:dyDescent="0.25">
      <c r="A3588" s="35">
        <v>42212</v>
      </c>
      <c r="B3588" s="17">
        <v>2</v>
      </c>
    </row>
    <row r="3589" spans="1:2" x14ac:dyDescent="0.25">
      <c r="A3589" s="35">
        <v>42213</v>
      </c>
      <c r="B3589" s="17">
        <v>2</v>
      </c>
    </row>
    <row r="3590" spans="1:2" x14ac:dyDescent="0.25">
      <c r="A3590" s="35">
        <v>42214</v>
      </c>
      <c r="B3590" s="17">
        <v>2</v>
      </c>
    </row>
    <row r="3591" spans="1:2" x14ac:dyDescent="0.25">
      <c r="A3591" s="35">
        <v>42215</v>
      </c>
      <c r="B3591" s="17">
        <v>2</v>
      </c>
    </row>
    <row r="3592" spans="1:2" x14ac:dyDescent="0.25">
      <c r="A3592" s="35">
        <v>42216</v>
      </c>
      <c r="B3592" s="17">
        <v>2</v>
      </c>
    </row>
    <row r="3593" spans="1:2" x14ac:dyDescent="0.25">
      <c r="A3593" s="35">
        <v>42217</v>
      </c>
      <c r="B3593" s="17">
        <v>15</v>
      </c>
    </row>
    <row r="3594" spans="1:2" x14ac:dyDescent="0.25">
      <c r="A3594" s="35">
        <v>42218</v>
      </c>
      <c r="B3594" s="17">
        <v>7</v>
      </c>
    </row>
    <row r="3595" spans="1:2" x14ac:dyDescent="0.25">
      <c r="A3595" s="35">
        <v>42219</v>
      </c>
      <c r="B3595" s="17">
        <v>2</v>
      </c>
    </row>
    <row r="3596" spans="1:2" x14ac:dyDescent="0.25">
      <c r="A3596" s="35">
        <v>42220</v>
      </c>
      <c r="B3596" s="17">
        <v>2</v>
      </c>
    </row>
    <row r="3597" spans="1:2" x14ac:dyDescent="0.25">
      <c r="A3597" s="35">
        <v>42221</v>
      </c>
      <c r="B3597" s="17">
        <v>2.0999999046325684</v>
      </c>
    </row>
    <row r="3598" spans="1:2" x14ac:dyDescent="0.25">
      <c r="A3598" s="35">
        <v>42222</v>
      </c>
      <c r="B3598" s="17">
        <v>2.2000000476837158</v>
      </c>
    </row>
    <row r="3599" spans="1:2" x14ac:dyDescent="0.25">
      <c r="A3599" s="35">
        <v>42223</v>
      </c>
      <c r="B3599" s="17">
        <v>2.2000000476837158</v>
      </c>
    </row>
    <row r="3600" spans="1:2" x14ac:dyDescent="0.25">
      <c r="A3600" s="35">
        <v>42224</v>
      </c>
      <c r="B3600" s="17">
        <v>2.2000000476837158</v>
      </c>
    </row>
    <row r="3601" spans="1:2" x14ac:dyDescent="0.25">
      <c r="A3601" s="35">
        <v>42225</v>
      </c>
      <c r="B3601" s="17">
        <v>2.2000000476837158</v>
      </c>
    </row>
    <row r="3602" spans="1:2" x14ac:dyDescent="0.25">
      <c r="A3602" s="35">
        <v>42226</v>
      </c>
      <c r="B3602" s="17">
        <v>2.2000000476837158</v>
      </c>
    </row>
    <row r="3603" spans="1:2" x14ac:dyDescent="0.25">
      <c r="A3603" s="35">
        <v>42227</v>
      </c>
      <c r="B3603" s="17">
        <v>2.2000000476837158</v>
      </c>
    </row>
    <row r="3604" spans="1:2" x14ac:dyDescent="0.25">
      <c r="A3604" s="35">
        <v>42228</v>
      </c>
      <c r="B3604" s="17">
        <v>2.2000000476837158</v>
      </c>
    </row>
    <row r="3605" spans="1:2" x14ac:dyDescent="0.25">
      <c r="A3605" s="35">
        <v>42229</v>
      </c>
      <c r="B3605" s="17">
        <v>2.0999999046325684</v>
      </c>
    </row>
    <row r="3606" spans="1:2" x14ac:dyDescent="0.25">
      <c r="A3606" s="35">
        <v>42230</v>
      </c>
      <c r="B3606" s="17">
        <v>2.0999999046325684</v>
      </c>
    </row>
    <row r="3607" spans="1:2" x14ac:dyDescent="0.25">
      <c r="A3607" s="35">
        <v>42231</v>
      </c>
      <c r="B3607" s="17">
        <v>2.0999999046325684</v>
      </c>
    </row>
    <row r="3608" spans="1:2" x14ac:dyDescent="0.25">
      <c r="A3608" s="35">
        <v>42232</v>
      </c>
      <c r="B3608" s="17">
        <v>2.0999999046325684</v>
      </c>
    </row>
    <row r="3609" spans="1:2" x14ac:dyDescent="0.25">
      <c r="A3609" s="35">
        <v>42233</v>
      </c>
      <c r="B3609" s="17">
        <v>2.0999999046325684</v>
      </c>
    </row>
    <row r="3610" spans="1:2" x14ac:dyDescent="0.25">
      <c r="A3610" s="35">
        <v>42234</v>
      </c>
      <c r="B3610" s="17">
        <v>2.0999999046325684</v>
      </c>
    </row>
    <row r="3611" spans="1:2" x14ac:dyDescent="0.25">
      <c r="A3611" s="35">
        <v>42235</v>
      </c>
      <c r="B3611" s="17">
        <v>2.2000000476837158</v>
      </c>
    </row>
    <row r="3612" spans="1:2" x14ac:dyDescent="0.25">
      <c r="A3612" s="35">
        <v>42236</v>
      </c>
      <c r="B3612" s="17">
        <v>2.2000000476837158</v>
      </c>
    </row>
    <row r="3613" spans="1:2" x14ac:dyDescent="0.25">
      <c r="A3613" s="35">
        <v>42237</v>
      </c>
      <c r="B3613" s="17">
        <v>2.2000000476837158</v>
      </c>
    </row>
    <row r="3614" spans="1:2" x14ac:dyDescent="0.25">
      <c r="A3614" s="35">
        <v>42238</v>
      </c>
      <c r="B3614" s="17">
        <v>2.2000000476837158</v>
      </c>
    </row>
    <row r="3615" spans="1:2" x14ac:dyDescent="0.25">
      <c r="A3615" s="35">
        <v>42239</v>
      </c>
      <c r="B3615" s="17">
        <v>2.2000000476837158</v>
      </c>
    </row>
    <row r="3616" spans="1:2" x14ac:dyDescent="0.25">
      <c r="A3616" s="35">
        <v>42240</v>
      </c>
      <c r="B3616" s="17">
        <v>2.2000000476837158</v>
      </c>
    </row>
    <row r="3617" spans="1:2" x14ac:dyDescent="0.25">
      <c r="A3617" s="35">
        <v>42241</v>
      </c>
      <c r="B3617" s="17">
        <v>12</v>
      </c>
    </row>
    <row r="3618" spans="1:2" x14ac:dyDescent="0.25">
      <c r="A3618" s="35">
        <v>42242</v>
      </c>
      <c r="B3618" s="17">
        <v>2.4000000953674316</v>
      </c>
    </row>
    <row r="3619" spans="1:2" x14ac:dyDescent="0.25">
      <c r="A3619" s="35">
        <v>42243</v>
      </c>
      <c r="B3619" s="17">
        <v>2.4000000953674316</v>
      </c>
    </row>
    <row r="3620" spans="1:2" x14ac:dyDescent="0.25">
      <c r="A3620" s="35">
        <v>42244</v>
      </c>
      <c r="B3620" s="17">
        <v>2.4000000953674316</v>
      </c>
    </row>
    <row r="3621" spans="1:2" x14ac:dyDescent="0.25">
      <c r="A3621" s="35">
        <v>42245</v>
      </c>
      <c r="B3621" s="17">
        <v>2.4000000953674316</v>
      </c>
    </row>
    <row r="3622" spans="1:2" x14ac:dyDescent="0.25">
      <c r="A3622" s="35">
        <v>42246</v>
      </c>
      <c r="B3622" s="17">
        <v>2.4000000953674316</v>
      </c>
    </row>
    <row r="3623" spans="1:2" x14ac:dyDescent="0.25">
      <c r="A3623" s="35">
        <v>42247</v>
      </c>
      <c r="B3623" s="17">
        <v>2.5</v>
      </c>
    </row>
    <row r="3624" spans="1:2" x14ac:dyDescent="0.25">
      <c r="A3624" s="35">
        <v>42248</v>
      </c>
      <c r="B3624" s="17">
        <v>2.4000000953674316</v>
      </c>
    </row>
    <row r="3625" spans="1:2" x14ac:dyDescent="0.25">
      <c r="A3625" s="35">
        <v>42249</v>
      </c>
      <c r="B3625" s="17">
        <v>2.4000000953674316</v>
      </c>
    </row>
    <row r="3626" spans="1:2" x14ac:dyDescent="0.25">
      <c r="A3626" s="35">
        <v>42250</v>
      </c>
      <c r="B3626" s="17">
        <v>2.4000000953674316</v>
      </c>
    </row>
    <row r="3627" spans="1:2" x14ac:dyDescent="0.25">
      <c r="A3627" s="35">
        <v>42251</v>
      </c>
      <c r="B3627" s="17">
        <v>2.4000000953674316</v>
      </c>
    </row>
    <row r="3628" spans="1:2" x14ac:dyDescent="0.25">
      <c r="A3628" s="35">
        <v>42252</v>
      </c>
      <c r="B3628" s="17">
        <v>2.4000000953674316</v>
      </c>
    </row>
    <row r="3629" spans="1:2" x14ac:dyDescent="0.25">
      <c r="A3629" s="35">
        <v>42253</v>
      </c>
      <c r="B3629" s="17">
        <v>2.4000000953674316</v>
      </c>
    </row>
    <row r="3630" spans="1:2" x14ac:dyDescent="0.25">
      <c r="A3630" s="35">
        <v>42254</v>
      </c>
      <c r="B3630" s="17">
        <v>2.4000000953674316</v>
      </c>
    </row>
    <row r="3631" spans="1:2" x14ac:dyDescent="0.25">
      <c r="A3631" s="35">
        <v>42255</v>
      </c>
      <c r="B3631" s="17">
        <v>2.4000000953674316</v>
      </c>
    </row>
    <row r="3632" spans="1:2" x14ac:dyDescent="0.25">
      <c r="A3632" s="35">
        <v>42256</v>
      </c>
      <c r="B3632" s="17">
        <v>2.0999999046325684</v>
      </c>
    </row>
    <row r="3633" spans="1:2" x14ac:dyDescent="0.25">
      <c r="A3633" s="35">
        <v>42257</v>
      </c>
      <c r="B3633" s="17">
        <v>2.0999999046325684</v>
      </c>
    </row>
    <row r="3634" spans="1:2" x14ac:dyDescent="0.25">
      <c r="A3634" s="35">
        <v>42258</v>
      </c>
      <c r="B3634" s="17">
        <v>2.0999999046325684</v>
      </c>
    </row>
    <row r="3635" spans="1:2" x14ac:dyDescent="0.25">
      <c r="A3635" s="35">
        <v>42259</v>
      </c>
      <c r="B3635" s="17">
        <v>2.0999999046325684</v>
      </c>
    </row>
    <row r="3636" spans="1:2" x14ac:dyDescent="0.25">
      <c r="A3636" s="35">
        <v>42260</v>
      </c>
      <c r="B3636" s="17">
        <v>4.0999999046325684</v>
      </c>
    </row>
    <row r="3637" spans="1:2" x14ac:dyDescent="0.25">
      <c r="A3637" s="35">
        <v>42261</v>
      </c>
      <c r="B3637" s="17">
        <v>3.0999999046325684</v>
      </c>
    </row>
    <row r="3638" spans="1:2" x14ac:dyDescent="0.25">
      <c r="A3638" s="35">
        <v>42262</v>
      </c>
      <c r="B3638" s="17">
        <v>3.2000000476837158</v>
      </c>
    </row>
    <row r="3639" spans="1:2" x14ac:dyDescent="0.25">
      <c r="A3639" s="35">
        <v>42263</v>
      </c>
      <c r="B3639" s="17">
        <v>3.2000000476837158</v>
      </c>
    </row>
    <row r="3640" spans="1:2" x14ac:dyDescent="0.25">
      <c r="A3640" s="35">
        <v>42264</v>
      </c>
      <c r="B3640" s="17">
        <v>3.2000000476837158</v>
      </c>
    </row>
    <row r="3641" spans="1:2" x14ac:dyDescent="0.25">
      <c r="A3641" s="35">
        <v>42265</v>
      </c>
      <c r="B3641" s="17">
        <v>3.2000000476837158</v>
      </c>
    </row>
    <row r="3642" spans="1:2" x14ac:dyDescent="0.25">
      <c r="A3642" s="35">
        <v>42266</v>
      </c>
      <c r="B3642" s="17">
        <v>3.2000000476837158</v>
      </c>
    </row>
    <row r="3643" spans="1:2" x14ac:dyDescent="0.25">
      <c r="A3643" s="35">
        <v>42267</v>
      </c>
      <c r="B3643" s="17">
        <v>3.0999999046325684</v>
      </c>
    </row>
    <row r="3644" spans="1:2" x14ac:dyDescent="0.25">
      <c r="A3644" s="35">
        <v>42268</v>
      </c>
      <c r="B3644" s="17">
        <v>3.0999999046325684</v>
      </c>
    </row>
    <row r="3645" spans="1:2" x14ac:dyDescent="0.25">
      <c r="A3645" s="35">
        <v>42269</v>
      </c>
      <c r="B3645" s="17">
        <v>3.2000000476837158</v>
      </c>
    </row>
    <row r="3646" spans="1:2" x14ac:dyDescent="0.25">
      <c r="A3646" s="35">
        <v>42270</v>
      </c>
      <c r="B3646" s="17">
        <v>2.4000000953674316</v>
      </c>
    </row>
    <row r="3647" spans="1:2" x14ac:dyDescent="0.25">
      <c r="A3647" s="35">
        <v>42271</v>
      </c>
      <c r="B3647" s="17">
        <v>2.0999999046325684</v>
      </c>
    </row>
    <row r="3648" spans="1:2" x14ac:dyDescent="0.25">
      <c r="A3648" s="35">
        <v>42272</v>
      </c>
      <c r="B3648" s="17">
        <v>2.0999999046325684</v>
      </c>
    </row>
    <row r="3649" spans="1:2" x14ac:dyDescent="0.25">
      <c r="A3649" s="35">
        <v>42273</v>
      </c>
      <c r="B3649" s="17">
        <v>2.0999999046325684</v>
      </c>
    </row>
    <row r="3650" spans="1:2" x14ac:dyDescent="0.25">
      <c r="A3650" s="35">
        <v>42274</v>
      </c>
      <c r="B3650" s="17">
        <v>2.0999999046325684</v>
      </c>
    </row>
    <row r="3651" spans="1:2" x14ac:dyDescent="0.25">
      <c r="A3651" s="35">
        <v>42275</v>
      </c>
      <c r="B3651" s="17">
        <v>2.0999999046325684</v>
      </c>
    </row>
    <row r="3652" spans="1:2" x14ac:dyDescent="0.25">
      <c r="A3652" s="35">
        <v>42276</v>
      </c>
      <c r="B3652" s="17">
        <v>2.0999999046325684</v>
      </c>
    </row>
    <row r="3653" spans="1:2" x14ac:dyDescent="0.25">
      <c r="A3653" s="35">
        <v>42277</v>
      </c>
      <c r="B3653" s="17">
        <v>2.0999999046325684</v>
      </c>
    </row>
    <row r="3654" spans="1:2" x14ac:dyDescent="0.25">
      <c r="A3654" s="35">
        <v>42278</v>
      </c>
      <c r="B3654" s="17">
        <v>2.0999999046325684</v>
      </c>
    </row>
    <row r="3655" spans="1:2" x14ac:dyDescent="0.25">
      <c r="A3655" s="35">
        <v>42279</v>
      </c>
      <c r="B3655" s="17">
        <v>2.0999999046325684</v>
      </c>
    </row>
    <row r="3656" spans="1:2" x14ac:dyDescent="0.25">
      <c r="A3656" s="35">
        <v>42280</v>
      </c>
      <c r="B3656" s="17">
        <v>2.0999999046325684</v>
      </c>
    </row>
    <row r="3657" spans="1:2" x14ac:dyDescent="0.25">
      <c r="A3657" s="35">
        <v>42281</v>
      </c>
      <c r="B3657" s="17">
        <v>2.2000000476837158</v>
      </c>
    </row>
    <row r="3658" spans="1:2" x14ac:dyDescent="0.25">
      <c r="A3658" s="35">
        <v>42282</v>
      </c>
      <c r="B3658" s="17">
        <v>2.2000000476837158</v>
      </c>
    </row>
    <row r="3659" spans="1:2" x14ac:dyDescent="0.25">
      <c r="A3659" s="35">
        <v>42283</v>
      </c>
      <c r="B3659" s="17">
        <v>2.2000000476837158</v>
      </c>
    </row>
    <row r="3660" spans="1:2" x14ac:dyDescent="0.25">
      <c r="A3660" s="35">
        <v>42284</v>
      </c>
      <c r="B3660" s="17">
        <v>2.2000000476837158</v>
      </c>
    </row>
    <row r="3661" spans="1:2" x14ac:dyDescent="0.25">
      <c r="A3661" s="35">
        <v>42285</v>
      </c>
      <c r="B3661" s="17">
        <v>2.2000000476837158</v>
      </c>
    </row>
    <row r="3662" spans="1:2" x14ac:dyDescent="0.25">
      <c r="A3662" s="35">
        <v>42286</v>
      </c>
      <c r="B3662" s="17">
        <v>2.2000000476837158</v>
      </c>
    </row>
    <row r="3663" spans="1:2" x14ac:dyDescent="0.25">
      <c r="A3663" s="35">
        <v>42287</v>
      </c>
      <c r="B3663" s="17">
        <v>2.0999999046325684</v>
      </c>
    </row>
    <row r="3664" spans="1:2" x14ac:dyDescent="0.25">
      <c r="A3664" s="35">
        <v>42288</v>
      </c>
      <c r="B3664" s="17">
        <v>2.0999999046325684</v>
      </c>
    </row>
    <row r="3665" spans="1:2" x14ac:dyDescent="0.25">
      <c r="A3665" s="35">
        <v>42289</v>
      </c>
      <c r="B3665" s="17">
        <v>2.2000000476837158</v>
      </c>
    </row>
    <row r="3666" spans="1:2" x14ac:dyDescent="0.25">
      <c r="A3666" s="35">
        <v>42290</v>
      </c>
      <c r="B3666" s="17">
        <v>2.2000000476837158</v>
      </c>
    </row>
    <row r="3667" spans="1:2" x14ac:dyDescent="0.25">
      <c r="A3667" s="35">
        <v>42291</v>
      </c>
      <c r="B3667" s="17">
        <v>2.2000000476837158</v>
      </c>
    </row>
    <row r="3668" spans="1:2" x14ac:dyDescent="0.25">
      <c r="A3668" s="35">
        <v>42292</v>
      </c>
      <c r="B3668" s="17">
        <v>2.2000000476837158</v>
      </c>
    </row>
    <row r="3669" spans="1:2" x14ac:dyDescent="0.25">
      <c r="A3669" s="35">
        <v>42293</v>
      </c>
      <c r="B3669" s="17">
        <v>2.9000000953674316</v>
      </c>
    </row>
    <row r="3670" spans="1:2" x14ac:dyDescent="0.25">
      <c r="A3670" s="35">
        <v>42294</v>
      </c>
      <c r="B3670" s="17">
        <v>2.9000000953674316</v>
      </c>
    </row>
    <row r="3671" spans="1:2" x14ac:dyDescent="0.25">
      <c r="A3671" s="35">
        <v>42295</v>
      </c>
      <c r="B3671" s="17">
        <v>2.9000000953674316</v>
      </c>
    </row>
    <row r="3672" spans="1:2" x14ac:dyDescent="0.25">
      <c r="A3672" s="35">
        <v>42296</v>
      </c>
      <c r="B3672" s="17">
        <v>2.9000000953674316</v>
      </c>
    </row>
    <row r="3673" spans="1:2" x14ac:dyDescent="0.25">
      <c r="A3673" s="35">
        <v>42297</v>
      </c>
      <c r="B3673" s="17">
        <v>2.9000000953674316</v>
      </c>
    </row>
    <row r="3674" spans="1:2" x14ac:dyDescent="0.25">
      <c r="A3674" s="35">
        <v>42298</v>
      </c>
      <c r="B3674" s="17">
        <v>2.9000000953674316</v>
      </c>
    </row>
    <row r="3675" spans="1:2" x14ac:dyDescent="0.25">
      <c r="A3675" s="35">
        <v>42299</v>
      </c>
      <c r="B3675" s="17">
        <v>2.9000000953674316</v>
      </c>
    </row>
    <row r="3676" spans="1:2" x14ac:dyDescent="0.25">
      <c r="A3676" s="35">
        <v>42300</v>
      </c>
      <c r="B3676" s="17">
        <v>2.9000000953674316</v>
      </c>
    </row>
    <row r="3677" spans="1:2" x14ac:dyDescent="0.25">
      <c r="A3677" s="35">
        <v>42301</v>
      </c>
      <c r="B3677" s="17">
        <v>2.9000000953674316</v>
      </c>
    </row>
    <row r="3678" spans="1:2" x14ac:dyDescent="0.25">
      <c r="A3678" s="35">
        <v>42302</v>
      </c>
      <c r="B3678" s="17">
        <v>2.9000000953674316</v>
      </c>
    </row>
    <row r="3679" spans="1:2" x14ac:dyDescent="0.25">
      <c r="A3679" s="35">
        <v>42303</v>
      </c>
      <c r="B3679" s="17">
        <v>2.9000000953674316</v>
      </c>
    </row>
    <row r="3680" spans="1:2" x14ac:dyDescent="0.25">
      <c r="A3680" s="35">
        <v>42304</v>
      </c>
      <c r="B3680" s="17">
        <v>2.9000000953674316</v>
      </c>
    </row>
    <row r="3681" spans="1:2" x14ac:dyDescent="0.25">
      <c r="A3681" s="35">
        <v>42305</v>
      </c>
      <c r="B3681" s="17">
        <v>2.9000000953674316</v>
      </c>
    </row>
    <row r="3682" spans="1:2" x14ac:dyDescent="0.25">
      <c r="A3682" s="35">
        <v>42306</v>
      </c>
      <c r="B3682" s="17">
        <v>2.9000000953674316</v>
      </c>
    </row>
    <row r="3683" spans="1:2" x14ac:dyDescent="0.25">
      <c r="A3683" s="35">
        <v>42307</v>
      </c>
      <c r="B3683" s="17">
        <v>2.9000000953674316</v>
      </c>
    </row>
    <row r="3684" spans="1:2" x14ac:dyDescent="0.25">
      <c r="A3684" s="35">
        <v>42308</v>
      </c>
      <c r="B3684" s="17">
        <v>2.9000000953674316</v>
      </c>
    </row>
    <row r="3685" spans="1:2" x14ac:dyDescent="0.25">
      <c r="A3685" s="35">
        <v>42309</v>
      </c>
      <c r="B3685" s="17">
        <v>8.1999998092651367</v>
      </c>
    </row>
    <row r="3686" spans="1:2" x14ac:dyDescent="0.25">
      <c r="A3686" s="35">
        <v>42310</v>
      </c>
      <c r="B3686" s="17">
        <v>8</v>
      </c>
    </row>
    <row r="3687" spans="1:2" x14ac:dyDescent="0.25">
      <c r="A3687" s="35">
        <v>42311</v>
      </c>
      <c r="B3687" s="17">
        <v>13</v>
      </c>
    </row>
    <row r="3688" spans="1:2" x14ac:dyDescent="0.25">
      <c r="A3688" s="35">
        <v>42312</v>
      </c>
      <c r="B3688" s="17">
        <v>23</v>
      </c>
    </row>
    <row r="3689" spans="1:2" x14ac:dyDescent="0.25">
      <c r="A3689" s="35">
        <v>42313</v>
      </c>
      <c r="B3689" s="17">
        <v>23</v>
      </c>
    </row>
    <row r="3690" spans="1:2" x14ac:dyDescent="0.25">
      <c r="A3690" s="35">
        <v>42314</v>
      </c>
      <c r="B3690" s="17">
        <v>33</v>
      </c>
    </row>
    <row r="3691" spans="1:2" x14ac:dyDescent="0.25">
      <c r="A3691" s="35">
        <v>42315</v>
      </c>
      <c r="B3691" s="17">
        <v>33</v>
      </c>
    </row>
    <row r="3692" spans="1:2" x14ac:dyDescent="0.25">
      <c r="A3692" s="35">
        <v>42316</v>
      </c>
      <c r="B3692" s="17">
        <v>33</v>
      </c>
    </row>
    <row r="3693" spans="1:2" x14ac:dyDescent="0.25">
      <c r="A3693" s="35">
        <v>42317</v>
      </c>
      <c r="B3693" s="17">
        <v>33</v>
      </c>
    </row>
    <row r="3694" spans="1:2" x14ac:dyDescent="0.25">
      <c r="A3694" s="35">
        <v>42318</v>
      </c>
      <c r="B3694" s="17">
        <v>33</v>
      </c>
    </row>
    <row r="3695" spans="1:2" x14ac:dyDescent="0.25">
      <c r="A3695" s="35">
        <v>42319</v>
      </c>
      <c r="B3695" s="17">
        <v>33</v>
      </c>
    </row>
    <row r="3696" spans="1:2" x14ac:dyDescent="0.25">
      <c r="A3696" s="35">
        <v>42320</v>
      </c>
      <c r="B3696" s="17">
        <v>33</v>
      </c>
    </row>
    <row r="3697" spans="1:2" x14ac:dyDescent="0.25">
      <c r="A3697" s="35">
        <v>42321</v>
      </c>
      <c r="B3697" s="17">
        <v>23</v>
      </c>
    </row>
    <row r="3698" spans="1:2" x14ac:dyDescent="0.25">
      <c r="A3698" s="35">
        <v>42322</v>
      </c>
      <c r="B3698" s="17">
        <v>18</v>
      </c>
    </row>
    <row r="3699" spans="1:2" x14ac:dyDescent="0.25">
      <c r="A3699" s="35">
        <v>42323</v>
      </c>
      <c r="B3699" s="17">
        <v>11</v>
      </c>
    </row>
    <row r="3700" spans="1:2" x14ac:dyDescent="0.25">
      <c r="A3700" s="35">
        <v>42324</v>
      </c>
      <c r="B3700" s="17">
        <v>8</v>
      </c>
    </row>
    <row r="3701" spans="1:2" x14ac:dyDescent="0.25">
      <c r="A3701" s="35">
        <v>42325</v>
      </c>
      <c r="B3701" s="17">
        <v>3.2999999523162842</v>
      </c>
    </row>
    <row r="3702" spans="1:2" x14ac:dyDescent="0.25">
      <c r="A3702" s="35">
        <v>42326</v>
      </c>
      <c r="B3702" s="17">
        <v>3.2999999523162842</v>
      </c>
    </row>
    <row r="3703" spans="1:2" x14ac:dyDescent="0.25">
      <c r="A3703" s="35">
        <v>42327</v>
      </c>
      <c r="B3703" s="17">
        <v>3.2999999523162842</v>
      </c>
    </row>
    <row r="3704" spans="1:2" x14ac:dyDescent="0.25">
      <c r="A3704" s="35">
        <v>42328</v>
      </c>
      <c r="B3704" s="17">
        <v>3.2999999523162842</v>
      </c>
    </row>
    <row r="3705" spans="1:2" x14ac:dyDescent="0.25">
      <c r="A3705" s="35">
        <v>42329</v>
      </c>
      <c r="B3705" s="17">
        <v>3.2000000476837158</v>
      </c>
    </row>
    <row r="3706" spans="1:2" x14ac:dyDescent="0.25">
      <c r="A3706" s="35">
        <v>42330</v>
      </c>
      <c r="B3706" s="17">
        <v>3.2000000476837158</v>
      </c>
    </row>
    <row r="3707" spans="1:2" x14ac:dyDescent="0.25">
      <c r="A3707" s="35">
        <v>42331</v>
      </c>
      <c r="B3707" s="17">
        <v>3.2999999523162842</v>
      </c>
    </row>
    <row r="3708" spans="1:2" x14ac:dyDescent="0.25">
      <c r="A3708" s="35">
        <v>42332</v>
      </c>
      <c r="B3708" s="17">
        <v>3.2000000476837158</v>
      </c>
    </row>
    <row r="3709" spans="1:2" x14ac:dyDescent="0.25">
      <c r="A3709" s="35">
        <v>42333</v>
      </c>
      <c r="B3709" s="17">
        <v>3.2000000476837158</v>
      </c>
    </row>
    <row r="3710" spans="1:2" x14ac:dyDescent="0.25">
      <c r="A3710" s="35">
        <v>42334</v>
      </c>
      <c r="B3710" s="17">
        <v>3.2000000476837158</v>
      </c>
    </row>
    <row r="3711" spans="1:2" x14ac:dyDescent="0.25">
      <c r="A3711" s="35">
        <v>42335</v>
      </c>
      <c r="B3711" s="17">
        <v>3.2000000476837158</v>
      </c>
    </row>
    <row r="3712" spans="1:2" x14ac:dyDescent="0.25">
      <c r="A3712" s="35">
        <v>42336</v>
      </c>
      <c r="B3712" s="17">
        <v>3.2000000476837158</v>
      </c>
    </row>
    <row r="3713" spans="1:2" x14ac:dyDescent="0.25">
      <c r="A3713" s="35">
        <v>42337</v>
      </c>
      <c r="B3713" s="17">
        <v>3.2000000476837158</v>
      </c>
    </row>
    <row r="3714" spans="1:2" x14ac:dyDescent="0.25">
      <c r="A3714" s="35">
        <v>42338</v>
      </c>
      <c r="B3714" s="17">
        <v>3.2000000476837158</v>
      </c>
    </row>
    <row r="3715" spans="1:2" x14ac:dyDescent="0.25">
      <c r="A3715" s="35">
        <v>42339</v>
      </c>
      <c r="B3715" s="17">
        <v>3</v>
      </c>
    </row>
    <row r="3716" spans="1:2" x14ac:dyDescent="0.25">
      <c r="A3716" s="35">
        <v>42340</v>
      </c>
      <c r="B3716" s="17">
        <v>3</v>
      </c>
    </row>
    <row r="3717" spans="1:2" x14ac:dyDescent="0.25">
      <c r="A3717" s="35">
        <v>42341</v>
      </c>
      <c r="B3717" s="17">
        <v>3</v>
      </c>
    </row>
    <row r="3718" spans="1:2" x14ac:dyDescent="0.25">
      <c r="A3718" s="35">
        <v>42342</v>
      </c>
      <c r="B3718" s="17">
        <v>3</v>
      </c>
    </row>
    <row r="3719" spans="1:2" x14ac:dyDescent="0.25">
      <c r="A3719" s="35">
        <v>42343</v>
      </c>
      <c r="B3719" s="17">
        <v>3</v>
      </c>
    </row>
    <row r="3720" spans="1:2" x14ac:dyDescent="0.25">
      <c r="A3720" s="35">
        <v>42344</v>
      </c>
      <c r="B3720" s="17">
        <v>3</v>
      </c>
    </row>
    <row r="3721" spans="1:2" x14ac:dyDescent="0.25">
      <c r="A3721" s="35">
        <v>42345</v>
      </c>
      <c r="B3721" s="17">
        <v>3</v>
      </c>
    </row>
    <row r="3722" spans="1:2" x14ac:dyDescent="0.25">
      <c r="A3722" s="35">
        <v>42346</v>
      </c>
      <c r="B3722" s="17">
        <v>3</v>
      </c>
    </row>
    <row r="3723" spans="1:2" x14ac:dyDescent="0.25">
      <c r="A3723" s="35">
        <v>42347</v>
      </c>
      <c r="B3723" s="17">
        <v>3</v>
      </c>
    </row>
    <row r="3724" spans="1:2" x14ac:dyDescent="0.25">
      <c r="A3724" s="35">
        <v>42348</v>
      </c>
      <c r="B3724" s="17">
        <v>3</v>
      </c>
    </row>
    <row r="3725" spans="1:2" x14ac:dyDescent="0.25">
      <c r="A3725" s="35">
        <v>42349</v>
      </c>
      <c r="B3725" s="17">
        <v>3</v>
      </c>
    </row>
    <row r="3726" spans="1:2" x14ac:dyDescent="0.25">
      <c r="A3726" s="35">
        <v>42350</v>
      </c>
      <c r="B3726" s="17">
        <v>3</v>
      </c>
    </row>
    <row r="3727" spans="1:2" x14ac:dyDescent="0.25">
      <c r="A3727" s="35">
        <v>42351</v>
      </c>
      <c r="B3727" s="17">
        <v>3</v>
      </c>
    </row>
    <row r="3728" spans="1:2" x14ac:dyDescent="0.25">
      <c r="A3728" s="35">
        <v>42352</v>
      </c>
      <c r="B3728" s="17">
        <v>3</v>
      </c>
    </row>
    <row r="3729" spans="1:2" x14ac:dyDescent="0.25">
      <c r="A3729" s="35">
        <v>42353</v>
      </c>
      <c r="B3729" s="17">
        <v>3</v>
      </c>
    </row>
    <row r="3730" spans="1:2" x14ac:dyDescent="0.25">
      <c r="A3730" s="35">
        <v>42354</v>
      </c>
      <c r="B3730" s="17">
        <v>3</v>
      </c>
    </row>
    <row r="3731" spans="1:2" x14ac:dyDescent="0.25">
      <c r="A3731" s="35">
        <v>42355</v>
      </c>
      <c r="B3731" s="17">
        <v>3</v>
      </c>
    </row>
    <row r="3732" spans="1:2" x14ac:dyDescent="0.25">
      <c r="A3732" s="35">
        <v>42356</v>
      </c>
      <c r="B3732" s="17">
        <v>3</v>
      </c>
    </row>
    <row r="3733" spans="1:2" x14ac:dyDescent="0.25">
      <c r="A3733" s="35">
        <v>42357</v>
      </c>
      <c r="B3733" s="17">
        <v>3</v>
      </c>
    </row>
    <row r="3734" spans="1:2" x14ac:dyDescent="0.25">
      <c r="A3734" s="35">
        <v>42358</v>
      </c>
      <c r="B3734" s="17">
        <v>3</v>
      </c>
    </row>
    <row r="3735" spans="1:2" x14ac:dyDescent="0.25">
      <c r="A3735" s="35">
        <v>42359</v>
      </c>
      <c r="B3735" s="17">
        <v>3</v>
      </c>
    </row>
    <row r="3736" spans="1:2" x14ac:dyDescent="0.25">
      <c r="A3736" s="35">
        <v>42360</v>
      </c>
      <c r="B3736" s="17">
        <v>3</v>
      </c>
    </row>
    <row r="3737" spans="1:2" x14ac:dyDescent="0.25">
      <c r="A3737" s="35">
        <v>42361</v>
      </c>
      <c r="B3737" s="17">
        <v>3</v>
      </c>
    </row>
    <row r="3738" spans="1:2" x14ac:dyDescent="0.25">
      <c r="A3738" s="35">
        <v>42362</v>
      </c>
      <c r="B3738" s="17">
        <v>3.5</v>
      </c>
    </row>
    <row r="3739" spans="1:2" x14ac:dyDescent="0.25">
      <c r="A3739" s="35">
        <v>42363</v>
      </c>
      <c r="B3739" s="17">
        <v>3.4000000953674316</v>
      </c>
    </row>
    <row r="3740" spans="1:2" x14ac:dyDescent="0.25">
      <c r="A3740" s="35">
        <v>42364</v>
      </c>
      <c r="B3740" s="17">
        <v>3.4000000953674316</v>
      </c>
    </row>
    <row r="3741" spans="1:2" x14ac:dyDescent="0.25">
      <c r="A3741" s="35">
        <v>42365</v>
      </c>
      <c r="B3741" s="17">
        <v>3.4000000953674316</v>
      </c>
    </row>
    <row r="3742" spans="1:2" x14ac:dyDescent="0.25">
      <c r="A3742" s="35">
        <v>42366</v>
      </c>
      <c r="B3742" s="17">
        <v>3.4000000953674316</v>
      </c>
    </row>
    <row r="3743" spans="1:2" x14ac:dyDescent="0.25">
      <c r="A3743" s="35">
        <v>42367</v>
      </c>
      <c r="B3743" s="17">
        <v>3.4000000953674316</v>
      </c>
    </row>
    <row r="3744" spans="1:2" x14ac:dyDescent="0.25">
      <c r="A3744" s="35">
        <v>42368</v>
      </c>
      <c r="B3744" s="17">
        <v>3.4000000953674316</v>
      </c>
    </row>
    <row r="3745" spans="1:2" x14ac:dyDescent="0.25">
      <c r="A3745" s="35">
        <v>42369</v>
      </c>
      <c r="B3745" s="17">
        <v>3.4000000953674316</v>
      </c>
    </row>
    <row r="3746" spans="1:2" x14ac:dyDescent="0.25">
      <c r="A3746" s="35">
        <v>42370</v>
      </c>
      <c r="B3746" s="17">
        <v>3</v>
      </c>
    </row>
    <row r="3747" spans="1:2" x14ac:dyDescent="0.25">
      <c r="A3747" s="35">
        <v>42371</v>
      </c>
      <c r="B3747" s="17">
        <v>3.0999999046325684</v>
      </c>
    </row>
    <row r="3748" spans="1:2" x14ac:dyDescent="0.25">
      <c r="A3748" s="35">
        <v>42372</v>
      </c>
      <c r="B3748" s="17">
        <v>3.0999999046325684</v>
      </c>
    </row>
    <row r="3749" spans="1:2" x14ac:dyDescent="0.25">
      <c r="A3749" s="35">
        <v>42373</v>
      </c>
      <c r="B3749" s="17">
        <v>3.2000000476837158</v>
      </c>
    </row>
    <row r="3750" spans="1:2" x14ac:dyDescent="0.25">
      <c r="A3750" s="35">
        <v>42374</v>
      </c>
      <c r="B3750" s="17">
        <v>3.2000000476837158</v>
      </c>
    </row>
    <row r="3751" spans="1:2" x14ac:dyDescent="0.25">
      <c r="A3751" s="35">
        <v>42375</v>
      </c>
      <c r="B3751" s="17">
        <v>25</v>
      </c>
    </row>
    <row r="3752" spans="1:2" x14ac:dyDescent="0.25">
      <c r="A3752" s="35">
        <v>42376</v>
      </c>
      <c r="B3752" s="17">
        <v>15</v>
      </c>
    </row>
    <row r="3753" spans="1:2" x14ac:dyDescent="0.25">
      <c r="A3753" s="35">
        <v>42377</v>
      </c>
      <c r="B3753" s="17">
        <v>15</v>
      </c>
    </row>
    <row r="3754" spans="1:2" x14ac:dyDescent="0.25">
      <c r="A3754" s="35">
        <v>42378</v>
      </c>
      <c r="B3754" s="17">
        <v>15</v>
      </c>
    </row>
    <row r="3755" spans="1:2" x14ac:dyDescent="0.25">
      <c r="A3755" s="35">
        <v>42379</v>
      </c>
      <c r="B3755" s="17">
        <v>10</v>
      </c>
    </row>
    <row r="3756" spans="1:2" x14ac:dyDescent="0.25">
      <c r="A3756" s="35">
        <v>42380</v>
      </c>
      <c r="B3756" s="17">
        <v>10</v>
      </c>
    </row>
    <row r="3757" spans="1:2" x14ac:dyDescent="0.25">
      <c r="A3757" s="35">
        <v>42381</v>
      </c>
      <c r="B3757" s="17">
        <v>10</v>
      </c>
    </row>
    <row r="3758" spans="1:2" x14ac:dyDescent="0.25">
      <c r="A3758" s="35">
        <v>42382</v>
      </c>
      <c r="B3758" s="17">
        <v>8</v>
      </c>
    </row>
    <row r="3759" spans="1:2" x14ac:dyDescent="0.25">
      <c r="A3759" s="35">
        <v>42383</v>
      </c>
      <c r="B3759" s="17">
        <v>8</v>
      </c>
    </row>
    <row r="3760" spans="1:2" x14ac:dyDescent="0.25">
      <c r="A3760" s="35">
        <v>42384</v>
      </c>
      <c r="B3760" s="17">
        <v>6.5999999046325684</v>
      </c>
    </row>
    <row r="3761" spans="1:2" x14ac:dyDescent="0.25">
      <c r="A3761" s="35">
        <v>42385</v>
      </c>
      <c r="B3761" s="17">
        <v>6.5999999046325684</v>
      </c>
    </row>
    <row r="3762" spans="1:2" x14ac:dyDescent="0.25">
      <c r="A3762" s="35">
        <v>42386</v>
      </c>
      <c r="B3762" s="17">
        <v>6.5999999046325684</v>
      </c>
    </row>
    <row r="3763" spans="1:2" x14ac:dyDescent="0.25">
      <c r="A3763" s="35">
        <v>42387</v>
      </c>
      <c r="B3763" s="17">
        <v>6.5</v>
      </c>
    </row>
    <row r="3764" spans="1:2" x14ac:dyDescent="0.25">
      <c r="A3764" s="35">
        <v>42388</v>
      </c>
      <c r="B3764" s="17">
        <v>6.3000001907348633</v>
      </c>
    </row>
    <row r="3765" spans="1:2" x14ac:dyDescent="0.25">
      <c r="A3765" s="35">
        <v>42389</v>
      </c>
      <c r="B3765" s="17">
        <v>6.3000001907348633</v>
      </c>
    </row>
    <row r="3766" spans="1:2" x14ac:dyDescent="0.25">
      <c r="A3766" s="35">
        <v>42390</v>
      </c>
      <c r="B3766" s="17">
        <v>6.3000001907348633</v>
      </c>
    </row>
    <row r="3767" spans="1:2" x14ac:dyDescent="0.25">
      <c r="A3767" s="35">
        <v>42391</v>
      </c>
      <c r="B3767" s="17">
        <v>6.3000001907348633</v>
      </c>
    </row>
    <row r="3768" spans="1:2" x14ac:dyDescent="0.25">
      <c r="A3768" s="35">
        <v>42392</v>
      </c>
      <c r="B3768" s="17">
        <v>6.3000001907348633</v>
      </c>
    </row>
    <row r="3769" spans="1:2" x14ac:dyDescent="0.25">
      <c r="A3769" s="35">
        <v>42393</v>
      </c>
      <c r="B3769" s="17">
        <v>6.3000001907348633</v>
      </c>
    </row>
    <row r="3770" spans="1:2" x14ac:dyDescent="0.25">
      <c r="A3770" s="35">
        <v>42394</v>
      </c>
      <c r="B3770" s="17">
        <v>6.3000001907348633</v>
      </c>
    </row>
    <row r="3771" spans="1:2" x14ac:dyDescent="0.25">
      <c r="A3771" s="35">
        <v>42395</v>
      </c>
      <c r="B3771" s="17">
        <v>6.3000001907348633</v>
      </c>
    </row>
    <row r="3772" spans="1:2" x14ac:dyDescent="0.25">
      <c r="A3772" s="35">
        <v>42396</v>
      </c>
      <c r="B3772" s="17">
        <v>6.3000001907348633</v>
      </c>
    </row>
    <row r="3773" spans="1:2" x14ac:dyDescent="0.25">
      <c r="A3773" s="35">
        <v>42397</v>
      </c>
      <c r="B3773" s="17">
        <v>6.3000001907348633</v>
      </c>
    </row>
    <row r="3774" spans="1:2" x14ac:dyDescent="0.25">
      <c r="A3774" s="35">
        <v>42398</v>
      </c>
      <c r="B3774" s="17">
        <v>6.3000001907348633</v>
      </c>
    </row>
    <row r="3775" spans="1:2" x14ac:dyDescent="0.25">
      <c r="A3775" s="35">
        <v>42399</v>
      </c>
      <c r="B3775" s="17">
        <v>6.1999998092651367</v>
      </c>
    </row>
    <row r="3776" spans="1:2" x14ac:dyDescent="0.25">
      <c r="A3776" s="35">
        <v>42400</v>
      </c>
      <c r="B3776" s="17">
        <v>18</v>
      </c>
    </row>
    <row r="3777" spans="1:2" x14ac:dyDescent="0.25">
      <c r="A3777" s="35">
        <v>42401</v>
      </c>
      <c r="B3777" s="17">
        <v>42</v>
      </c>
    </row>
    <row r="3778" spans="1:2" x14ac:dyDescent="0.25">
      <c r="A3778" s="35">
        <v>42402</v>
      </c>
      <c r="B3778" s="17">
        <v>18</v>
      </c>
    </row>
    <row r="3779" spans="1:2" x14ac:dyDescent="0.25">
      <c r="A3779" s="35">
        <v>42403</v>
      </c>
      <c r="B3779" s="17">
        <v>14</v>
      </c>
    </row>
    <row r="3780" spans="1:2" x14ac:dyDescent="0.25">
      <c r="A3780" s="35">
        <v>42404</v>
      </c>
      <c r="B3780" s="17">
        <v>12</v>
      </c>
    </row>
    <row r="3781" spans="1:2" x14ac:dyDescent="0.25">
      <c r="A3781" s="35">
        <v>42405</v>
      </c>
      <c r="B3781" s="17">
        <v>12</v>
      </c>
    </row>
    <row r="3782" spans="1:2" x14ac:dyDescent="0.25">
      <c r="A3782" s="35">
        <v>42406</v>
      </c>
      <c r="B3782" s="17">
        <v>12</v>
      </c>
    </row>
    <row r="3783" spans="1:2" x14ac:dyDescent="0.25">
      <c r="A3783" s="35">
        <v>42407</v>
      </c>
      <c r="B3783" s="17">
        <v>8</v>
      </c>
    </row>
    <row r="3784" spans="1:2" x14ac:dyDescent="0.25">
      <c r="A3784" s="35">
        <v>42408</v>
      </c>
      <c r="B3784" s="17">
        <v>8</v>
      </c>
    </row>
    <row r="3785" spans="1:2" x14ac:dyDescent="0.25">
      <c r="A3785" s="35">
        <v>42409</v>
      </c>
      <c r="B3785" s="17">
        <v>8</v>
      </c>
    </row>
    <row r="3786" spans="1:2" x14ac:dyDescent="0.25">
      <c r="A3786" s="35">
        <v>42410</v>
      </c>
      <c r="B3786" s="17">
        <v>8</v>
      </c>
    </row>
    <row r="3787" spans="1:2" x14ac:dyDescent="0.25">
      <c r="A3787" s="35">
        <v>42411</v>
      </c>
      <c r="B3787" s="17">
        <v>8</v>
      </c>
    </row>
    <row r="3788" spans="1:2" x14ac:dyDescent="0.25">
      <c r="A3788" s="35">
        <v>42412</v>
      </c>
      <c r="B3788" s="17">
        <v>8</v>
      </c>
    </row>
    <row r="3789" spans="1:2" x14ac:dyDescent="0.25">
      <c r="A3789" s="35">
        <v>42413</v>
      </c>
      <c r="B3789" s="17">
        <v>8</v>
      </c>
    </row>
    <row r="3790" spans="1:2" x14ac:dyDescent="0.25">
      <c r="A3790" s="35">
        <v>42414</v>
      </c>
      <c r="B3790" s="17">
        <v>8</v>
      </c>
    </row>
    <row r="3791" spans="1:2" x14ac:dyDescent="0.25">
      <c r="A3791" s="35">
        <v>42415</v>
      </c>
      <c r="B3791" s="17">
        <v>8</v>
      </c>
    </row>
    <row r="3792" spans="1:2" x14ac:dyDescent="0.25">
      <c r="A3792" s="35">
        <v>42416</v>
      </c>
      <c r="B3792" s="17">
        <v>8</v>
      </c>
    </row>
    <row r="3793" spans="1:2" x14ac:dyDescent="0.25">
      <c r="A3793" s="35">
        <v>42417</v>
      </c>
      <c r="B3793" s="17">
        <v>8</v>
      </c>
    </row>
    <row r="3794" spans="1:2" x14ac:dyDescent="0.25">
      <c r="A3794" s="35">
        <v>42418</v>
      </c>
      <c r="B3794" s="17">
        <v>8.1999998092651367</v>
      </c>
    </row>
    <row r="3795" spans="1:2" x14ac:dyDescent="0.25">
      <c r="A3795" s="35">
        <v>42419</v>
      </c>
      <c r="B3795" s="17">
        <v>8.1999998092651367</v>
      </c>
    </row>
    <row r="3796" spans="1:2" x14ac:dyDescent="0.25">
      <c r="A3796" s="35">
        <v>42420</v>
      </c>
      <c r="B3796" s="17">
        <v>8.1999998092651367</v>
      </c>
    </row>
    <row r="3797" spans="1:2" x14ac:dyDescent="0.25">
      <c r="A3797" s="35">
        <v>42421</v>
      </c>
      <c r="B3797" s="17">
        <v>8.1999998092651367</v>
      </c>
    </row>
    <row r="3798" spans="1:2" x14ac:dyDescent="0.25">
      <c r="A3798" s="35">
        <v>42422</v>
      </c>
      <c r="B3798" s="17">
        <v>8.1999998092651367</v>
      </c>
    </row>
    <row r="3799" spans="1:2" x14ac:dyDescent="0.25">
      <c r="A3799" s="35">
        <v>42423</v>
      </c>
      <c r="B3799" s="17">
        <v>6.1999998092651367</v>
      </c>
    </row>
    <row r="3800" spans="1:2" x14ac:dyDescent="0.25">
      <c r="A3800" s="35">
        <v>42424</v>
      </c>
      <c r="B3800" s="17">
        <v>6.1999998092651367</v>
      </c>
    </row>
    <row r="3801" spans="1:2" x14ac:dyDescent="0.25">
      <c r="A3801" s="35">
        <v>42425</v>
      </c>
      <c r="B3801" s="17">
        <v>8.1999998092651367</v>
      </c>
    </row>
    <row r="3802" spans="1:2" x14ac:dyDescent="0.25">
      <c r="A3802" s="35">
        <v>42426</v>
      </c>
      <c r="B3802" s="17">
        <v>6.1999998092651367</v>
      </c>
    </row>
    <row r="3803" spans="1:2" x14ac:dyDescent="0.25">
      <c r="A3803" s="35">
        <v>42427</v>
      </c>
      <c r="B3803" s="17">
        <v>6.1999998092651367</v>
      </c>
    </row>
    <row r="3804" spans="1:2" x14ac:dyDescent="0.25">
      <c r="A3804" s="35">
        <v>42428</v>
      </c>
      <c r="B3804" s="17">
        <v>6.3000001907348633</v>
      </c>
    </row>
    <row r="3805" spans="1:2" x14ac:dyDescent="0.25">
      <c r="A3805" s="35">
        <v>42429</v>
      </c>
      <c r="B3805" s="17">
        <v>6.3000001907348633</v>
      </c>
    </row>
    <row r="3806" spans="1:2" x14ac:dyDescent="0.25">
      <c r="A3806" s="35">
        <v>42430</v>
      </c>
      <c r="B3806" s="17">
        <v>6.1999998092651367</v>
      </c>
    </row>
    <row r="3807" spans="1:2" x14ac:dyDescent="0.25">
      <c r="A3807" s="35">
        <v>42431</v>
      </c>
      <c r="B3807" s="17">
        <v>6.1999998092651367</v>
      </c>
    </row>
    <row r="3808" spans="1:2" x14ac:dyDescent="0.25">
      <c r="A3808" s="35">
        <v>42432</v>
      </c>
      <c r="B3808" s="17">
        <v>6.1999998092651367</v>
      </c>
    </row>
    <row r="3809" spans="1:2" x14ac:dyDescent="0.25">
      <c r="A3809" s="35">
        <v>42433</v>
      </c>
      <c r="B3809" s="17">
        <v>6.1999998092651367</v>
      </c>
    </row>
    <row r="3810" spans="1:2" x14ac:dyDescent="0.25">
      <c r="A3810" s="35">
        <v>42434</v>
      </c>
      <c r="B3810" s="17">
        <v>6.1999998092651367</v>
      </c>
    </row>
    <row r="3811" spans="1:2" x14ac:dyDescent="0.25">
      <c r="A3811" s="35">
        <v>42435</v>
      </c>
      <c r="B3811" s="17">
        <v>6.1999998092651367</v>
      </c>
    </row>
    <row r="3812" spans="1:2" x14ac:dyDescent="0.25">
      <c r="A3812" s="35">
        <v>42436</v>
      </c>
      <c r="B3812" s="17">
        <v>15</v>
      </c>
    </row>
    <row r="3813" spans="1:2" x14ac:dyDescent="0.25">
      <c r="A3813" s="35">
        <v>42437</v>
      </c>
      <c r="B3813" s="17">
        <v>20</v>
      </c>
    </row>
    <row r="3814" spans="1:2" x14ac:dyDescent="0.25">
      <c r="A3814" s="35">
        <v>42438</v>
      </c>
      <c r="B3814" s="17">
        <v>20</v>
      </c>
    </row>
    <row r="3815" spans="1:2" x14ac:dyDescent="0.25">
      <c r="A3815" s="35">
        <v>42439</v>
      </c>
      <c r="B3815" s="17">
        <v>13</v>
      </c>
    </row>
    <row r="3816" spans="1:2" x14ac:dyDescent="0.25">
      <c r="A3816" s="35">
        <v>42440</v>
      </c>
      <c r="B3816" s="17">
        <v>11</v>
      </c>
    </row>
    <row r="3817" spans="1:2" x14ac:dyDescent="0.25">
      <c r="A3817" s="35">
        <v>42441</v>
      </c>
      <c r="B3817" s="17">
        <v>10</v>
      </c>
    </row>
    <row r="3818" spans="1:2" x14ac:dyDescent="0.25">
      <c r="A3818" s="35">
        <v>42442</v>
      </c>
      <c r="B3818" s="17">
        <v>10</v>
      </c>
    </row>
    <row r="3819" spans="1:2" x14ac:dyDescent="0.25">
      <c r="A3819" s="35">
        <v>42443</v>
      </c>
      <c r="B3819" s="17">
        <v>25</v>
      </c>
    </row>
    <row r="3820" spans="1:2" x14ac:dyDescent="0.25">
      <c r="A3820" s="35">
        <v>42444</v>
      </c>
      <c r="B3820" s="17">
        <v>13</v>
      </c>
    </row>
    <row r="3821" spans="1:2" x14ac:dyDescent="0.25">
      <c r="A3821" s="35">
        <v>42445</v>
      </c>
      <c r="B3821" s="17">
        <v>13</v>
      </c>
    </row>
    <row r="3822" spans="1:2" x14ac:dyDescent="0.25">
      <c r="A3822" s="35">
        <v>42446</v>
      </c>
      <c r="B3822" s="17">
        <v>13</v>
      </c>
    </row>
    <row r="3823" spans="1:2" x14ac:dyDescent="0.25">
      <c r="A3823" s="35">
        <v>42447</v>
      </c>
      <c r="B3823" s="17">
        <v>10</v>
      </c>
    </row>
    <row r="3824" spans="1:2" x14ac:dyDescent="0.25">
      <c r="A3824" s="35">
        <v>42448</v>
      </c>
      <c r="B3824" s="17">
        <v>10</v>
      </c>
    </row>
    <row r="3825" spans="1:2" x14ac:dyDescent="0.25">
      <c r="A3825" s="35">
        <v>42449</v>
      </c>
      <c r="B3825" s="17">
        <v>10</v>
      </c>
    </row>
    <row r="3826" spans="1:2" x14ac:dyDescent="0.25">
      <c r="A3826" s="35">
        <v>42450</v>
      </c>
      <c r="B3826" s="17">
        <v>8</v>
      </c>
    </row>
    <row r="3827" spans="1:2" x14ac:dyDescent="0.25">
      <c r="A3827" s="35">
        <v>42451</v>
      </c>
      <c r="B3827" s="17">
        <v>8.1999998092651367</v>
      </c>
    </row>
    <row r="3828" spans="1:2" x14ac:dyDescent="0.25">
      <c r="A3828" s="35">
        <v>42452</v>
      </c>
      <c r="B3828" s="17">
        <v>8.1999998092651367</v>
      </c>
    </row>
    <row r="3829" spans="1:2" x14ac:dyDescent="0.25">
      <c r="A3829" s="35">
        <v>42453</v>
      </c>
      <c r="B3829" s="17">
        <v>8.1999998092651367</v>
      </c>
    </row>
    <row r="3830" spans="1:2" x14ac:dyDescent="0.25">
      <c r="A3830" s="35">
        <v>42454</v>
      </c>
      <c r="B3830" s="17">
        <v>8.1999998092651367</v>
      </c>
    </row>
    <row r="3831" spans="1:2" x14ac:dyDescent="0.25">
      <c r="A3831" s="35">
        <v>42455</v>
      </c>
      <c r="B3831" s="17">
        <v>8.3999996185302734</v>
      </c>
    </row>
    <row r="3832" spans="1:2" x14ac:dyDescent="0.25">
      <c r="A3832" s="35">
        <v>42456</v>
      </c>
      <c r="B3832" s="17">
        <v>8.3999996185302734</v>
      </c>
    </row>
    <row r="3833" spans="1:2" x14ac:dyDescent="0.25">
      <c r="A3833" s="35">
        <v>42457</v>
      </c>
      <c r="B3833" s="17">
        <v>8.3999996185302734</v>
      </c>
    </row>
    <row r="3834" spans="1:2" x14ac:dyDescent="0.25">
      <c r="A3834" s="35">
        <v>42458</v>
      </c>
      <c r="B3834" s="17">
        <v>8.5</v>
      </c>
    </row>
    <row r="3835" spans="1:2" x14ac:dyDescent="0.25">
      <c r="A3835" s="35">
        <v>42459</v>
      </c>
      <c r="B3835" s="17">
        <v>8.5</v>
      </c>
    </row>
    <row r="3836" spans="1:2" x14ac:dyDescent="0.25">
      <c r="A3836" s="35">
        <v>42460</v>
      </c>
      <c r="B3836" s="17">
        <v>8.5</v>
      </c>
    </row>
    <row r="3837" spans="1:2" x14ac:dyDescent="0.25">
      <c r="A3837" s="35">
        <v>42461</v>
      </c>
      <c r="B3837" s="17">
        <v>8.1999998092651367</v>
      </c>
    </row>
    <row r="3838" spans="1:2" x14ac:dyDescent="0.25">
      <c r="A3838" s="35">
        <v>42462</v>
      </c>
      <c r="B3838" s="17">
        <v>8.1999998092651367</v>
      </c>
    </row>
    <row r="3839" spans="1:2" x14ac:dyDescent="0.25">
      <c r="A3839" s="35">
        <v>42463</v>
      </c>
      <c r="B3839" s="17">
        <v>7</v>
      </c>
    </row>
    <row r="3840" spans="1:2" x14ac:dyDescent="0.25">
      <c r="A3840" s="35">
        <v>42464</v>
      </c>
      <c r="B3840" s="17">
        <v>7.1999998092651367</v>
      </c>
    </row>
    <row r="3841" spans="1:2" x14ac:dyDescent="0.25">
      <c r="A3841" s="35">
        <v>42465</v>
      </c>
      <c r="B3841" s="17">
        <v>7.1999998092651367</v>
      </c>
    </row>
    <row r="3842" spans="1:2" x14ac:dyDescent="0.25">
      <c r="A3842" s="35">
        <v>42466</v>
      </c>
      <c r="B3842" s="17">
        <v>7.1999998092651367</v>
      </c>
    </row>
    <row r="3843" spans="1:2" x14ac:dyDescent="0.25">
      <c r="A3843" s="35">
        <v>42467</v>
      </c>
      <c r="B3843" s="17">
        <v>7.1999998092651367</v>
      </c>
    </row>
    <row r="3844" spans="1:2" x14ac:dyDescent="0.25">
      <c r="A3844" s="35">
        <v>42468</v>
      </c>
      <c r="B3844" s="17">
        <v>7.1999998092651367</v>
      </c>
    </row>
    <row r="3845" spans="1:2" x14ac:dyDescent="0.25">
      <c r="A3845" s="35">
        <v>42469</v>
      </c>
      <c r="B3845" s="17">
        <v>7.1999998092651367</v>
      </c>
    </row>
    <row r="3846" spans="1:2" x14ac:dyDescent="0.25">
      <c r="A3846" s="35">
        <v>42470</v>
      </c>
      <c r="B3846" s="17">
        <v>7.1999998092651367</v>
      </c>
    </row>
    <row r="3847" spans="1:2" x14ac:dyDescent="0.25">
      <c r="A3847" s="35">
        <v>42471</v>
      </c>
      <c r="B3847" s="17">
        <v>7.1999998092651367</v>
      </c>
    </row>
    <row r="3848" spans="1:2" x14ac:dyDescent="0.25">
      <c r="A3848" s="35">
        <v>42472</v>
      </c>
      <c r="B3848" s="17">
        <v>7.1999998092651367</v>
      </c>
    </row>
    <row r="3849" spans="1:2" x14ac:dyDescent="0.25">
      <c r="A3849" s="35">
        <v>42473</v>
      </c>
      <c r="B3849" s="17">
        <v>7.1999998092651367</v>
      </c>
    </row>
    <row r="3850" spans="1:2" x14ac:dyDescent="0.25">
      <c r="A3850" s="35">
        <v>42474</v>
      </c>
      <c r="B3850" s="17">
        <v>7.1999998092651367</v>
      </c>
    </row>
    <row r="3851" spans="1:2" x14ac:dyDescent="0.25">
      <c r="A3851" s="35">
        <v>42475</v>
      </c>
      <c r="B3851" s="17">
        <v>7.1999998092651367</v>
      </c>
    </row>
    <row r="3852" spans="1:2" x14ac:dyDescent="0.25">
      <c r="A3852" s="35">
        <v>42476</v>
      </c>
      <c r="B3852" s="17">
        <v>7.1999998092651367</v>
      </c>
    </row>
    <row r="3853" spans="1:2" x14ac:dyDescent="0.25">
      <c r="A3853" s="35">
        <v>42477</v>
      </c>
      <c r="B3853" s="17">
        <v>7.1999998092651367</v>
      </c>
    </row>
    <row r="3854" spans="1:2" x14ac:dyDescent="0.25">
      <c r="A3854" s="35">
        <v>42478</v>
      </c>
      <c r="B3854" s="17">
        <v>7.1999998092651367</v>
      </c>
    </row>
    <row r="3855" spans="1:2" x14ac:dyDescent="0.25">
      <c r="A3855" s="35">
        <v>42479</v>
      </c>
      <c r="B3855" s="17">
        <v>7.1999998092651367</v>
      </c>
    </row>
    <row r="3856" spans="1:2" x14ac:dyDescent="0.25">
      <c r="A3856" s="35">
        <v>42480</v>
      </c>
      <c r="B3856" s="17">
        <v>7.1999998092651367</v>
      </c>
    </row>
    <row r="3857" spans="1:2" x14ac:dyDescent="0.25">
      <c r="A3857" s="35">
        <v>42481</v>
      </c>
      <c r="B3857" s="17">
        <v>7.1999998092651367</v>
      </c>
    </row>
    <row r="3858" spans="1:2" x14ac:dyDescent="0.25">
      <c r="A3858" s="35">
        <v>42482</v>
      </c>
      <c r="B3858" s="17">
        <v>7.1999998092651367</v>
      </c>
    </row>
    <row r="3859" spans="1:2" x14ac:dyDescent="0.25">
      <c r="A3859" s="35">
        <v>42483</v>
      </c>
      <c r="B3859" s="17">
        <v>7.1999998092651367</v>
      </c>
    </row>
    <row r="3860" spans="1:2" x14ac:dyDescent="0.25">
      <c r="A3860" s="35">
        <v>42484</v>
      </c>
      <c r="B3860" s="17">
        <v>7.1999998092651367</v>
      </c>
    </row>
    <row r="3861" spans="1:2" x14ac:dyDescent="0.25">
      <c r="A3861" s="35">
        <v>42485</v>
      </c>
      <c r="B3861" s="17">
        <v>7.1999998092651367</v>
      </c>
    </row>
    <row r="3862" spans="1:2" x14ac:dyDescent="0.25">
      <c r="A3862" s="35">
        <v>42486</v>
      </c>
      <c r="B3862" s="17">
        <v>7.1999998092651367</v>
      </c>
    </row>
    <row r="3863" spans="1:2" x14ac:dyDescent="0.25">
      <c r="A3863" s="35">
        <v>42487</v>
      </c>
      <c r="B3863" s="17">
        <v>7.1999998092651367</v>
      </c>
    </row>
    <row r="3864" spans="1:2" x14ac:dyDescent="0.25">
      <c r="A3864" s="35">
        <v>42488</v>
      </c>
      <c r="B3864" s="17">
        <v>7.1999998092651367</v>
      </c>
    </row>
    <row r="3865" spans="1:2" x14ac:dyDescent="0.25">
      <c r="A3865" s="35">
        <v>42489</v>
      </c>
      <c r="B3865" s="17">
        <v>7.1999998092651367</v>
      </c>
    </row>
    <row r="3866" spans="1:2" x14ac:dyDescent="0.25">
      <c r="A3866" s="35">
        <v>42490</v>
      </c>
      <c r="B3866" s="17">
        <v>7.0999999046325684</v>
      </c>
    </row>
    <row r="3867" spans="1:2" x14ac:dyDescent="0.25">
      <c r="A3867" s="35">
        <v>42491</v>
      </c>
      <c r="B3867" s="17">
        <v>7.0999999046325684</v>
      </c>
    </row>
    <row r="3868" spans="1:2" x14ac:dyDescent="0.25">
      <c r="A3868" s="35">
        <v>42492</v>
      </c>
      <c r="B3868" s="17">
        <v>7.0999999046325684</v>
      </c>
    </row>
    <row r="3869" spans="1:2" x14ac:dyDescent="0.25">
      <c r="A3869" s="35">
        <v>42493</v>
      </c>
      <c r="B3869" s="17">
        <v>7.0999999046325684</v>
      </c>
    </row>
    <row r="3870" spans="1:2" x14ac:dyDescent="0.25">
      <c r="A3870" s="35">
        <v>42494</v>
      </c>
      <c r="B3870" s="17">
        <v>5.0999999046325684</v>
      </c>
    </row>
    <row r="3871" spans="1:2" x14ac:dyDescent="0.25">
      <c r="A3871" s="35">
        <v>42495</v>
      </c>
      <c r="B3871" s="17">
        <v>5.1999998092651367</v>
      </c>
    </row>
    <row r="3872" spans="1:2" x14ac:dyDescent="0.25">
      <c r="A3872" s="35">
        <v>42496</v>
      </c>
      <c r="B3872" s="17">
        <v>5.1999998092651367</v>
      </c>
    </row>
    <row r="3873" spans="1:2" x14ac:dyDescent="0.25">
      <c r="A3873" s="35">
        <v>42497</v>
      </c>
      <c r="B3873" s="17">
        <v>5.1999998092651367</v>
      </c>
    </row>
    <row r="3874" spans="1:2" x14ac:dyDescent="0.25">
      <c r="A3874" s="35">
        <v>42498</v>
      </c>
      <c r="B3874" s="17">
        <v>5.1999998092651367</v>
      </c>
    </row>
    <row r="3875" spans="1:2" x14ac:dyDescent="0.25">
      <c r="A3875" s="35">
        <v>42499</v>
      </c>
      <c r="B3875" s="17">
        <v>5.1999998092651367</v>
      </c>
    </row>
    <row r="3876" spans="1:2" x14ac:dyDescent="0.25">
      <c r="A3876" s="35">
        <v>42500</v>
      </c>
      <c r="B3876" s="17">
        <v>5.1999998092651367</v>
      </c>
    </row>
    <row r="3877" spans="1:2" x14ac:dyDescent="0.25">
      <c r="A3877" s="35">
        <v>42501</v>
      </c>
      <c r="B3877" s="17">
        <v>5.1999998092651367</v>
      </c>
    </row>
    <row r="3878" spans="1:2" x14ac:dyDescent="0.25">
      <c r="A3878" s="35">
        <v>42502</v>
      </c>
      <c r="B3878" s="17">
        <v>5.1999998092651367</v>
      </c>
    </row>
    <row r="3879" spans="1:2" x14ac:dyDescent="0.25">
      <c r="A3879" s="35">
        <v>42503</v>
      </c>
      <c r="B3879" s="17">
        <v>4.1999998092651367</v>
      </c>
    </row>
    <row r="3880" spans="1:2" x14ac:dyDescent="0.25">
      <c r="A3880" s="35">
        <v>42504</v>
      </c>
      <c r="B3880" s="17">
        <v>4.1999998092651367</v>
      </c>
    </row>
    <row r="3881" spans="1:2" x14ac:dyDescent="0.25">
      <c r="A3881" s="35">
        <v>42505</v>
      </c>
      <c r="B3881" s="17">
        <v>4.1999998092651367</v>
      </c>
    </row>
    <row r="3882" spans="1:2" x14ac:dyDescent="0.25">
      <c r="A3882" s="35">
        <v>42506</v>
      </c>
      <c r="B3882" s="17">
        <v>4.1999998092651367</v>
      </c>
    </row>
    <row r="3883" spans="1:2" x14ac:dyDescent="0.25">
      <c r="A3883" s="35">
        <v>42507</v>
      </c>
      <c r="B3883" s="17">
        <v>4.5</v>
      </c>
    </row>
    <row r="3884" spans="1:2" x14ac:dyDescent="0.25">
      <c r="A3884" s="35">
        <v>42508</v>
      </c>
      <c r="B3884" s="17">
        <v>4.5</v>
      </c>
    </row>
    <row r="3885" spans="1:2" x14ac:dyDescent="0.25">
      <c r="A3885" s="35">
        <v>42509</v>
      </c>
      <c r="B3885" s="17">
        <v>4.5</v>
      </c>
    </row>
    <row r="3886" spans="1:2" x14ac:dyDescent="0.25">
      <c r="A3886" s="35">
        <v>42510</v>
      </c>
      <c r="B3886" s="17">
        <v>4.5</v>
      </c>
    </row>
    <row r="3887" spans="1:2" x14ac:dyDescent="0.25">
      <c r="A3887" s="35">
        <v>42511</v>
      </c>
      <c r="B3887" s="17">
        <v>4.5</v>
      </c>
    </row>
    <row r="3888" spans="1:2" x14ac:dyDescent="0.25">
      <c r="A3888" s="35">
        <v>42512</v>
      </c>
      <c r="B3888" s="17">
        <v>4.5</v>
      </c>
    </row>
    <row r="3889" spans="1:2" x14ac:dyDescent="0.25">
      <c r="A3889" s="35">
        <v>42513</v>
      </c>
      <c r="B3889" s="17">
        <v>4.5</v>
      </c>
    </row>
    <row r="3890" spans="1:2" x14ac:dyDescent="0.25">
      <c r="A3890" s="35">
        <v>42514</v>
      </c>
      <c r="B3890" s="17">
        <v>4.0999999046325684</v>
      </c>
    </row>
    <row r="3891" spans="1:2" x14ac:dyDescent="0.25">
      <c r="A3891" s="35">
        <v>42515</v>
      </c>
      <c r="B3891" s="17">
        <v>3.2000000476837158</v>
      </c>
    </row>
    <row r="3892" spans="1:2" x14ac:dyDescent="0.25">
      <c r="A3892" s="35">
        <v>42516</v>
      </c>
      <c r="B3892" s="17">
        <v>3.2000000476837158</v>
      </c>
    </row>
    <row r="3893" spans="1:2" x14ac:dyDescent="0.25">
      <c r="A3893" s="35">
        <v>42517</v>
      </c>
      <c r="B3893" s="17">
        <v>3.2000000476837158</v>
      </c>
    </row>
    <row r="3894" spans="1:2" x14ac:dyDescent="0.25">
      <c r="A3894" s="35">
        <v>42518</v>
      </c>
      <c r="B3894" s="17">
        <v>3.2000000476837158</v>
      </c>
    </row>
    <row r="3895" spans="1:2" x14ac:dyDescent="0.25">
      <c r="A3895" s="35">
        <v>42519</v>
      </c>
      <c r="B3895" s="17">
        <v>3.2000000476837158</v>
      </c>
    </row>
    <row r="3896" spans="1:2" x14ac:dyDescent="0.25">
      <c r="A3896" s="35">
        <v>42520</v>
      </c>
      <c r="B3896" s="17">
        <v>3.2000000476837158</v>
      </c>
    </row>
    <row r="3897" spans="1:2" x14ac:dyDescent="0.25">
      <c r="A3897" s="35">
        <v>42521</v>
      </c>
      <c r="B3897" s="17">
        <v>3.2000000476837158</v>
      </c>
    </row>
    <row r="3898" spans="1:2" x14ac:dyDescent="0.25">
      <c r="A3898" s="35">
        <v>42522</v>
      </c>
      <c r="B3898" s="17">
        <v>3</v>
      </c>
    </row>
    <row r="3899" spans="1:2" x14ac:dyDescent="0.25">
      <c r="A3899" s="35">
        <v>42523</v>
      </c>
      <c r="B3899" s="17">
        <v>2.5</v>
      </c>
    </row>
    <row r="3900" spans="1:2" x14ac:dyDescent="0.25">
      <c r="A3900" s="35">
        <v>42524</v>
      </c>
      <c r="B3900" s="17">
        <v>2.4000000953674316</v>
      </c>
    </row>
    <row r="3901" spans="1:2" x14ac:dyDescent="0.25">
      <c r="A3901" s="35">
        <v>42525</v>
      </c>
      <c r="B3901" s="17">
        <v>2.4000000953674316</v>
      </c>
    </row>
    <row r="3902" spans="1:2" x14ac:dyDescent="0.25">
      <c r="A3902" s="35">
        <v>42526</v>
      </c>
      <c r="B3902" s="17">
        <v>2.4000000953674316</v>
      </c>
    </row>
    <row r="3903" spans="1:2" x14ac:dyDescent="0.25">
      <c r="A3903" s="35">
        <v>42527</v>
      </c>
      <c r="B3903" s="17">
        <v>2.4000000953674316</v>
      </c>
    </row>
    <row r="3904" spans="1:2" x14ac:dyDescent="0.25">
      <c r="A3904" s="35">
        <v>42528</v>
      </c>
      <c r="B3904" s="17">
        <v>2.2000000476837158</v>
      </c>
    </row>
    <row r="3905" spans="1:2" x14ac:dyDescent="0.25">
      <c r="A3905" s="35">
        <v>42529</v>
      </c>
      <c r="B3905" s="17">
        <v>2.0999999046325684</v>
      </c>
    </row>
    <row r="3906" spans="1:2" x14ac:dyDescent="0.25">
      <c r="A3906" s="35">
        <v>42530</v>
      </c>
      <c r="B3906" s="17">
        <v>2.2000000476837158</v>
      </c>
    </row>
    <row r="3907" spans="1:2" x14ac:dyDescent="0.25">
      <c r="A3907" s="35">
        <v>42531</v>
      </c>
      <c r="B3907" s="17">
        <v>2.2000000476837158</v>
      </c>
    </row>
    <row r="3908" spans="1:2" x14ac:dyDescent="0.25">
      <c r="A3908" s="35">
        <v>42532</v>
      </c>
      <c r="B3908" s="17">
        <v>2.2000000476837158</v>
      </c>
    </row>
    <row r="3909" spans="1:2" x14ac:dyDescent="0.25">
      <c r="A3909" s="35">
        <v>42533</v>
      </c>
      <c r="B3909" s="17">
        <v>2.2000000476837158</v>
      </c>
    </row>
    <row r="3910" spans="1:2" x14ac:dyDescent="0.25">
      <c r="A3910" s="35">
        <v>42534</v>
      </c>
      <c r="B3910" s="17">
        <v>2.2000000476837158</v>
      </c>
    </row>
    <row r="3911" spans="1:2" x14ac:dyDescent="0.25">
      <c r="A3911" s="35">
        <v>42535</v>
      </c>
      <c r="B3911" s="17">
        <v>2.2000000476837158</v>
      </c>
    </row>
    <row r="3912" spans="1:2" x14ac:dyDescent="0.25">
      <c r="A3912" s="35">
        <v>42536</v>
      </c>
      <c r="B3912" s="17">
        <v>2.2000000476837158</v>
      </c>
    </row>
    <row r="3913" spans="1:2" x14ac:dyDescent="0.25">
      <c r="A3913" s="35">
        <v>42537</v>
      </c>
      <c r="B3913" s="17">
        <v>2.2000000476837158</v>
      </c>
    </row>
    <row r="3914" spans="1:2" x14ac:dyDescent="0.25">
      <c r="A3914" s="35">
        <v>42538</v>
      </c>
      <c r="B3914" s="17">
        <v>2.2000000476837158</v>
      </c>
    </row>
    <row r="3915" spans="1:2" x14ac:dyDescent="0.25">
      <c r="A3915" s="35">
        <v>42539</v>
      </c>
      <c r="B3915" s="17">
        <v>2.2000000476837158</v>
      </c>
    </row>
    <row r="3916" spans="1:2" x14ac:dyDescent="0.25">
      <c r="A3916" s="35">
        <v>42540</v>
      </c>
      <c r="B3916" s="17">
        <v>2.2000000476837158</v>
      </c>
    </row>
    <row r="3917" spans="1:2" x14ac:dyDescent="0.25">
      <c r="A3917" s="35">
        <v>42541</v>
      </c>
      <c r="B3917" s="17">
        <v>2.2000000476837158</v>
      </c>
    </row>
    <row r="3918" spans="1:2" x14ac:dyDescent="0.25">
      <c r="A3918" s="35">
        <v>42542</v>
      </c>
      <c r="B3918" s="17">
        <v>2.2000000476837158</v>
      </c>
    </row>
    <row r="3919" spans="1:2" x14ac:dyDescent="0.25">
      <c r="A3919" s="35">
        <v>42543</v>
      </c>
      <c r="B3919" s="17">
        <v>2.2999999523162842</v>
      </c>
    </row>
    <row r="3920" spans="1:2" x14ac:dyDescent="0.25">
      <c r="A3920" s="35">
        <v>42544</v>
      </c>
      <c r="B3920" s="17">
        <v>2.2000000476837158</v>
      </c>
    </row>
    <row r="3921" spans="1:2" x14ac:dyDescent="0.25">
      <c r="A3921" s="35">
        <v>42545</v>
      </c>
      <c r="B3921" s="17">
        <v>2.2000000476837158</v>
      </c>
    </row>
    <row r="3922" spans="1:2" x14ac:dyDescent="0.25">
      <c r="A3922" s="35">
        <v>42546</v>
      </c>
      <c r="B3922" s="17">
        <v>2.2000000476837158</v>
      </c>
    </row>
    <row r="3923" spans="1:2" x14ac:dyDescent="0.25">
      <c r="A3923" s="35">
        <v>42547</v>
      </c>
      <c r="B3923" s="17">
        <v>2.2000000476837158</v>
      </c>
    </row>
    <row r="3924" spans="1:2" x14ac:dyDescent="0.25">
      <c r="A3924" s="35">
        <v>42548</v>
      </c>
      <c r="B3924" s="17">
        <v>2.2000000476837158</v>
      </c>
    </row>
    <row r="3925" spans="1:2" x14ac:dyDescent="0.25">
      <c r="A3925" s="35">
        <v>42549</v>
      </c>
      <c r="B3925" s="17">
        <v>2.2000000476837158</v>
      </c>
    </row>
    <row r="3926" spans="1:2" x14ac:dyDescent="0.25">
      <c r="A3926" s="35">
        <v>42550</v>
      </c>
      <c r="B3926" s="17">
        <v>2.2000000476837158</v>
      </c>
    </row>
    <row r="3927" spans="1:2" x14ac:dyDescent="0.25">
      <c r="A3927" s="35">
        <v>42551</v>
      </c>
      <c r="B3927" s="17">
        <v>2.0999999046325684</v>
      </c>
    </row>
    <row r="3928" spans="1:2" x14ac:dyDescent="0.25">
      <c r="A3928" s="35">
        <v>42552</v>
      </c>
      <c r="B3928" s="17">
        <v>2.2000000476837158</v>
      </c>
    </row>
    <row r="3929" spans="1:2" x14ac:dyDescent="0.25">
      <c r="A3929" s="35">
        <v>42553</v>
      </c>
      <c r="B3929" s="17">
        <v>2.2000000476837158</v>
      </c>
    </row>
    <row r="3930" spans="1:2" x14ac:dyDescent="0.25">
      <c r="A3930" s="35">
        <v>42554</v>
      </c>
      <c r="B3930" s="17">
        <v>2.2999999523162842</v>
      </c>
    </row>
    <row r="3931" spans="1:2" x14ac:dyDescent="0.25">
      <c r="A3931" s="35">
        <v>42555</v>
      </c>
      <c r="B3931" s="17">
        <v>2.2999999523162842</v>
      </c>
    </row>
    <row r="3932" spans="1:2" x14ac:dyDescent="0.25">
      <c r="A3932" s="35">
        <v>42556</v>
      </c>
      <c r="B3932" s="17">
        <v>2.2999999523162842</v>
      </c>
    </row>
    <row r="3933" spans="1:2" x14ac:dyDescent="0.25">
      <c r="A3933" s="35">
        <v>42557</v>
      </c>
      <c r="B3933" s="17">
        <v>2.2000000476837158</v>
      </c>
    </row>
    <row r="3934" spans="1:2" x14ac:dyDescent="0.25">
      <c r="A3934" s="35">
        <v>42558</v>
      </c>
      <c r="B3934" s="17">
        <v>2.2000000476837158</v>
      </c>
    </row>
    <row r="3935" spans="1:2" x14ac:dyDescent="0.25">
      <c r="A3935" s="35">
        <v>42559</v>
      </c>
      <c r="B3935" s="17">
        <v>2.2999999523162842</v>
      </c>
    </row>
    <row r="3936" spans="1:2" x14ac:dyDescent="0.25">
      <c r="A3936" s="35">
        <v>42560</v>
      </c>
      <c r="B3936" s="17">
        <v>2.2999999523162842</v>
      </c>
    </row>
    <row r="3937" spans="1:2" x14ac:dyDescent="0.25">
      <c r="A3937" s="35">
        <v>42561</v>
      </c>
      <c r="B3937" s="17">
        <v>2.2000000476837158</v>
      </c>
    </row>
    <row r="3938" spans="1:2" x14ac:dyDescent="0.25">
      <c r="A3938" s="35">
        <v>42562</v>
      </c>
      <c r="B3938" s="17">
        <v>2.2000000476837158</v>
      </c>
    </row>
    <row r="3939" spans="1:2" x14ac:dyDescent="0.25">
      <c r="A3939" s="35">
        <v>42563</v>
      </c>
      <c r="B3939" s="17">
        <v>2.2000000476837158</v>
      </c>
    </row>
    <row r="3940" spans="1:2" x14ac:dyDescent="0.25">
      <c r="A3940" s="35">
        <v>42564</v>
      </c>
      <c r="B3940" s="17">
        <v>2.0999999046325684</v>
      </c>
    </row>
    <row r="3941" spans="1:2" x14ac:dyDescent="0.25">
      <c r="A3941" s="35">
        <v>42565</v>
      </c>
      <c r="B3941" s="17">
        <v>2.0999999046325684</v>
      </c>
    </row>
    <row r="3942" spans="1:2" x14ac:dyDescent="0.25">
      <c r="A3942" s="35">
        <v>42566</v>
      </c>
      <c r="B3942" s="17">
        <v>2.2000000476837158</v>
      </c>
    </row>
    <row r="3943" spans="1:2" x14ac:dyDescent="0.25">
      <c r="A3943" s="35">
        <v>42567</v>
      </c>
      <c r="B3943" s="17">
        <v>2.0999999046325684</v>
      </c>
    </row>
    <row r="3944" spans="1:2" x14ac:dyDescent="0.25">
      <c r="A3944" s="35">
        <v>42568</v>
      </c>
      <c r="B3944" s="17">
        <v>2.0999999046325684</v>
      </c>
    </row>
    <row r="3945" spans="1:2" x14ac:dyDescent="0.25">
      <c r="A3945" s="35">
        <v>42569</v>
      </c>
      <c r="B3945" s="17">
        <v>2.0999999046325684</v>
      </c>
    </row>
    <row r="3946" spans="1:2" x14ac:dyDescent="0.25">
      <c r="A3946" s="35">
        <v>42570</v>
      </c>
      <c r="B3946" s="17">
        <v>2.0999999046325684</v>
      </c>
    </row>
    <row r="3947" spans="1:2" x14ac:dyDescent="0.25">
      <c r="A3947" s="35">
        <v>42571</v>
      </c>
      <c r="B3947" s="17">
        <v>2.0999999046325684</v>
      </c>
    </row>
    <row r="3948" spans="1:2" x14ac:dyDescent="0.25">
      <c r="A3948" s="35">
        <v>42572</v>
      </c>
      <c r="B3948" s="17">
        <v>2.0999999046325684</v>
      </c>
    </row>
    <row r="3949" spans="1:2" x14ac:dyDescent="0.25">
      <c r="A3949" s="35">
        <v>42573</v>
      </c>
      <c r="B3949" s="17">
        <v>2.0999999046325684</v>
      </c>
    </row>
    <row r="3950" spans="1:2" x14ac:dyDescent="0.25">
      <c r="A3950" s="35">
        <v>42574</v>
      </c>
      <c r="B3950" s="17">
        <v>2.0999999046325684</v>
      </c>
    </row>
    <row r="3951" spans="1:2" x14ac:dyDescent="0.25">
      <c r="A3951" s="35">
        <v>42575</v>
      </c>
      <c r="B3951" s="17">
        <v>2.0999999046325684</v>
      </c>
    </row>
    <row r="3952" spans="1:2" x14ac:dyDescent="0.25">
      <c r="A3952" s="35">
        <v>42576</v>
      </c>
      <c r="B3952" s="17">
        <v>2.0999999046325684</v>
      </c>
    </row>
    <row r="3953" spans="1:2" x14ac:dyDescent="0.25">
      <c r="A3953" s="35">
        <v>42577</v>
      </c>
      <c r="B3953" s="17">
        <v>2.0999999046325684</v>
      </c>
    </row>
    <row r="3954" spans="1:2" x14ac:dyDescent="0.25">
      <c r="A3954" s="35">
        <v>42578</v>
      </c>
      <c r="B3954" s="17">
        <v>2.0999999046325684</v>
      </c>
    </row>
    <row r="3955" spans="1:2" x14ac:dyDescent="0.25">
      <c r="A3955" s="35">
        <v>42579</v>
      </c>
      <c r="B3955" s="17">
        <v>2.0999999046325684</v>
      </c>
    </row>
    <row r="3956" spans="1:2" x14ac:dyDescent="0.25">
      <c r="A3956" s="35">
        <v>42580</v>
      </c>
      <c r="B3956" s="17">
        <v>2.0999999046325684</v>
      </c>
    </row>
    <row r="3957" spans="1:2" x14ac:dyDescent="0.25">
      <c r="A3957" s="35">
        <v>42581</v>
      </c>
      <c r="B3957" s="17">
        <v>2.0999999046325684</v>
      </c>
    </row>
    <row r="3958" spans="1:2" x14ac:dyDescent="0.25">
      <c r="A3958" s="35">
        <v>42582</v>
      </c>
      <c r="B3958" s="17">
        <v>2.0999999046325684</v>
      </c>
    </row>
    <row r="3959" spans="1:2" x14ac:dyDescent="0.25">
      <c r="A3959" s="35">
        <v>42583</v>
      </c>
      <c r="B3959" s="17">
        <v>2.2000000476837158</v>
      </c>
    </row>
    <row r="3960" spans="1:2" x14ac:dyDescent="0.25">
      <c r="A3960" s="35">
        <v>42584</v>
      </c>
      <c r="B3960" s="17">
        <v>2.2000000476837158</v>
      </c>
    </row>
    <row r="3961" spans="1:2" x14ac:dyDescent="0.25">
      <c r="A3961" s="35">
        <v>42585</v>
      </c>
      <c r="B3961" s="17">
        <v>2.2000000476837158</v>
      </c>
    </row>
    <row r="3962" spans="1:2" x14ac:dyDescent="0.25">
      <c r="A3962" s="35">
        <v>42586</v>
      </c>
      <c r="B3962" s="17">
        <v>2.2000000476837158</v>
      </c>
    </row>
    <row r="3963" spans="1:2" x14ac:dyDescent="0.25">
      <c r="A3963" s="35">
        <v>42587</v>
      </c>
      <c r="B3963" s="17">
        <v>2.2000000476837158</v>
      </c>
    </row>
    <row r="3964" spans="1:2" x14ac:dyDescent="0.25">
      <c r="A3964" s="35">
        <v>42588</v>
      </c>
      <c r="B3964" s="17">
        <v>2.2000000476837158</v>
      </c>
    </row>
    <row r="3965" spans="1:2" x14ac:dyDescent="0.25">
      <c r="A3965" s="35">
        <v>42589</v>
      </c>
      <c r="B3965" s="17">
        <v>2.2000000476837158</v>
      </c>
    </row>
    <row r="3966" spans="1:2" x14ac:dyDescent="0.25">
      <c r="A3966" s="35">
        <v>42590</v>
      </c>
      <c r="B3966" s="17">
        <v>2.2000000476837158</v>
      </c>
    </row>
    <row r="3967" spans="1:2" x14ac:dyDescent="0.25">
      <c r="A3967" s="35">
        <v>42591</v>
      </c>
      <c r="B3967" s="17">
        <v>2.2000000476837158</v>
      </c>
    </row>
    <row r="3968" spans="1:2" x14ac:dyDescent="0.25">
      <c r="A3968" s="35">
        <v>42592</v>
      </c>
      <c r="B3968" s="17">
        <v>2.2000000476837158</v>
      </c>
    </row>
    <row r="3969" spans="1:2" x14ac:dyDescent="0.25">
      <c r="A3969" s="35">
        <v>42593</v>
      </c>
      <c r="B3969" s="17">
        <v>2.2000000476837158</v>
      </c>
    </row>
    <row r="3970" spans="1:2" x14ac:dyDescent="0.25">
      <c r="A3970" s="35">
        <v>42594</v>
      </c>
      <c r="B3970" s="17">
        <v>2.2000000476837158</v>
      </c>
    </row>
    <row r="3971" spans="1:2" x14ac:dyDescent="0.25">
      <c r="A3971" s="35">
        <v>42595</v>
      </c>
      <c r="B3971" s="17">
        <v>2.0999999046325684</v>
      </c>
    </row>
    <row r="3972" spans="1:2" x14ac:dyDescent="0.25">
      <c r="A3972" s="35">
        <v>42596</v>
      </c>
      <c r="B3972" s="17">
        <v>2.0999999046325684</v>
      </c>
    </row>
    <row r="3973" spans="1:2" x14ac:dyDescent="0.25">
      <c r="A3973" s="35">
        <v>42597</v>
      </c>
      <c r="B3973" s="17">
        <v>2.0999999046325684</v>
      </c>
    </row>
    <row r="3974" spans="1:2" x14ac:dyDescent="0.25">
      <c r="A3974" s="35">
        <v>42598</v>
      </c>
      <c r="B3974" s="17">
        <v>2.0999999046325684</v>
      </c>
    </row>
    <row r="3975" spans="1:2" x14ac:dyDescent="0.25">
      <c r="A3975" s="35">
        <v>42599</v>
      </c>
      <c r="B3975" s="17">
        <v>2.0999999046325684</v>
      </c>
    </row>
    <row r="3976" spans="1:2" x14ac:dyDescent="0.25">
      <c r="A3976" s="35">
        <v>42600</v>
      </c>
      <c r="B3976" s="17">
        <v>2.0999999046325684</v>
      </c>
    </row>
    <row r="3977" spans="1:2" x14ac:dyDescent="0.25">
      <c r="A3977" s="35">
        <v>42601</v>
      </c>
      <c r="B3977" s="17">
        <v>2.0999999046325684</v>
      </c>
    </row>
    <row r="3978" spans="1:2" x14ac:dyDescent="0.25">
      <c r="A3978" s="35">
        <v>42602</v>
      </c>
      <c r="B3978" s="17">
        <v>2.0999999046325684</v>
      </c>
    </row>
    <row r="3979" spans="1:2" x14ac:dyDescent="0.25">
      <c r="A3979" s="35">
        <v>42603</v>
      </c>
      <c r="B3979" s="17">
        <v>2.0999999046325684</v>
      </c>
    </row>
    <row r="3980" spans="1:2" x14ac:dyDescent="0.25">
      <c r="A3980" s="35">
        <v>42604</v>
      </c>
      <c r="B3980" s="17">
        <v>2.0999999046325684</v>
      </c>
    </row>
    <row r="3981" spans="1:2" x14ac:dyDescent="0.25">
      <c r="A3981" s="35">
        <v>42605</v>
      </c>
      <c r="B3981" s="17">
        <v>2.0999999046325684</v>
      </c>
    </row>
    <row r="3982" spans="1:2" x14ac:dyDescent="0.25">
      <c r="A3982" s="35">
        <v>42606</v>
      </c>
      <c r="B3982" s="17">
        <v>2.0999999046325684</v>
      </c>
    </row>
    <row r="3983" spans="1:2" x14ac:dyDescent="0.25">
      <c r="A3983" s="35">
        <v>42607</v>
      </c>
      <c r="B3983" s="17">
        <v>2.0999999046325684</v>
      </c>
    </row>
    <row r="3984" spans="1:2" x14ac:dyDescent="0.25">
      <c r="A3984" s="35">
        <v>42608</v>
      </c>
      <c r="B3984" s="17">
        <v>2.0999999046325684</v>
      </c>
    </row>
    <row r="3985" spans="1:2" x14ac:dyDescent="0.25">
      <c r="A3985" s="35">
        <v>42609</v>
      </c>
      <c r="B3985" s="17">
        <v>2.0999999046325684</v>
      </c>
    </row>
    <row r="3986" spans="1:2" x14ac:dyDescent="0.25">
      <c r="A3986" s="35">
        <v>42610</v>
      </c>
      <c r="B3986" s="17">
        <v>2.0999999046325684</v>
      </c>
    </row>
    <row r="3987" spans="1:2" x14ac:dyDescent="0.25">
      <c r="A3987" s="35">
        <v>42611</v>
      </c>
      <c r="B3987" s="17">
        <v>2.0999999046325684</v>
      </c>
    </row>
    <row r="3988" spans="1:2" x14ac:dyDescent="0.25">
      <c r="A3988" s="35">
        <v>42612</v>
      </c>
      <c r="B3988" s="17">
        <v>2.0999999046325684</v>
      </c>
    </row>
    <row r="3989" spans="1:2" x14ac:dyDescent="0.25">
      <c r="A3989" s="35">
        <v>42613</v>
      </c>
      <c r="B3989" s="17">
        <v>2.0999999046325684</v>
      </c>
    </row>
    <row r="3990" spans="1:2" x14ac:dyDescent="0.25">
      <c r="A3990" s="35">
        <v>42614</v>
      </c>
      <c r="B3990" s="17">
        <v>2.0999999046325684</v>
      </c>
    </row>
    <row r="3991" spans="1:2" x14ac:dyDescent="0.25">
      <c r="A3991" s="35">
        <v>42615</v>
      </c>
      <c r="B3991" s="17">
        <v>2.0999999046325684</v>
      </c>
    </row>
    <row r="3992" spans="1:2" x14ac:dyDescent="0.25">
      <c r="A3992" s="35">
        <v>42616</v>
      </c>
      <c r="B3992" s="17">
        <v>2.0999999046325684</v>
      </c>
    </row>
    <row r="3993" spans="1:2" x14ac:dyDescent="0.25">
      <c r="A3993" s="35">
        <v>42617</v>
      </c>
      <c r="B3993" s="17">
        <v>2.0999999046325684</v>
      </c>
    </row>
    <row r="3994" spans="1:2" x14ac:dyDescent="0.25">
      <c r="A3994" s="35">
        <v>42618</v>
      </c>
      <c r="B3994" s="17">
        <v>2.0999999046325684</v>
      </c>
    </row>
    <row r="3995" spans="1:2" x14ac:dyDescent="0.25">
      <c r="A3995" s="35">
        <v>42619</v>
      </c>
      <c r="B3995" s="17">
        <v>2.0999999046325684</v>
      </c>
    </row>
    <row r="3996" spans="1:2" x14ac:dyDescent="0.25">
      <c r="A3996" s="35">
        <v>42620</v>
      </c>
      <c r="B3996" s="17">
        <v>2.0999999046325684</v>
      </c>
    </row>
    <row r="3997" spans="1:2" x14ac:dyDescent="0.25">
      <c r="A3997" s="35">
        <v>42621</v>
      </c>
      <c r="B3997" s="17">
        <v>2</v>
      </c>
    </row>
    <row r="3998" spans="1:2" x14ac:dyDescent="0.25">
      <c r="A3998" s="35">
        <v>42622</v>
      </c>
      <c r="B3998" s="17">
        <v>2</v>
      </c>
    </row>
    <row r="3999" spans="1:2" x14ac:dyDescent="0.25">
      <c r="A3999" s="35">
        <v>42623</v>
      </c>
      <c r="B3999" s="17">
        <v>2</v>
      </c>
    </row>
    <row r="4000" spans="1:2" x14ac:dyDescent="0.25">
      <c r="A4000" s="35">
        <v>42624</v>
      </c>
      <c r="B4000" s="17">
        <v>2</v>
      </c>
    </row>
    <row r="4001" spans="1:2" x14ac:dyDescent="0.25">
      <c r="A4001" s="35">
        <v>42625</v>
      </c>
      <c r="B4001" s="17">
        <v>2</v>
      </c>
    </row>
    <row r="4002" spans="1:2" x14ac:dyDescent="0.25">
      <c r="A4002" s="35">
        <v>42626</v>
      </c>
      <c r="B4002" s="17">
        <v>2</v>
      </c>
    </row>
    <row r="4003" spans="1:2" x14ac:dyDescent="0.25">
      <c r="A4003" s="35">
        <v>42627</v>
      </c>
      <c r="B4003" s="17">
        <v>2</v>
      </c>
    </row>
    <row r="4004" spans="1:2" x14ac:dyDescent="0.25">
      <c r="A4004" s="35">
        <v>42628</v>
      </c>
      <c r="B4004" s="17">
        <v>2</v>
      </c>
    </row>
    <row r="4005" spans="1:2" x14ac:dyDescent="0.25">
      <c r="A4005" s="35">
        <v>42629</v>
      </c>
      <c r="B4005" s="17">
        <v>2</v>
      </c>
    </row>
    <row r="4006" spans="1:2" x14ac:dyDescent="0.25">
      <c r="A4006" s="35">
        <v>42630</v>
      </c>
      <c r="B4006" s="17">
        <v>2</v>
      </c>
    </row>
    <row r="4007" spans="1:2" x14ac:dyDescent="0.25">
      <c r="A4007" s="35">
        <v>42631</v>
      </c>
      <c r="B4007" s="17">
        <v>2</v>
      </c>
    </row>
    <row r="4008" spans="1:2" x14ac:dyDescent="0.25">
      <c r="A4008" s="35">
        <v>42632</v>
      </c>
      <c r="B4008" s="17">
        <v>2</v>
      </c>
    </row>
    <row r="4009" spans="1:2" x14ac:dyDescent="0.25">
      <c r="A4009" s="35">
        <v>42633</v>
      </c>
      <c r="B4009" s="17">
        <v>2</v>
      </c>
    </row>
    <row r="4010" spans="1:2" x14ac:dyDescent="0.25">
      <c r="A4010" s="35">
        <v>42634</v>
      </c>
      <c r="B4010" s="17">
        <v>2</v>
      </c>
    </row>
    <row r="4011" spans="1:2" x14ac:dyDescent="0.25">
      <c r="A4011" s="35">
        <v>42635</v>
      </c>
      <c r="B4011" s="17">
        <v>2</v>
      </c>
    </row>
    <row r="4012" spans="1:2" x14ac:dyDescent="0.25">
      <c r="A4012" s="35">
        <v>42636</v>
      </c>
      <c r="B4012" s="17">
        <v>2</v>
      </c>
    </row>
    <row r="4013" spans="1:2" x14ac:dyDescent="0.25">
      <c r="A4013" s="35">
        <v>42637</v>
      </c>
      <c r="B4013" s="17">
        <v>2</v>
      </c>
    </row>
    <row r="4014" spans="1:2" x14ac:dyDescent="0.25">
      <c r="A4014" s="35">
        <v>42638</v>
      </c>
      <c r="B4014" s="17">
        <v>2</v>
      </c>
    </row>
    <row r="4015" spans="1:2" x14ac:dyDescent="0.25">
      <c r="A4015" s="35">
        <v>42639</v>
      </c>
      <c r="B4015" s="17">
        <v>2</v>
      </c>
    </row>
    <row r="4016" spans="1:2" x14ac:dyDescent="0.25">
      <c r="A4016" s="35">
        <v>42640</v>
      </c>
      <c r="B4016" s="17">
        <v>2</v>
      </c>
    </row>
    <row r="4017" spans="1:2" x14ac:dyDescent="0.25">
      <c r="A4017" s="35">
        <v>42641</v>
      </c>
      <c r="B4017" s="17">
        <v>2</v>
      </c>
    </row>
    <row r="4018" spans="1:2" x14ac:dyDescent="0.25">
      <c r="A4018" s="35">
        <v>42642</v>
      </c>
      <c r="B4018" s="17">
        <v>2</v>
      </c>
    </row>
    <row r="4019" spans="1:2" x14ac:dyDescent="0.25">
      <c r="A4019" s="35">
        <v>42643</v>
      </c>
      <c r="B4019" s="17">
        <v>2</v>
      </c>
    </row>
    <row r="4020" spans="1:2" x14ac:dyDescent="0.25">
      <c r="A4020" s="25"/>
      <c r="B4020" s="26"/>
    </row>
    <row r="4021" spans="1:2" x14ac:dyDescent="0.25">
      <c r="A4021" s="25"/>
      <c r="B4021" s="26"/>
    </row>
    <row r="4022" spans="1:2" x14ac:dyDescent="0.25">
      <c r="A4022" s="25"/>
      <c r="B4022" s="26"/>
    </row>
    <row r="4023" spans="1:2" x14ac:dyDescent="0.25">
      <c r="A4023" s="25"/>
      <c r="B4023" s="26"/>
    </row>
    <row r="4024" spans="1:2" x14ac:dyDescent="0.25">
      <c r="A4024" s="25"/>
      <c r="B4024" s="26"/>
    </row>
    <row r="4025" spans="1:2" x14ac:dyDescent="0.25">
      <c r="A4025" s="25"/>
      <c r="B4025" s="26"/>
    </row>
    <row r="4026" spans="1:2" x14ac:dyDescent="0.25">
      <c r="A4026" s="25"/>
      <c r="B4026" s="26"/>
    </row>
    <row r="4027" spans="1:2" x14ac:dyDescent="0.25">
      <c r="A4027" s="25"/>
      <c r="B4027" s="26"/>
    </row>
    <row r="4028" spans="1:2" x14ac:dyDescent="0.25">
      <c r="A4028" s="25"/>
      <c r="B4028" s="26"/>
    </row>
    <row r="4029" spans="1:2" x14ac:dyDescent="0.25">
      <c r="A4029" s="25"/>
      <c r="B4029" s="26"/>
    </row>
    <row r="4030" spans="1:2" x14ac:dyDescent="0.25">
      <c r="A4030" s="25"/>
      <c r="B4030" s="26"/>
    </row>
    <row r="4031" spans="1:2" x14ac:dyDescent="0.25">
      <c r="A4031" s="25"/>
      <c r="B4031" s="26"/>
    </row>
    <row r="4032" spans="1:2" x14ac:dyDescent="0.25">
      <c r="A4032" s="25"/>
      <c r="B4032" s="26"/>
    </row>
    <row r="4033" spans="1:2" x14ac:dyDescent="0.25">
      <c r="A4033" s="25"/>
      <c r="B4033" s="26"/>
    </row>
    <row r="4034" spans="1:2" x14ac:dyDescent="0.25">
      <c r="A4034" s="25"/>
      <c r="B4034" s="26"/>
    </row>
    <row r="4035" spans="1:2" x14ac:dyDescent="0.25">
      <c r="A4035" s="25"/>
      <c r="B4035" s="26"/>
    </row>
    <row r="4036" spans="1:2" x14ac:dyDescent="0.25">
      <c r="A4036" s="25"/>
      <c r="B4036" s="26"/>
    </row>
    <row r="4037" spans="1:2" x14ac:dyDescent="0.25">
      <c r="A4037" s="25"/>
      <c r="B4037" s="26"/>
    </row>
    <row r="4038" spans="1:2" x14ac:dyDescent="0.25">
      <c r="A4038" s="25"/>
      <c r="B4038" s="26"/>
    </row>
    <row r="4039" spans="1:2" x14ac:dyDescent="0.25">
      <c r="A4039" s="25"/>
      <c r="B4039" s="26"/>
    </row>
    <row r="4040" spans="1:2" x14ac:dyDescent="0.25">
      <c r="A4040" s="25"/>
      <c r="B4040" s="26"/>
    </row>
    <row r="4041" spans="1:2" x14ac:dyDescent="0.25">
      <c r="A4041" s="25"/>
      <c r="B4041" s="26"/>
    </row>
    <row r="4042" spans="1:2" x14ac:dyDescent="0.25">
      <c r="A4042" s="25"/>
      <c r="B4042" s="26"/>
    </row>
    <row r="4043" spans="1:2" x14ac:dyDescent="0.25">
      <c r="A4043" s="25"/>
      <c r="B4043" s="26"/>
    </row>
    <row r="4044" spans="1:2" x14ac:dyDescent="0.25">
      <c r="A4044" s="25"/>
      <c r="B4044" s="26"/>
    </row>
    <row r="4045" spans="1:2" x14ac:dyDescent="0.25">
      <c r="A4045" s="25"/>
      <c r="B4045" s="26"/>
    </row>
    <row r="4046" spans="1:2" x14ac:dyDescent="0.25">
      <c r="A4046" s="25"/>
      <c r="B4046" s="26"/>
    </row>
    <row r="4047" spans="1:2" x14ac:dyDescent="0.25">
      <c r="A4047" s="25"/>
      <c r="B4047" s="26"/>
    </row>
    <row r="4048" spans="1:2" x14ac:dyDescent="0.25">
      <c r="A4048" s="25"/>
      <c r="B4048" s="26"/>
    </row>
    <row r="4049" spans="1:2" x14ac:dyDescent="0.25">
      <c r="A4049" s="25"/>
      <c r="B4049" s="26"/>
    </row>
    <row r="4050" spans="1:2" x14ac:dyDescent="0.25">
      <c r="A4050" s="25"/>
      <c r="B4050" s="26"/>
    </row>
    <row r="4051" spans="1:2" x14ac:dyDescent="0.25">
      <c r="A4051" s="25"/>
      <c r="B4051" s="26"/>
    </row>
    <row r="4052" spans="1:2" x14ac:dyDescent="0.25">
      <c r="A4052" s="25"/>
      <c r="B4052" s="26"/>
    </row>
    <row r="4053" spans="1:2" x14ac:dyDescent="0.25">
      <c r="A4053" s="25"/>
      <c r="B4053" s="26"/>
    </row>
    <row r="4054" spans="1:2" x14ac:dyDescent="0.25">
      <c r="A4054" s="25"/>
      <c r="B4054" s="26"/>
    </row>
    <row r="4055" spans="1:2" x14ac:dyDescent="0.25">
      <c r="A4055" s="25"/>
      <c r="B4055" s="26"/>
    </row>
    <row r="4056" spans="1:2" x14ac:dyDescent="0.25">
      <c r="A4056" s="25"/>
      <c r="B4056" s="26"/>
    </row>
    <row r="4057" spans="1:2" x14ac:dyDescent="0.25">
      <c r="A4057" s="25"/>
      <c r="B4057" s="26"/>
    </row>
    <row r="4058" spans="1:2" x14ac:dyDescent="0.25">
      <c r="A4058" s="25"/>
      <c r="B4058" s="26"/>
    </row>
    <row r="4059" spans="1:2" x14ac:dyDescent="0.25">
      <c r="A4059" s="25"/>
      <c r="B4059" s="26"/>
    </row>
    <row r="4060" spans="1:2" x14ac:dyDescent="0.25">
      <c r="A4060" s="25"/>
      <c r="B4060" s="26"/>
    </row>
    <row r="4061" spans="1:2" x14ac:dyDescent="0.25">
      <c r="A4061" s="25"/>
      <c r="B4061" s="26"/>
    </row>
    <row r="4062" spans="1:2" x14ac:dyDescent="0.25">
      <c r="A4062" s="25"/>
      <c r="B4062" s="26"/>
    </row>
    <row r="4063" spans="1:2" x14ac:dyDescent="0.25">
      <c r="A4063" s="25"/>
      <c r="B4063" s="26"/>
    </row>
    <row r="4064" spans="1:2" x14ac:dyDescent="0.25">
      <c r="A4064" s="25"/>
      <c r="B4064" s="26"/>
    </row>
    <row r="4065" spans="1:2" x14ac:dyDescent="0.25">
      <c r="A4065" s="25"/>
      <c r="B4065" s="26"/>
    </row>
    <row r="4066" spans="1:2" x14ac:dyDescent="0.25">
      <c r="A4066" s="25"/>
      <c r="B4066" s="26"/>
    </row>
    <row r="4067" spans="1:2" x14ac:dyDescent="0.25">
      <c r="A4067" s="25"/>
      <c r="B4067" s="26"/>
    </row>
    <row r="4068" spans="1:2" x14ac:dyDescent="0.25">
      <c r="A4068" s="25"/>
      <c r="B4068" s="26"/>
    </row>
    <row r="4069" spans="1:2" x14ac:dyDescent="0.25">
      <c r="A4069" s="25"/>
      <c r="B4069" s="26"/>
    </row>
    <row r="4070" spans="1:2" x14ac:dyDescent="0.25">
      <c r="A4070" s="25"/>
      <c r="B4070" s="26"/>
    </row>
    <row r="4071" spans="1:2" x14ac:dyDescent="0.25">
      <c r="A4071" s="25"/>
      <c r="B4071" s="26"/>
    </row>
    <row r="4072" spans="1:2" x14ac:dyDescent="0.25">
      <c r="A4072" s="25"/>
      <c r="B4072" s="26"/>
    </row>
    <row r="4073" spans="1:2" x14ac:dyDescent="0.25">
      <c r="A4073" s="25"/>
      <c r="B4073" s="26"/>
    </row>
    <row r="4074" spans="1:2" x14ac:dyDescent="0.25">
      <c r="A4074" s="25"/>
      <c r="B4074" s="26"/>
    </row>
    <row r="4075" spans="1:2" x14ac:dyDescent="0.25">
      <c r="A4075" s="25"/>
      <c r="B4075" s="26"/>
    </row>
    <row r="4076" spans="1:2" x14ac:dyDescent="0.25">
      <c r="A4076" s="25"/>
      <c r="B4076" s="26"/>
    </row>
    <row r="4077" spans="1:2" x14ac:dyDescent="0.25">
      <c r="A4077" s="25"/>
      <c r="B4077" s="26"/>
    </row>
    <row r="4078" spans="1:2" x14ac:dyDescent="0.25">
      <c r="A4078" s="25"/>
      <c r="B4078" s="26"/>
    </row>
    <row r="4079" spans="1:2" x14ac:dyDescent="0.25">
      <c r="A4079" s="25"/>
      <c r="B4079" s="26"/>
    </row>
    <row r="4080" spans="1:2" x14ac:dyDescent="0.25">
      <c r="A4080" s="25"/>
      <c r="B4080" s="26"/>
    </row>
    <row r="4081" spans="1:2" x14ac:dyDescent="0.25">
      <c r="A4081" s="25"/>
      <c r="B4081" s="26"/>
    </row>
    <row r="4082" spans="1:2" x14ac:dyDescent="0.25">
      <c r="A4082" s="25"/>
      <c r="B4082" s="26"/>
    </row>
    <row r="4083" spans="1:2" x14ac:dyDescent="0.25">
      <c r="A4083" s="25"/>
      <c r="B4083" s="26"/>
    </row>
    <row r="4084" spans="1:2" x14ac:dyDescent="0.25">
      <c r="A4084" s="25"/>
      <c r="B4084" s="26"/>
    </row>
    <row r="4085" spans="1:2" x14ac:dyDescent="0.25">
      <c r="A4085" s="25"/>
      <c r="B4085" s="26"/>
    </row>
    <row r="4086" spans="1:2" x14ac:dyDescent="0.25">
      <c r="A4086" s="25"/>
      <c r="B4086" s="26"/>
    </row>
    <row r="4087" spans="1:2" x14ac:dyDescent="0.25">
      <c r="A4087" s="25"/>
      <c r="B4087" s="26"/>
    </row>
    <row r="4088" spans="1:2" x14ac:dyDescent="0.25">
      <c r="A4088" s="25"/>
      <c r="B4088" s="26"/>
    </row>
    <row r="4089" spans="1:2" x14ac:dyDescent="0.25">
      <c r="A4089" s="25"/>
      <c r="B4089" s="26"/>
    </row>
    <row r="4090" spans="1:2" x14ac:dyDescent="0.25">
      <c r="A4090" s="25"/>
      <c r="B4090" s="26"/>
    </row>
    <row r="4091" spans="1:2" x14ac:dyDescent="0.25">
      <c r="A4091" s="25"/>
      <c r="B4091" s="26"/>
    </row>
    <row r="4092" spans="1:2" x14ac:dyDescent="0.25">
      <c r="A4092" s="25"/>
      <c r="B4092" s="26"/>
    </row>
    <row r="4093" spans="1:2" x14ac:dyDescent="0.25">
      <c r="A4093" s="25"/>
      <c r="B4093" s="26"/>
    </row>
    <row r="4094" spans="1:2" x14ac:dyDescent="0.25">
      <c r="A4094" s="25"/>
      <c r="B4094" s="26"/>
    </row>
    <row r="4095" spans="1:2" x14ac:dyDescent="0.25">
      <c r="A4095" s="25"/>
      <c r="B4095" s="26"/>
    </row>
    <row r="4096" spans="1:2" x14ac:dyDescent="0.25">
      <c r="A4096" s="25"/>
      <c r="B4096" s="26"/>
    </row>
    <row r="4097" spans="1:2" x14ac:dyDescent="0.25">
      <c r="A4097" s="25"/>
      <c r="B4097" s="26"/>
    </row>
    <row r="4098" spans="1:2" x14ac:dyDescent="0.25">
      <c r="A4098" s="25"/>
      <c r="B4098" s="26"/>
    </row>
    <row r="4099" spans="1:2" x14ac:dyDescent="0.25">
      <c r="A4099" s="25"/>
      <c r="B4099" s="26"/>
    </row>
    <row r="4100" spans="1:2" x14ac:dyDescent="0.25">
      <c r="A4100" s="25"/>
      <c r="B4100" s="26"/>
    </row>
    <row r="4101" spans="1:2" x14ac:dyDescent="0.25">
      <c r="A4101" s="25"/>
      <c r="B4101" s="26"/>
    </row>
    <row r="4102" spans="1:2" x14ac:dyDescent="0.25">
      <c r="A4102" s="25"/>
      <c r="B4102" s="26"/>
    </row>
    <row r="4103" spans="1:2" x14ac:dyDescent="0.25">
      <c r="A4103" s="25"/>
      <c r="B4103" s="26"/>
    </row>
    <row r="4104" spans="1:2" x14ac:dyDescent="0.25">
      <c r="A4104" s="25"/>
      <c r="B4104" s="26"/>
    </row>
    <row r="4105" spans="1:2" x14ac:dyDescent="0.25">
      <c r="A4105" s="25"/>
      <c r="B4105" s="26"/>
    </row>
    <row r="4106" spans="1:2" x14ac:dyDescent="0.25">
      <c r="A4106" s="25"/>
      <c r="B4106" s="26"/>
    </row>
    <row r="4107" spans="1:2" x14ac:dyDescent="0.25">
      <c r="A4107" s="25"/>
      <c r="B4107" s="26"/>
    </row>
    <row r="4108" spans="1:2" x14ac:dyDescent="0.25">
      <c r="A4108" s="25"/>
      <c r="B4108" s="26"/>
    </row>
    <row r="4109" spans="1:2" x14ac:dyDescent="0.25">
      <c r="A4109" s="25"/>
      <c r="B4109" s="26"/>
    </row>
    <row r="4110" spans="1:2" x14ac:dyDescent="0.25">
      <c r="A4110" s="25"/>
      <c r="B4110" s="26"/>
    </row>
    <row r="4111" spans="1:2" x14ac:dyDescent="0.25">
      <c r="A4111" s="25"/>
      <c r="B4111" s="26"/>
    </row>
    <row r="4112" spans="1:2" x14ac:dyDescent="0.25">
      <c r="A4112" s="25"/>
      <c r="B4112" s="26"/>
    </row>
    <row r="4113" spans="1:2" x14ac:dyDescent="0.25">
      <c r="A4113" s="25"/>
      <c r="B4113" s="26"/>
    </row>
    <row r="4114" spans="1:2" x14ac:dyDescent="0.25">
      <c r="A4114" s="25"/>
      <c r="B4114" s="26"/>
    </row>
    <row r="4115" spans="1:2" x14ac:dyDescent="0.25">
      <c r="A4115" s="25"/>
      <c r="B4115" s="26"/>
    </row>
    <row r="4116" spans="1:2" x14ac:dyDescent="0.25">
      <c r="A4116" s="25"/>
      <c r="B4116" s="26"/>
    </row>
    <row r="4117" spans="1:2" x14ac:dyDescent="0.25">
      <c r="A4117" s="25"/>
      <c r="B4117" s="26"/>
    </row>
    <row r="4118" spans="1:2" x14ac:dyDescent="0.25">
      <c r="A4118" s="25"/>
      <c r="B4118" s="26"/>
    </row>
    <row r="4119" spans="1:2" x14ac:dyDescent="0.25">
      <c r="A4119" s="25"/>
      <c r="B4119" s="26"/>
    </row>
    <row r="4120" spans="1:2" x14ac:dyDescent="0.25">
      <c r="A4120" s="25"/>
      <c r="B4120" s="26"/>
    </row>
    <row r="4121" spans="1:2" x14ac:dyDescent="0.25">
      <c r="A4121" s="25"/>
      <c r="B4121" s="26"/>
    </row>
    <row r="4122" spans="1:2" x14ac:dyDescent="0.25">
      <c r="A4122" s="25"/>
      <c r="B4122" s="26"/>
    </row>
    <row r="4123" spans="1:2" x14ac:dyDescent="0.25">
      <c r="A4123" s="25"/>
      <c r="B4123" s="26"/>
    </row>
    <row r="4124" spans="1:2" x14ac:dyDescent="0.25">
      <c r="A4124" s="25"/>
      <c r="B4124" s="26"/>
    </row>
    <row r="4125" spans="1:2" x14ac:dyDescent="0.25">
      <c r="A4125" s="25"/>
      <c r="B4125" s="26"/>
    </row>
    <row r="4126" spans="1:2" x14ac:dyDescent="0.25">
      <c r="A4126" s="25"/>
      <c r="B4126" s="26"/>
    </row>
    <row r="4127" spans="1:2" x14ac:dyDescent="0.25">
      <c r="A4127" s="25"/>
      <c r="B4127" s="26"/>
    </row>
    <row r="4128" spans="1:2" x14ac:dyDescent="0.25">
      <c r="A4128" s="25"/>
      <c r="B4128" s="26"/>
    </row>
    <row r="4129" spans="1:2" x14ac:dyDescent="0.25">
      <c r="A4129" s="25"/>
      <c r="B4129" s="26"/>
    </row>
    <row r="4130" spans="1:2" x14ac:dyDescent="0.25">
      <c r="A4130" s="25"/>
      <c r="B4130" s="26"/>
    </row>
    <row r="4131" spans="1:2" x14ac:dyDescent="0.25">
      <c r="A4131" s="25"/>
      <c r="B4131" s="26"/>
    </row>
    <row r="4132" spans="1:2" x14ac:dyDescent="0.25">
      <c r="A4132" s="25"/>
      <c r="B4132" s="26"/>
    </row>
    <row r="4133" spans="1:2" x14ac:dyDescent="0.25">
      <c r="A4133" s="25"/>
      <c r="B4133" s="26"/>
    </row>
    <row r="4134" spans="1:2" x14ac:dyDescent="0.25">
      <c r="A4134" s="25"/>
      <c r="B4134" s="26"/>
    </row>
    <row r="4135" spans="1:2" x14ac:dyDescent="0.25">
      <c r="A4135" s="25"/>
      <c r="B4135" s="26"/>
    </row>
    <row r="4136" spans="1:2" x14ac:dyDescent="0.25">
      <c r="A4136" s="25"/>
      <c r="B4136" s="26"/>
    </row>
    <row r="4137" spans="1:2" x14ac:dyDescent="0.25">
      <c r="A4137" s="25"/>
      <c r="B4137" s="26"/>
    </row>
    <row r="4138" spans="1:2" x14ac:dyDescent="0.25">
      <c r="A4138" s="25"/>
      <c r="B4138" s="26"/>
    </row>
    <row r="4139" spans="1:2" x14ac:dyDescent="0.25">
      <c r="A4139" s="25"/>
      <c r="B4139" s="26"/>
    </row>
    <row r="4140" spans="1:2" x14ac:dyDescent="0.25">
      <c r="A4140" s="25"/>
      <c r="B4140" s="26"/>
    </row>
    <row r="4141" spans="1:2" x14ac:dyDescent="0.25">
      <c r="A4141" s="25"/>
      <c r="B4141" s="26"/>
    </row>
    <row r="4142" spans="1:2" x14ac:dyDescent="0.25">
      <c r="A4142" s="25"/>
      <c r="B4142" s="26"/>
    </row>
    <row r="4143" spans="1:2" x14ac:dyDescent="0.25">
      <c r="A4143" s="25"/>
      <c r="B4143" s="26"/>
    </row>
    <row r="4144" spans="1:2" x14ac:dyDescent="0.25">
      <c r="A4144" s="25"/>
      <c r="B4144" s="26"/>
    </row>
    <row r="4145" spans="1:2" x14ac:dyDescent="0.25">
      <c r="A4145" s="25"/>
      <c r="B4145" s="26"/>
    </row>
    <row r="4146" spans="1:2" x14ac:dyDescent="0.25">
      <c r="A4146" s="25"/>
      <c r="B4146" s="26"/>
    </row>
    <row r="4147" spans="1:2" x14ac:dyDescent="0.25">
      <c r="A4147" s="25"/>
      <c r="B4147" s="26"/>
    </row>
    <row r="4148" spans="1:2" x14ac:dyDescent="0.25">
      <c r="A4148" s="25"/>
      <c r="B4148" s="26"/>
    </row>
    <row r="4149" spans="1:2" x14ac:dyDescent="0.25">
      <c r="A4149" s="25"/>
      <c r="B4149" s="26"/>
    </row>
    <row r="4150" spans="1:2" x14ac:dyDescent="0.25">
      <c r="A4150" s="25"/>
      <c r="B4150" s="26"/>
    </row>
    <row r="4151" spans="1:2" x14ac:dyDescent="0.25">
      <c r="A4151" s="25"/>
      <c r="B4151" s="26"/>
    </row>
    <row r="4152" spans="1:2" x14ac:dyDescent="0.25">
      <c r="A4152" s="25"/>
      <c r="B4152" s="26"/>
    </row>
    <row r="4153" spans="1:2" x14ac:dyDescent="0.25">
      <c r="A4153" s="25"/>
      <c r="B4153" s="26"/>
    </row>
    <row r="4154" spans="1:2" x14ac:dyDescent="0.25">
      <c r="A4154" s="25"/>
      <c r="B4154" s="26"/>
    </row>
    <row r="4155" spans="1:2" x14ac:dyDescent="0.25">
      <c r="A4155" s="25"/>
      <c r="B4155" s="26"/>
    </row>
    <row r="4156" spans="1:2" x14ac:dyDescent="0.25">
      <c r="A4156" s="25"/>
      <c r="B4156" s="26"/>
    </row>
    <row r="4157" spans="1:2" x14ac:dyDescent="0.25">
      <c r="A4157" s="25"/>
      <c r="B4157" s="26"/>
    </row>
    <row r="4158" spans="1:2" x14ac:dyDescent="0.25">
      <c r="A4158" s="25"/>
      <c r="B4158" s="26"/>
    </row>
    <row r="4159" spans="1:2" x14ac:dyDescent="0.25">
      <c r="A4159" s="25"/>
      <c r="B4159" s="26"/>
    </row>
    <row r="4160" spans="1:2" x14ac:dyDescent="0.25">
      <c r="A4160" s="25"/>
      <c r="B4160" s="26"/>
    </row>
    <row r="4161" spans="1:2" x14ac:dyDescent="0.25">
      <c r="A4161" s="25"/>
      <c r="B4161" s="26"/>
    </row>
    <row r="4162" spans="1:2" x14ac:dyDescent="0.25">
      <c r="A4162" s="25"/>
      <c r="B4162" s="26"/>
    </row>
    <row r="4163" spans="1:2" x14ac:dyDescent="0.25">
      <c r="A4163" s="25"/>
      <c r="B4163" s="26"/>
    </row>
    <row r="4164" spans="1:2" x14ac:dyDescent="0.25">
      <c r="A4164" s="25"/>
      <c r="B4164" s="26"/>
    </row>
    <row r="4165" spans="1:2" x14ac:dyDescent="0.25">
      <c r="A4165" s="25"/>
      <c r="B4165" s="26"/>
    </row>
    <row r="4166" spans="1:2" x14ac:dyDescent="0.25">
      <c r="A4166" s="25"/>
      <c r="B4166" s="26"/>
    </row>
    <row r="4167" spans="1:2" x14ac:dyDescent="0.25">
      <c r="A4167" s="25"/>
      <c r="B4167" s="26"/>
    </row>
    <row r="4168" spans="1:2" x14ac:dyDescent="0.25">
      <c r="A4168" s="25"/>
      <c r="B4168" s="26"/>
    </row>
    <row r="4169" spans="1:2" x14ac:dyDescent="0.25">
      <c r="A4169" s="25"/>
      <c r="B4169" s="26"/>
    </row>
    <row r="4170" spans="1:2" x14ac:dyDescent="0.25">
      <c r="A4170" s="25"/>
      <c r="B4170" s="26"/>
    </row>
    <row r="4171" spans="1:2" x14ac:dyDescent="0.25">
      <c r="A4171" s="25"/>
      <c r="B4171" s="26"/>
    </row>
    <row r="4172" spans="1:2" x14ac:dyDescent="0.25">
      <c r="A4172" s="25"/>
      <c r="B4172" s="26"/>
    </row>
    <row r="4173" spans="1:2" x14ac:dyDescent="0.25">
      <c r="A4173" s="25"/>
      <c r="B4173" s="26"/>
    </row>
    <row r="4174" spans="1:2" x14ac:dyDescent="0.25">
      <c r="A4174" s="25"/>
      <c r="B4174" s="26"/>
    </row>
    <row r="4175" spans="1:2" x14ac:dyDescent="0.25">
      <c r="A4175" s="25"/>
      <c r="B4175" s="26"/>
    </row>
    <row r="4176" spans="1:2" x14ac:dyDescent="0.25">
      <c r="A4176" s="25"/>
      <c r="B4176" s="26"/>
    </row>
    <row r="4177" spans="1:2" x14ac:dyDescent="0.25">
      <c r="A4177" s="25"/>
      <c r="B4177" s="26"/>
    </row>
    <row r="4178" spans="1:2" x14ac:dyDescent="0.25">
      <c r="A4178" s="25"/>
      <c r="B4178" s="26"/>
    </row>
    <row r="4179" spans="1:2" x14ac:dyDescent="0.25">
      <c r="A4179" s="25"/>
      <c r="B4179" s="26"/>
    </row>
    <row r="4180" spans="1:2" x14ac:dyDescent="0.25">
      <c r="A4180" s="25"/>
      <c r="B4180" s="26"/>
    </row>
    <row r="4181" spans="1:2" x14ac:dyDescent="0.25">
      <c r="A4181" s="25"/>
      <c r="B4181" s="26"/>
    </row>
    <row r="4182" spans="1:2" x14ac:dyDescent="0.25">
      <c r="A4182" s="25"/>
      <c r="B4182" s="26"/>
    </row>
    <row r="4183" spans="1:2" x14ac:dyDescent="0.25">
      <c r="A4183" s="25"/>
      <c r="B4183" s="26"/>
    </row>
    <row r="4184" spans="1:2" x14ac:dyDescent="0.25">
      <c r="A4184" s="25"/>
      <c r="B4184" s="26"/>
    </row>
    <row r="4185" spans="1:2" x14ac:dyDescent="0.25">
      <c r="A4185" s="25"/>
      <c r="B4185" s="26"/>
    </row>
    <row r="4186" spans="1:2" x14ac:dyDescent="0.25">
      <c r="A4186" s="25"/>
      <c r="B4186" s="26"/>
    </row>
    <row r="4187" spans="1:2" x14ac:dyDescent="0.25">
      <c r="A4187" s="25"/>
      <c r="B4187" s="26"/>
    </row>
    <row r="4188" spans="1:2" x14ac:dyDescent="0.25">
      <c r="A4188" s="25"/>
      <c r="B4188" s="26"/>
    </row>
    <row r="4189" spans="1:2" x14ac:dyDescent="0.25">
      <c r="A4189" s="25"/>
      <c r="B4189" s="26"/>
    </row>
    <row r="4190" spans="1:2" x14ac:dyDescent="0.25">
      <c r="A4190" s="25"/>
      <c r="B4190" s="26"/>
    </row>
    <row r="4191" spans="1:2" x14ac:dyDescent="0.25">
      <c r="A4191" s="25"/>
      <c r="B4191" s="26"/>
    </row>
    <row r="4192" spans="1:2" x14ac:dyDescent="0.25">
      <c r="A4192" s="25"/>
      <c r="B4192" s="26"/>
    </row>
    <row r="4193" spans="1:2" x14ac:dyDescent="0.25">
      <c r="A4193" s="25"/>
      <c r="B4193" s="26"/>
    </row>
    <row r="4194" spans="1:2" x14ac:dyDescent="0.25">
      <c r="A4194" s="25"/>
      <c r="B4194" s="26"/>
    </row>
    <row r="4195" spans="1:2" x14ac:dyDescent="0.25">
      <c r="A4195" s="25"/>
      <c r="B4195" s="26"/>
    </row>
    <row r="4196" spans="1:2" x14ac:dyDescent="0.25">
      <c r="A4196" s="25"/>
      <c r="B4196" s="26"/>
    </row>
    <row r="4197" spans="1:2" x14ac:dyDescent="0.25">
      <c r="A4197" s="25"/>
      <c r="B4197" s="26"/>
    </row>
    <row r="4198" spans="1:2" x14ac:dyDescent="0.25">
      <c r="A4198" s="25"/>
      <c r="B4198" s="26"/>
    </row>
    <row r="4199" spans="1:2" x14ac:dyDescent="0.25">
      <c r="A4199" s="25"/>
      <c r="B4199" s="26"/>
    </row>
    <row r="4200" spans="1:2" x14ac:dyDescent="0.25">
      <c r="A4200" s="25"/>
      <c r="B4200" s="26"/>
    </row>
    <row r="4201" spans="1:2" x14ac:dyDescent="0.25">
      <c r="A4201" s="25"/>
      <c r="B4201" s="26"/>
    </row>
    <row r="4202" spans="1:2" x14ac:dyDescent="0.25">
      <c r="A4202" s="25"/>
      <c r="B4202" s="26"/>
    </row>
    <row r="4203" spans="1:2" x14ac:dyDescent="0.25">
      <c r="A4203" s="25"/>
      <c r="B4203" s="26"/>
    </row>
    <row r="4204" spans="1:2" x14ac:dyDescent="0.25">
      <c r="A4204" s="25"/>
      <c r="B4204" s="26"/>
    </row>
    <row r="4205" spans="1:2" x14ac:dyDescent="0.25">
      <c r="A4205" s="25"/>
      <c r="B4205" s="26"/>
    </row>
    <row r="4206" spans="1:2" x14ac:dyDescent="0.25">
      <c r="A4206" s="25"/>
      <c r="B4206" s="26"/>
    </row>
    <row r="4207" spans="1:2" x14ac:dyDescent="0.25">
      <c r="A4207" s="25"/>
      <c r="B4207" s="26"/>
    </row>
    <row r="4208" spans="1:2" x14ac:dyDescent="0.25">
      <c r="A4208" s="25"/>
      <c r="B4208" s="26"/>
    </row>
    <row r="4209" spans="1:2" x14ac:dyDescent="0.25">
      <c r="A4209" s="25"/>
      <c r="B4209" s="26"/>
    </row>
    <row r="4210" spans="1:2" x14ac:dyDescent="0.25">
      <c r="A4210" s="25"/>
      <c r="B4210" s="26"/>
    </row>
    <row r="4211" spans="1:2" x14ac:dyDescent="0.25">
      <c r="A4211" s="25"/>
      <c r="B4211" s="26"/>
    </row>
    <row r="4212" spans="1:2" x14ac:dyDescent="0.25">
      <c r="A4212" s="25"/>
      <c r="B4212" s="26"/>
    </row>
    <row r="4213" spans="1:2" x14ac:dyDescent="0.25">
      <c r="A4213" s="25"/>
      <c r="B4213" s="26"/>
    </row>
    <row r="4214" spans="1:2" x14ac:dyDescent="0.25">
      <c r="A4214" s="25"/>
      <c r="B4214" s="26"/>
    </row>
    <row r="4215" spans="1:2" x14ac:dyDescent="0.25">
      <c r="A4215" s="25"/>
      <c r="B4215" s="26"/>
    </row>
    <row r="4216" spans="1:2" x14ac:dyDescent="0.25">
      <c r="A4216" s="25"/>
      <c r="B4216" s="26"/>
    </row>
    <row r="4217" spans="1:2" x14ac:dyDescent="0.25">
      <c r="A4217" s="25"/>
      <c r="B4217" s="26"/>
    </row>
    <row r="4218" spans="1:2" x14ac:dyDescent="0.25">
      <c r="A4218" s="25"/>
      <c r="B4218" s="26"/>
    </row>
    <row r="4219" spans="1:2" x14ac:dyDescent="0.25">
      <c r="A4219" s="25"/>
      <c r="B4219" s="26"/>
    </row>
    <row r="4220" spans="1:2" x14ac:dyDescent="0.25">
      <c r="A4220" s="25"/>
      <c r="B4220" s="26"/>
    </row>
    <row r="4221" spans="1:2" x14ac:dyDescent="0.25">
      <c r="A4221" s="25"/>
      <c r="B4221" s="26"/>
    </row>
    <row r="4222" spans="1:2" x14ac:dyDescent="0.25">
      <c r="A4222" s="25"/>
      <c r="B4222" s="26"/>
    </row>
    <row r="4223" spans="1:2" x14ac:dyDescent="0.25">
      <c r="A4223" s="25"/>
      <c r="B4223" s="26"/>
    </row>
    <row r="4224" spans="1:2" x14ac:dyDescent="0.25">
      <c r="A4224" s="25"/>
      <c r="B4224" s="26"/>
    </row>
    <row r="4225" spans="1:2" x14ac:dyDescent="0.25">
      <c r="A4225" s="25"/>
      <c r="B4225" s="26"/>
    </row>
    <row r="4226" spans="1:2" x14ac:dyDescent="0.25">
      <c r="A4226" s="25"/>
      <c r="B4226" s="26"/>
    </row>
    <row r="4227" spans="1:2" x14ac:dyDescent="0.25">
      <c r="A4227" s="25"/>
      <c r="B4227" s="26"/>
    </row>
    <row r="4228" spans="1:2" x14ac:dyDescent="0.25">
      <c r="A4228" s="25"/>
      <c r="B4228" s="26"/>
    </row>
    <row r="4229" spans="1:2" x14ac:dyDescent="0.25">
      <c r="A4229" s="25"/>
      <c r="B4229" s="26"/>
    </row>
    <row r="4230" spans="1:2" x14ac:dyDescent="0.25">
      <c r="A4230" s="25"/>
      <c r="B4230" s="26"/>
    </row>
    <row r="4231" spans="1:2" x14ac:dyDescent="0.25">
      <c r="A4231" s="25"/>
      <c r="B4231" s="26"/>
    </row>
    <row r="4232" spans="1:2" x14ac:dyDescent="0.25">
      <c r="A4232" s="25"/>
      <c r="B4232" s="26"/>
    </row>
    <row r="4233" spans="1:2" x14ac:dyDescent="0.25">
      <c r="A4233" s="25"/>
      <c r="B4233" s="26"/>
    </row>
    <row r="4234" spans="1:2" x14ac:dyDescent="0.25">
      <c r="A4234" s="25"/>
      <c r="B4234" s="26"/>
    </row>
    <row r="4235" spans="1:2" x14ac:dyDescent="0.25">
      <c r="A4235" s="25"/>
      <c r="B4235" s="26"/>
    </row>
    <row r="4236" spans="1:2" x14ac:dyDescent="0.25">
      <c r="A4236" s="25"/>
      <c r="B4236" s="26"/>
    </row>
    <row r="4237" spans="1:2" x14ac:dyDescent="0.25">
      <c r="A4237" s="25"/>
      <c r="B4237" s="26"/>
    </row>
    <row r="4238" spans="1:2" x14ac:dyDescent="0.25">
      <c r="A4238" s="25"/>
      <c r="B4238" s="26"/>
    </row>
    <row r="4239" spans="1:2" x14ac:dyDescent="0.25">
      <c r="A4239" s="25"/>
      <c r="B4239" s="26"/>
    </row>
    <row r="4240" spans="1:2" x14ac:dyDescent="0.25">
      <c r="A4240" s="25"/>
      <c r="B4240" s="26"/>
    </row>
    <row r="4241" spans="1:2" x14ac:dyDescent="0.25">
      <c r="A4241" s="25"/>
      <c r="B4241" s="26"/>
    </row>
    <row r="4242" spans="1:2" x14ac:dyDescent="0.25">
      <c r="A4242" s="25"/>
      <c r="B4242" s="26"/>
    </row>
    <row r="4243" spans="1:2" x14ac:dyDescent="0.25">
      <c r="A4243" s="25"/>
      <c r="B4243" s="26"/>
    </row>
    <row r="4244" spans="1:2" x14ac:dyDescent="0.25">
      <c r="A4244" s="25"/>
      <c r="B4244" s="26"/>
    </row>
    <row r="4245" spans="1:2" x14ac:dyDescent="0.25">
      <c r="A4245" s="25"/>
      <c r="B4245" s="26"/>
    </row>
    <row r="4246" spans="1:2" x14ac:dyDescent="0.25">
      <c r="A4246" s="25"/>
      <c r="B4246" s="26"/>
    </row>
    <row r="4247" spans="1:2" x14ac:dyDescent="0.25">
      <c r="A4247" s="25"/>
      <c r="B4247" s="26"/>
    </row>
    <row r="4248" spans="1:2" x14ac:dyDescent="0.25">
      <c r="A4248" s="25"/>
      <c r="B4248" s="26"/>
    </row>
    <row r="4249" spans="1:2" x14ac:dyDescent="0.25">
      <c r="A4249" s="25"/>
      <c r="B4249" s="26"/>
    </row>
    <row r="4250" spans="1:2" x14ac:dyDescent="0.25">
      <c r="A4250" s="25"/>
      <c r="B4250" s="26"/>
    </row>
    <row r="4251" spans="1:2" x14ac:dyDescent="0.25">
      <c r="A4251" s="25"/>
      <c r="B4251" s="26"/>
    </row>
    <row r="4252" spans="1:2" x14ac:dyDescent="0.25">
      <c r="A4252" s="25"/>
      <c r="B4252" s="26"/>
    </row>
    <row r="4253" spans="1:2" x14ac:dyDescent="0.25">
      <c r="A4253" s="25"/>
      <c r="B4253" s="26"/>
    </row>
    <row r="4254" spans="1:2" x14ac:dyDescent="0.25">
      <c r="A4254" s="25"/>
      <c r="B4254" s="26"/>
    </row>
    <row r="4255" spans="1:2" x14ac:dyDescent="0.25">
      <c r="A4255" s="25"/>
      <c r="B4255" s="26"/>
    </row>
    <row r="4256" spans="1:2" x14ac:dyDescent="0.25">
      <c r="A4256" s="25"/>
      <c r="B4256" s="26"/>
    </row>
    <row r="4257" spans="1:2" x14ac:dyDescent="0.25">
      <c r="A4257" s="25"/>
      <c r="B4257" s="26"/>
    </row>
    <row r="4258" spans="1:2" x14ac:dyDescent="0.25">
      <c r="A4258" s="25"/>
      <c r="B4258" s="26"/>
    </row>
    <row r="4259" spans="1:2" x14ac:dyDescent="0.25">
      <c r="A4259" s="25"/>
      <c r="B4259" s="26"/>
    </row>
    <row r="4260" spans="1:2" x14ac:dyDescent="0.25">
      <c r="A4260" s="25"/>
      <c r="B4260" s="26"/>
    </row>
    <row r="4261" spans="1:2" x14ac:dyDescent="0.25">
      <c r="A4261" s="25"/>
      <c r="B4261" s="26"/>
    </row>
    <row r="4262" spans="1:2" x14ac:dyDescent="0.25">
      <c r="A4262" s="25"/>
      <c r="B4262" s="26"/>
    </row>
    <row r="4263" spans="1:2" x14ac:dyDescent="0.25">
      <c r="A4263" s="25"/>
      <c r="B4263" s="26"/>
    </row>
    <row r="4264" spans="1:2" x14ac:dyDescent="0.25">
      <c r="A4264" s="25"/>
      <c r="B4264" s="26"/>
    </row>
    <row r="4265" spans="1:2" x14ac:dyDescent="0.25">
      <c r="A4265" s="25"/>
      <c r="B4265" s="26"/>
    </row>
    <row r="4266" spans="1:2" x14ac:dyDescent="0.25">
      <c r="A4266" s="25"/>
      <c r="B4266" s="26"/>
    </row>
    <row r="4267" spans="1:2" x14ac:dyDescent="0.25">
      <c r="A4267" s="25"/>
      <c r="B4267" s="26"/>
    </row>
    <row r="4268" spans="1:2" x14ac:dyDescent="0.25">
      <c r="A4268" s="25"/>
      <c r="B4268" s="26"/>
    </row>
    <row r="4269" spans="1:2" x14ac:dyDescent="0.25">
      <c r="A4269" s="25"/>
      <c r="B4269" s="26"/>
    </row>
    <row r="4270" spans="1:2" x14ac:dyDescent="0.25">
      <c r="A4270" s="25"/>
      <c r="B4270" s="26"/>
    </row>
    <row r="4271" spans="1:2" x14ac:dyDescent="0.25">
      <c r="A4271" s="25"/>
      <c r="B4271" s="26"/>
    </row>
    <row r="4272" spans="1:2" x14ac:dyDescent="0.25">
      <c r="A4272" s="25"/>
      <c r="B4272" s="26"/>
    </row>
    <row r="4273" spans="1:2" x14ac:dyDescent="0.25">
      <c r="A4273" s="25"/>
      <c r="B4273" s="26"/>
    </row>
    <row r="4274" spans="1:2" x14ac:dyDescent="0.25">
      <c r="A4274" s="25"/>
      <c r="B4274" s="26"/>
    </row>
    <row r="4275" spans="1:2" x14ac:dyDescent="0.25">
      <c r="A4275" s="25"/>
      <c r="B4275" s="26"/>
    </row>
    <row r="4276" spans="1:2" x14ac:dyDescent="0.25">
      <c r="A4276" s="25"/>
      <c r="B4276" s="26"/>
    </row>
    <row r="4277" spans="1:2" x14ac:dyDescent="0.25">
      <c r="A4277" s="25"/>
      <c r="B4277" s="26"/>
    </row>
    <row r="4278" spans="1:2" x14ac:dyDescent="0.25">
      <c r="A4278" s="25"/>
      <c r="B4278" s="26"/>
    </row>
    <row r="4279" spans="1:2" x14ac:dyDescent="0.25">
      <c r="A4279" s="25"/>
      <c r="B4279" s="26"/>
    </row>
    <row r="4280" spans="1:2" x14ac:dyDescent="0.25">
      <c r="A4280" s="25"/>
      <c r="B4280" s="26"/>
    </row>
    <row r="4281" spans="1:2" x14ac:dyDescent="0.25">
      <c r="A4281" s="25"/>
      <c r="B4281" s="26"/>
    </row>
    <row r="4282" spans="1:2" x14ac:dyDescent="0.25">
      <c r="A4282" s="25"/>
      <c r="B4282" s="26"/>
    </row>
    <row r="4283" spans="1:2" x14ac:dyDescent="0.25">
      <c r="A4283" s="25"/>
      <c r="B4283" s="26"/>
    </row>
    <row r="4284" spans="1:2" x14ac:dyDescent="0.25">
      <c r="A4284" s="25"/>
      <c r="B4284" s="26"/>
    </row>
    <row r="4285" spans="1:2" x14ac:dyDescent="0.25">
      <c r="A4285" s="25"/>
      <c r="B4285" s="26"/>
    </row>
    <row r="4286" spans="1:2" x14ac:dyDescent="0.25">
      <c r="A4286" s="25"/>
      <c r="B4286" s="26"/>
    </row>
    <row r="4287" spans="1:2" x14ac:dyDescent="0.25">
      <c r="A4287" s="25"/>
      <c r="B4287" s="26"/>
    </row>
    <row r="4288" spans="1:2" x14ac:dyDescent="0.25">
      <c r="A4288" s="25"/>
      <c r="B4288" s="26"/>
    </row>
    <row r="4289" spans="1:2" x14ac:dyDescent="0.25">
      <c r="A4289" s="25"/>
      <c r="B4289" s="26"/>
    </row>
    <row r="4290" spans="1:2" x14ac:dyDescent="0.25">
      <c r="A4290" s="25"/>
      <c r="B4290" s="26"/>
    </row>
    <row r="4291" spans="1:2" x14ac:dyDescent="0.25">
      <c r="A4291" s="25"/>
      <c r="B4291" s="26"/>
    </row>
    <row r="4292" spans="1:2" x14ac:dyDescent="0.25">
      <c r="A4292" s="25"/>
      <c r="B4292" s="26"/>
    </row>
    <row r="4293" spans="1:2" x14ac:dyDescent="0.25">
      <c r="A4293" s="25"/>
      <c r="B4293" s="26"/>
    </row>
    <row r="4294" spans="1:2" x14ac:dyDescent="0.25">
      <c r="A4294" s="25"/>
      <c r="B4294" s="26"/>
    </row>
    <row r="4295" spans="1:2" x14ac:dyDescent="0.25">
      <c r="A4295" s="25"/>
      <c r="B4295" s="26"/>
    </row>
    <row r="4296" spans="1:2" x14ac:dyDescent="0.25">
      <c r="A4296" s="25"/>
      <c r="B4296" s="26"/>
    </row>
    <row r="4297" spans="1:2" x14ac:dyDescent="0.25">
      <c r="A4297" s="25"/>
      <c r="B4297" s="26"/>
    </row>
    <row r="4298" spans="1:2" x14ac:dyDescent="0.25">
      <c r="A4298" s="25"/>
      <c r="B4298" s="26"/>
    </row>
    <row r="4299" spans="1:2" x14ac:dyDescent="0.25">
      <c r="A4299" s="25"/>
      <c r="B4299" s="26"/>
    </row>
    <row r="4300" spans="1:2" x14ac:dyDescent="0.25">
      <c r="A4300" s="25"/>
      <c r="B4300" s="26"/>
    </row>
    <row r="4301" spans="1:2" x14ac:dyDescent="0.25">
      <c r="A4301" s="25"/>
      <c r="B4301" s="26"/>
    </row>
    <row r="4302" spans="1:2" x14ac:dyDescent="0.25">
      <c r="A4302" s="25"/>
      <c r="B4302" s="26"/>
    </row>
    <row r="4303" spans="1:2" x14ac:dyDescent="0.25">
      <c r="A4303" s="25"/>
      <c r="B4303" s="26"/>
    </row>
    <row r="4304" spans="1:2" x14ac:dyDescent="0.25">
      <c r="A4304" s="25"/>
      <c r="B4304" s="26"/>
    </row>
    <row r="4305" spans="1:2" x14ac:dyDescent="0.25">
      <c r="A4305" s="25"/>
      <c r="B4305" s="26"/>
    </row>
    <row r="4306" spans="1:2" x14ac:dyDescent="0.25">
      <c r="A4306" s="25"/>
      <c r="B4306" s="26"/>
    </row>
    <row r="4307" spans="1:2" x14ac:dyDescent="0.25">
      <c r="A4307" s="25"/>
      <c r="B4307" s="26"/>
    </row>
    <row r="4308" spans="1:2" x14ac:dyDescent="0.25">
      <c r="A4308" s="25"/>
      <c r="B4308" s="26"/>
    </row>
    <row r="4309" spans="1:2" x14ac:dyDescent="0.25">
      <c r="A4309" s="25"/>
      <c r="B4309" s="26"/>
    </row>
    <row r="4310" spans="1:2" x14ac:dyDescent="0.25">
      <c r="A4310" s="25"/>
      <c r="B4310" s="26"/>
    </row>
    <row r="4311" spans="1:2" x14ac:dyDescent="0.25">
      <c r="A4311" s="25"/>
      <c r="B4311" s="26"/>
    </row>
    <row r="4312" spans="1:2" x14ac:dyDescent="0.25">
      <c r="A4312" s="25"/>
      <c r="B4312" s="26"/>
    </row>
    <row r="4313" spans="1:2" x14ac:dyDescent="0.25">
      <c r="A4313" s="25"/>
      <c r="B4313" s="26"/>
    </row>
    <row r="4314" spans="1:2" x14ac:dyDescent="0.25">
      <c r="A4314" s="25"/>
      <c r="B4314" s="26"/>
    </row>
    <row r="4315" spans="1:2" x14ac:dyDescent="0.25">
      <c r="A4315" s="25"/>
      <c r="B4315" s="26"/>
    </row>
    <row r="4316" spans="1:2" x14ac:dyDescent="0.25">
      <c r="A4316" s="25"/>
      <c r="B4316" s="26"/>
    </row>
    <row r="4317" spans="1:2" x14ac:dyDescent="0.25">
      <c r="A4317" s="25"/>
      <c r="B4317" s="26"/>
    </row>
    <row r="4318" spans="1:2" x14ac:dyDescent="0.25">
      <c r="A4318" s="25"/>
      <c r="B4318" s="26"/>
    </row>
    <row r="4319" spans="1:2" x14ac:dyDescent="0.25">
      <c r="A4319" s="25"/>
      <c r="B4319" s="26"/>
    </row>
    <row r="4320" spans="1:2" x14ac:dyDescent="0.25">
      <c r="A4320" s="25"/>
      <c r="B4320" s="26"/>
    </row>
    <row r="4321" spans="1:2" x14ac:dyDescent="0.25">
      <c r="A4321" s="25"/>
      <c r="B4321" s="26"/>
    </row>
    <row r="4322" spans="1:2" x14ac:dyDescent="0.25">
      <c r="A4322" s="25"/>
      <c r="B4322" s="26"/>
    </row>
    <row r="4323" spans="1:2" x14ac:dyDescent="0.25">
      <c r="A4323" s="25"/>
      <c r="B4323" s="26"/>
    </row>
    <row r="4324" spans="1:2" x14ac:dyDescent="0.25">
      <c r="A4324" s="25"/>
      <c r="B4324" s="26"/>
    </row>
    <row r="4325" spans="1:2" x14ac:dyDescent="0.25">
      <c r="A4325" s="25"/>
      <c r="B4325" s="26"/>
    </row>
    <row r="4326" spans="1:2" x14ac:dyDescent="0.25">
      <c r="A4326" s="25"/>
      <c r="B4326" s="26"/>
    </row>
    <row r="4327" spans="1:2" x14ac:dyDescent="0.25">
      <c r="A4327" s="25"/>
      <c r="B4327" s="26"/>
    </row>
    <row r="4328" spans="1:2" x14ac:dyDescent="0.25">
      <c r="A4328" s="25"/>
      <c r="B4328" s="26"/>
    </row>
    <row r="4329" spans="1:2" x14ac:dyDescent="0.25">
      <c r="A4329" s="25"/>
      <c r="B4329" s="26"/>
    </row>
    <row r="4330" spans="1:2" x14ac:dyDescent="0.25">
      <c r="A4330" s="25"/>
      <c r="B4330" s="26"/>
    </row>
    <row r="4331" spans="1:2" x14ac:dyDescent="0.25">
      <c r="A4331" s="25"/>
      <c r="B4331" s="26"/>
    </row>
    <row r="4332" spans="1:2" x14ac:dyDescent="0.25">
      <c r="A4332" s="25"/>
      <c r="B4332" s="26"/>
    </row>
    <row r="4333" spans="1:2" x14ac:dyDescent="0.25">
      <c r="A4333" s="25"/>
      <c r="B4333" s="26"/>
    </row>
    <row r="4334" spans="1:2" x14ac:dyDescent="0.25">
      <c r="A4334" s="25"/>
      <c r="B4334" s="26"/>
    </row>
    <row r="4335" spans="1:2" x14ac:dyDescent="0.25">
      <c r="A4335" s="25"/>
      <c r="B4335" s="26"/>
    </row>
    <row r="4336" spans="1:2" x14ac:dyDescent="0.25">
      <c r="A4336" s="25"/>
      <c r="B4336" s="26"/>
    </row>
    <row r="4337" spans="1:2" x14ac:dyDescent="0.25">
      <c r="A4337" s="25"/>
      <c r="B4337" s="26"/>
    </row>
    <row r="4338" spans="1:2" x14ac:dyDescent="0.25">
      <c r="A4338" s="25"/>
      <c r="B4338" s="26"/>
    </row>
    <row r="4339" spans="1:2" x14ac:dyDescent="0.25">
      <c r="A4339" s="25"/>
      <c r="B4339" s="26"/>
    </row>
    <row r="4340" spans="1:2" x14ac:dyDescent="0.25">
      <c r="A4340" s="25"/>
      <c r="B4340" s="26"/>
    </row>
    <row r="4341" spans="1:2" x14ac:dyDescent="0.25">
      <c r="A4341" s="25"/>
      <c r="B4341" s="26"/>
    </row>
    <row r="4342" spans="1:2" x14ac:dyDescent="0.25">
      <c r="A4342" s="25"/>
      <c r="B4342" s="26"/>
    </row>
    <row r="4343" spans="1:2" x14ac:dyDescent="0.25">
      <c r="A4343" s="25"/>
      <c r="B4343" s="26"/>
    </row>
    <row r="4344" spans="1:2" x14ac:dyDescent="0.25">
      <c r="A4344" s="25"/>
      <c r="B4344" s="26"/>
    </row>
    <row r="4345" spans="1:2" x14ac:dyDescent="0.25">
      <c r="A4345" s="25"/>
      <c r="B4345" s="26"/>
    </row>
    <row r="4346" spans="1:2" x14ac:dyDescent="0.25">
      <c r="A4346" s="25"/>
      <c r="B4346" s="26"/>
    </row>
    <row r="4347" spans="1:2" x14ac:dyDescent="0.25">
      <c r="A4347" s="25"/>
      <c r="B4347" s="26"/>
    </row>
    <row r="4348" spans="1:2" x14ac:dyDescent="0.25">
      <c r="A4348" s="25"/>
      <c r="B4348" s="26"/>
    </row>
    <row r="4349" spans="1:2" x14ac:dyDescent="0.25">
      <c r="A4349" s="25"/>
      <c r="B4349" s="26"/>
    </row>
    <row r="4350" spans="1:2" x14ac:dyDescent="0.25">
      <c r="A4350" s="25"/>
      <c r="B4350" s="26"/>
    </row>
    <row r="4351" spans="1:2" x14ac:dyDescent="0.25">
      <c r="A4351" s="25"/>
      <c r="B4351" s="26"/>
    </row>
    <row r="4352" spans="1:2" x14ac:dyDescent="0.25">
      <c r="A4352" s="25"/>
      <c r="B4352" s="26"/>
    </row>
    <row r="4353" spans="1:2" x14ac:dyDescent="0.25">
      <c r="A4353" s="25"/>
      <c r="B4353" s="26"/>
    </row>
    <row r="4354" spans="1:2" x14ac:dyDescent="0.25">
      <c r="A4354" s="25"/>
      <c r="B4354" s="26"/>
    </row>
    <row r="4355" spans="1:2" x14ac:dyDescent="0.25">
      <c r="A4355" s="25"/>
      <c r="B4355" s="26"/>
    </row>
    <row r="4356" spans="1:2" x14ac:dyDescent="0.25">
      <c r="A4356" s="25"/>
      <c r="B4356" s="26"/>
    </row>
    <row r="4357" spans="1:2" x14ac:dyDescent="0.25">
      <c r="A4357" s="25"/>
      <c r="B4357" s="26"/>
    </row>
    <row r="4358" spans="1:2" x14ac:dyDescent="0.25">
      <c r="A4358" s="25"/>
      <c r="B4358" s="26"/>
    </row>
    <row r="4359" spans="1:2" x14ac:dyDescent="0.25">
      <c r="A4359" s="25"/>
      <c r="B4359" s="26"/>
    </row>
    <row r="4360" spans="1:2" x14ac:dyDescent="0.25">
      <c r="A4360" s="25"/>
      <c r="B4360" s="26"/>
    </row>
    <row r="4361" spans="1:2" x14ac:dyDescent="0.25">
      <c r="A4361" s="25"/>
      <c r="B4361" s="26"/>
    </row>
    <row r="4362" spans="1:2" x14ac:dyDescent="0.25">
      <c r="A4362" s="25"/>
      <c r="B4362" s="26"/>
    </row>
    <row r="4363" spans="1:2" x14ac:dyDescent="0.25">
      <c r="A4363" s="25"/>
      <c r="B4363" s="26"/>
    </row>
    <row r="4364" spans="1:2" x14ac:dyDescent="0.25">
      <c r="A4364" s="25"/>
      <c r="B4364" s="26"/>
    </row>
    <row r="4365" spans="1:2" x14ac:dyDescent="0.25">
      <c r="A4365" s="25"/>
      <c r="B4365" s="26"/>
    </row>
    <row r="4366" spans="1:2" x14ac:dyDescent="0.25">
      <c r="A4366" s="25"/>
      <c r="B4366" s="26"/>
    </row>
    <row r="4367" spans="1:2" x14ac:dyDescent="0.25">
      <c r="A4367" s="25"/>
      <c r="B4367" s="26"/>
    </row>
    <row r="4368" spans="1:2" x14ac:dyDescent="0.25">
      <c r="A4368" s="25"/>
      <c r="B4368" s="26"/>
    </row>
    <row r="4369" spans="1:2" x14ac:dyDescent="0.25">
      <c r="A4369" s="25"/>
      <c r="B4369" s="26"/>
    </row>
    <row r="4370" spans="1:2" x14ac:dyDescent="0.25">
      <c r="A4370" s="25"/>
      <c r="B4370" s="26"/>
    </row>
    <row r="4371" spans="1:2" x14ac:dyDescent="0.25">
      <c r="A4371" s="25"/>
      <c r="B4371" s="26"/>
    </row>
    <row r="4372" spans="1:2" x14ac:dyDescent="0.25">
      <c r="A4372" s="25"/>
      <c r="B4372" s="26"/>
    </row>
    <row r="4373" spans="1:2" x14ac:dyDescent="0.25">
      <c r="A4373" s="25"/>
      <c r="B4373" s="26"/>
    </row>
    <row r="4374" spans="1:2" x14ac:dyDescent="0.25">
      <c r="A4374" s="25"/>
      <c r="B4374" s="26"/>
    </row>
    <row r="4375" spans="1:2" x14ac:dyDescent="0.25">
      <c r="A4375" s="25"/>
      <c r="B4375" s="26"/>
    </row>
    <row r="4376" spans="1:2" x14ac:dyDescent="0.25">
      <c r="A4376" s="25"/>
      <c r="B4376" s="26"/>
    </row>
    <row r="4377" spans="1:2" x14ac:dyDescent="0.25">
      <c r="A4377" s="25"/>
      <c r="B4377" s="26"/>
    </row>
    <row r="4378" spans="1:2" x14ac:dyDescent="0.25">
      <c r="A4378" s="25"/>
      <c r="B4378" s="26"/>
    </row>
    <row r="4379" spans="1:2" x14ac:dyDescent="0.25">
      <c r="A4379" s="25"/>
      <c r="B4379" s="26"/>
    </row>
    <row r="4380" spans="1:2" x14ac:dyDescent="0.25">
      <c r="A4380" s="25"/>
      <c r="B4380" s="26"/>
    </row>
    <row r="4381" spans="1:2" x14ac:dyDescent="0.25">
      <c r="A4381" s="25"/>
      <c r="B4381" s="26"/>
    </row>
    <row r="4382" spans="1:2" x14ac:dyDescent="0.25">
      <c r="A4382" s="25"/>
      <c r="B4382" s="26"/>
    </row>
    <row r="4383" spans="1:2" x14ac:dyDescent="0.25">
      <c r="A4383" s="25"/>
      <c r="B4383" s="26"/>
    </row>
    <row r="4384" spans="1:2" x14ac:dyDescent="0.25">
      <c r="A4384" s="25"/>
      <c r="B4384" s="26"/>
    </row>
    <row r="4385" spans="1:2" x14ac:dyDescent="0.25">
      <c r="A4385" s="25"/>
      <c r="B4385" s="26"/>
    </row>
    <row r="4386" spans="1:2" x14ac:dyDescent="0.25">
      <c r="A4386" s="25"/>
      <c r="B4386" s="26"/>
    </row>
    <row r="4387" spans="1:2" x14ac:dyDescent="0.25">
      <c r="A4387" s="25"/>
      <c r="B4387" s="26"/>
    </row>
    <row r="4388" spans="1:2" x14ac:dyDescent="0.25">
      <c r="A4388" s="25"/>
      <c r="B4388" s="26"/>
    </row>
    <row r="4389" spans="1:2" x14ac:dyDescent="0.25">
      <c r="A4389" s="25"/>
      <c r="B4389" s="26"/>
    </row>
    <row r="4390" spans="1:2" x14ac:dyDescent="0.25">
      <c r="A4390" s="25"/>
      <c r="B4390" s="26"/>
    </row>
    <row r="4391" spans="1:2" x14ac:dyDescent="0.25">
      <c r="A4391" s="25"/>
      <c r="B4391" s="26"/>
    </row>
    <row r="4392" spans="1:2" x14ac:dyDescent="0.25">
      <c r="A4392" s="25"/>
      <c r="B4392" s="26"/>
    </row>
    <row r="4393" spans="1:2" x14ac:dyDescent="0.25">
      <c r="A4393" s="25"/>
      <c r="B4393" s="26"/>
    </row>
    <row r="4394" spans="1:2" x14ac:dyDescent="0.25">
      <c r="A4394" s="25"/>
      <c r="B4394" s="26"/>
    </row>
    <row r="4395" spans="1:2" x14ac:dyDescent="0.25">
      <c r="A4395" s="25"/>
      <c r="B4395" s="26"/>
    </row>
    <row r="4396" spans="1:2" x14ac:dyDescent="0.25">
      <c r="A4396" s="25"/>
      <c r="B4396" s="26"/>
    </row>
    <row r="4397" spans="1:2" x14ac:dyDescent="0.25">
      <c r="A4397" s="25"/>
      <c r="B4397" s="26"/>
    </row>
    <row r="4398" spans="1:2" x14ac:dyDescent="0.25">
      <c r="A4398" s="25"/>
      <c r="B4398" s="26"/>
    </row>
    <row r="4399" spans="1:2" x14ac:dyDescent="0.25">
      <c r="A4399" s="25"/>
      <c r="B4399" s="26"/>
    </row>
    <row r="4400" spans="1:2" x14ac:dyDescent="0.25">
      <c r="A4400" s="25"/>
      <c r="B4400" s="26"/>
    </row>
    <row r="4401" spans="1:2" x14ac:dyDescent="0.25">
      <c r="A4401" s="25"/>
      <c r="B4401" s="26"/>
    </row>
    <row r="4402" spans="1:2" x14ac:dyDescent="0.25">
      <c r="A4402" s="25"/>
      <c r="B4402" s="26"/>
    </row>
    <row r="4403" spans="1:2" x14ac:dyDescent="0.25">
      <c r="A4403" s="25"/>
      <c r="B4403" s="26"/>
    </row>
    <row r="4404" spans="1:2" x14ac:dyDescent="0.25">
      <c r="A4404" s="25"/>
      <c r="B4404" s="26"/>
    </row>
    <row r="4405" spans="1:2" x14ac:dyDescent="0.25">
      <c r="A4405" s="25"/>
      <c r="B4405" s="26"/>
    </row>
    <row r="4406" spans="1:2" x14ac:dyDescent="0.25">
      <c r="A4406" s="25"/>
      <c r="B4406" s="26"/>
    </row>
    <row r="4407" spans="1:2" x14ac:dyDescent="0.25">
      <c r="A4407" s="25"/>
      <c r="B4407" s="26"/>
    </row>
    <row r="4408" spans="1:2" x14ac:dyDescent="0.25">
      <c r="A4408" s="25"/>
      <c r="B4408" s="26"/>
    </row>
    <row r="4409" spans="1:2" x14ac:dyDescent="0.25">
      <c r="A4409" s="25"/>
      <c r="B4409" s="26"/>
    </row>
    <row r="4410" spans="1:2" x14ac:dyDescent="0.25">
      <c r="A4410" s="25"/>
      <c r="B4410" s="26"/>
    </row>
    <row r="4411" spans="1:2" x14ac:dyDescent="0.25">
      <c r="A4411" s="25"/>
      <c r="B4411" s="26"/>
    </row>
    <row r="4412" spans="1:2" x14ac:dyDescent="0.25">
      <c r="A4412" s="25"/>
      <c r="B4412" s="26"/>
    </row>
    <row r="4413" spans="1:2" x14ac:dyDescent="0.25">
      <c r="A4413" s="25"/>
      <c r="B4413" s="26"/>
    </row>
    <row r="4414" spans="1:2" x14ac:dyDescent="0.25">
      <c r="A4414" s="25"/>
      <c r="B4414" s="26"/>
    </row>
    <row r="4415" spans="1:2" x14ac:dyDescent="0.25">
      <c r="A4415" s="25"/>
      <c r="B4415" s="26"/>
    </row>
    <row r="4416" spans="1:2" x14ac:dyDescent="0.25">
      <c r="A4416" s="25"/>
      <c r="B4416" s="26"/>
    </row>
    <row r="4417" spans="1:2" x14ac:dyDescent="0.25">
      <c r="A4417" s="25"/>
      <c r="B4417" s="26"/>
    </row>
    <row r="4418" spans="1:2" x14ac:dyDescent="0.25">
      <c r="A4418" s="25"/>
      <c r="B4418" s="26"/>
    </row>
    <row r="4419" spans="1:2" x14ac:dyDescent="0.25">
      <c r="A4419" s="25"/>
      <c r="B4419" s="26"/>
    </row>
    <row r="4420" spans="1:2" x14ac:dyDescent="0.25">
      <c r="A4420" s="25"/>
      <c r="B4420" s="26"/>
    </row>
    <row r="4421" spans="1:2" x14ac:dyDescent="0.25">
      <c r="A4421" s="25"/>
      <c r="B4421" s="26"/>
    </row>
    <row r="4422" spans="1:2" x14ac:dyDescent="0.25">
      <c r="A4422" s="25"/>
      <c r="B4422" s="26"/>
    </row>
    <row r="4423" spans="1:2" x14ac:dyDescent="0.25">
      <c r="A4423" s="25"/>
      <c r="B4423" s="26"/>
    </row>
    <row r="4424" spans="1:2" x14ac:dyDescent="0.25">
      <c r="A4424" s="25"/>
      <c r="B4424" s="26"/>
    </row>
    <row r="4425" spans="1:2" x14ac:dyDescent="0.25">
      <c r="A4425" s="25"/>
      <c r="B4425" s="26"/>
    </row>
    <row r="4426" spans="1:2" x14ac:dyDescent="0.25">
      <c r="A4426" s="25"/>
      <c r="B4426" s="26"/>
    </row>
    <row r="4427" spans="1:2" x14ac:dyDescent="0.25">
      <c r="A4427" s="25"/>
      <c r="B4427" s="26"/>
    </row>
    <row r="4428" spans="1:2" x14ac:dyDescent="0.25">
      <c r="A4428" s="25"/>
      <c r="B4428" s="26"/>
    </row>
    <row r="4429" spans="1:2" x14ac:dyDescent="0.25">
      <c r="A4429" s="25"/>
      <c r="B4429" s="26"/>
    </row>
    <row r="4430" spans="1:2" x14ac:dyDescent="0.25">
      <c r="A4430" s="25"/>
      <c r="B4430" s="26"/>
    </row>
    <row r="4431" spans="1:2" x14ac:dyDescent="0.25">
      <c r="A4431" s="25"/>
      <c r="B4431" s="26"/>
    </row>
    <row r="4432" spans="1:2" x14ac:dyDescent="0.25">
      <c r="A4432" s="25"/>
      <c r="B4432" s="26"/>
    </row>
    <row r="4433" spans="1:2" x14ac:dyDescent="0.25">
      <c r="A4433" s="25"/>
      <c r="B4433" s="26"/>
    </row>
    <row r="4434" spans="1:2" x14ac:dyDescent="0.25">
      <c r="A4434" s="25"/>
      <c r="B4434" s="26"/>
    </row>
    <row r="4435" spans="1:2" x14ac:dyDescent="0.25">
      <c r="A4435" s="25"/>
      <c r="B4435" s="26"/>
    </row>
    <row r="4436" spans="1:2" x14ac:dyDescent="0.25">
      <c r="A4436" s="25"/>
      <c r="B4436" s="26"/>
    </row>
    <row r="4437" spans="1:2" x14ac:dyDescent="0.25">
      <c r="A4437" s="25"/>
      <c r="B4437" s="26"/>
    </row>
    <row r="4438" spans="1:2" x14ac:dyDescent="0.25">
      <c r="A4438" s="25"/>
      <c r="B4438" s="26"/>
    </row>
    <row r="4439" spans="1:2" x14ac:dyDescent="0.25">
      <c r="A4439" s="25"/>
      <c r="B4439" s="26"/>
    </row>
    <row r="4440" spans="1:2" x14ac:dyDescent="0.25">
      <c r="A4440" s="25"/>
      <c r="B4440" s="26"/>
    </row>
    <row r="4441" spans="1:2" x14ac:dyDescent="0.25">
      <c r="A4441" s="25"/>
      <c r="B4441" s="26"/>
    </row>
    <row r="4442" spans="1:2" x14ac:dyDescent="0.25">
      <c r="A4442" s="25"/>
      <c r="B4442" s="26"/>
    </row>
    <row r="4443" spans="1:2" x14ac:dyDescent="0.25">
      <c r="A4443" s="25"/>
      <c r="B4443" s="26"/>
    </row>
    <row r="4444" spans="1:2" x14ac:dyDescent="0.25">
      <c r="A4444" s="25"/>
      <c r="B4444" s="26"/>
    </row>
    <row r="4445" spans="1:2" x14ac:dyDescent="0.25">
      <c r="A4445" s="25"/>
      <c r="B4445" s="26"/>
    </row>
    <row r="4446" spans="1:2" x14ac:dyDescent="0.25">
      <c r="A4446" s="25"/>
      <c r="B4446" s="26"/>
    </row>
    <row r="4447" spans="1:2" x14ac:dyDescent="0.25">
      <c r="A4447" s="25"/>
      <c r="B4447" s="26"/>
    </row>
    <row r="4448" spans="1:2" x14ac:dyDescent="0.25">
      <c r="A4448" s="25"/>
      <c r="B4448" s="26"/>
    </row>
    <row r="4449" spans="1:2" x14ac:dyDescent="0.25">
      <c r="A4449" s="25"/>
      <c r="B4449" s="26"/>
    </row>
    <row r="4450" spans="1:2" x14ac:dyDescent="0.25">
      <c r="A4450" s="25"/>
      <c r="B4450" s="26"/>
    </row>
    <row r="4451" spans="1:2" x14ac:dyDescent="0.25">
      <c r="A4451" s="25"/>
      <c r="B4451" s="26"/>
    </row>
    <row r="4452" spans="1:2" x14ac:dyDescent="0.25">
      <c r="A4452" s="25"/>
      <c r="B4452" s="26"/>
    </row>
    <row r="4453" spans="1:2" x14ac:dyDescent="0.25">
      <c r="A4453" s="25"/>
      <c r="B4453" s="26"/>
    </row>
    <row r="4454" spans="1:2" x14ac:dyDescent="0.25">
      <c r="A4454" s="25"/>
      <c r="B4454" s="26"/>
    </row>
    <row r="4455" spans="1:2" x14ac:dyDescent="0.25">
      <c r="A4455" s="25"/>
      <c r="B4455" s="26"/>
    </row>
    <row r="4456" spans="1:2" x14ac:dyDescent="0.25">
      <c r="A4456" s="25"/>
      <c r="B4456" s="26"/>
    </row>
    <row r="4457" spans="1:2" x14ac:dyDescent="0.25">
      <c r="A4457" s="25"/>
      <c r="B4457" s="26"/>
    </row>
    <row r="4458" spans="1:2" x14ac:dyDescent="0.25">
      <c r="A4458" s="25"/>
      <c r="B4458" s="26"/>
    </row>
    <row r="4459" spans="1:2" x14ac:dyDescent="0.25">
      <c r="A4459" s="25"/>
      <c r="B4459" s="26"/>
    </row>
    <row r="4460" spans="1:2" x14ac:dyDescent="0.25">
      <c r="A4460" s="25"/>
      <c r="B4460" s="26"/>
    </row>
    <row r="4461" spans="1:2" x14ac:dyDescent="0.25">
      <c r="A4461" s="25"/>
      <c r="B4461" s="26"/>
    </row>
    <row r="4462" spans="1:2" x14ac:dyDescent="0.25">
      <c r="A4462" s="25"/>
      <c r="B4462" s="26"/>
    </row>
    <row r="4463" spans="1:2" x14ac:dyDescent="0.25">
      <c r="A4463" s="25"/>
      <c r="B4463" s="26"/>
    </row>
    <row r="4464" spans="1:2" x14ac:dyDescent="0.25">
      <c r="A4464" s="25"/>
      <c r="B4464" s="26"/>
    </row>
    <row r="4465" spans="1:2" x14ac:dyDescent="0.25">
      <c r="A4465" s="25"/>
      <c r="B4465" s="26"/>
    </row>
    <row r="4466" spans="1:2" x14ac:dyDescent="0.25">
      <c r="A4466" s="25"/>
      <c r="B4466" s="26"/>
    </row>
    <row r="4467" spans="1:2" x14ac:dyDescent="0.25">
      <c r="A4467" s="25"/>
      <c r="B4467" s="26"/>
    </row>
    <row r="4468" spans="1:2" x14ac:dyDescent="0.25">
      <c r="A4468" s="25"/>
      <c r="B4468" s="26"/>
    </row>
    <row r="4469" spans="1:2" x14ac:dyDescent="0.25">
      <c r="A4469" s="25"/>
      <c r="B4469" s="26"/>
    </row>
    <row r="4470" spans="1:2" x14ac:dyDescent="0.25">
      <c r="A4470" s="25"/>
      <c r="B4470" s="26"/>
    </row>
    <row r="4471" spans="1:2" x14ac:dyDescent="0.25">
      <c r="A4471" s="25"/>
      <c r="B4471" s="26"/>
    </row>
    <row r="4472" spans="1:2" x14ac:dyDescent="0.25">
      <c r="A4472" s="25"/>
      <c r="B4472" s="26"/>
    </row>
    <row r="4473" spans="1:2" x14ac:dyDescent="0.25">
      <c r="A4473" s="25"/>
      <c r="B4473" s="26"/>
    </row>
    <row r="4474" spans="1:2" x14ac:dyDescent="0.25">
      <c r="A4474" s="25"/>
      <c r="B4474" s="26"/>
    </row>
    <row r="4475" spans="1:2" x14ac:dyDescent="0.25">
      <c r="A4475" s="25"/>
      <c r="B4475" s="26"/>
    </row>
    <row r="4476" spans="1:2" x14ac:dyDescent="0.25">
      <c r="A4476" s="25"/>
      <c r="B4476" s="26"/>
    </row>
    <row r="4477" spans="1:2" x14ac:dyDescent="0.25">
      <c r="A4477" s="25"/>
      <c r="B4477" s="26"/>
    </row>
    <row r="4478" spans="1:2" x14ac:dyDescent="0.25">
      <c r="A4478" s="25"/>
      <c r="B4478" s="26"/>
    </row>
    <row r="4479" spans="1:2" x14ac:dyDescent="0.25">
      <c r="A4479" s="25"/>
      <c r="B4479" s="26"/>
    </row>
    <row r="4480" spans="1:2" x14ac:dyDescent="0.25">
      <c r="A4480" s="25"/>
      <c r="B4480" s="26"/>
    </row>
    <row r="4481" spans="1:2" x14ac:dyDescent="0.25">
      <c r="A4481" s="25"/>
      <c r="B4481" s="26"/>
    </row>
    <row r="4482" spans="1:2" x14ac:dyDescent="0.25">
      <c r="A4482" s="25"/>
      <c r="B4482" s="26"/>
    </row>
    <row r="4483" spans="1:2" x14ac:dyDescent="0.25">
      <c r="A4483" s="25"/>
      <c r="B4483" s="26"/>
    </row>
    <row r="4484" spans="1:2" x14ac:dyDescent="0.25">
      <c r="A4484" s="25"/>
      <c r="B4484" s="26"/>
    </row>
    <row r="4485" spans="1:2" x14ac:dyDescent="0.25">
      <c r="A4485" s="25"/>
      <c r="B4485" s="26"/>
    </row>
    <row r="4486" spans="1:2" x14ac:dyDescent="0.25">
      <c r="A4486" s="25"/>
      <c r="B4486" s="26"/>
    </row>
    <row r="4487" spans="1:2" x14ac:dyDescent="0.25">
      <c r="A4487" s="25"/>
      <c r="B4487" s="26"/>
    </row>
    <row r="4488" spans="1:2" x14ac:dyDescent="0.25">
      <c r="A4488" s="25"/>
      <c r="B4488" s="26"/>
    </row>
    <row r="4489" spans="1:2" x14ac:dyDescent="0.25">
      <c r="A4489" s="25"/>
      <c r="B4489" s="26"/>
    </row>
    <row r="4490" spans="1:2" x14ac:dyDescent="0.25">
      <c r="A4490" s="25"/>
      <c r="B4490" s="26"/>
    </row>
    <row r="4491" spans="1:2" x14ac:dyDescent="0.25">
      <c r="A4491" s="25"/>
      <c r="B4491" s="26"/>
    </row>
    <row r="4492" spans="1:2" x14ac:dyDescent="0.25">
      <c r="A4492" s="25"/>
      <c r="B4492" s="26"/>
    </row>
    <row r="4493" spans="1:2" x14ac:dyDescent="0.25">
      <c r="A4493" s="25"/>
      <c r="B4493" s="26"/>
    </row>
    <row r="4494" spans="1:2" x14ac:dyDescent="0.25">
      <c r="A4494" s="25"/>
      <c r="B4494" s="26"/>
    </row>
    <row r="4495" spans="1:2" x14ac:dyDescent="0.25">
      <c r="A4495" s="25"/>
      <c r="B4495" s="26"/>
    </row>
    <row r="4496" spans="1:2" x14ac:dyDescent="0.25">
      <c r="A4496" s="25"/>
      <c r="B4496" s="26"/>
    </row>
    <row r="4497" spans="1:2" x14ac:dyDescent="0.25">
      <c r="A4497" s="25"/>
      <c r="B4497" s="26"/>
    </row>
    <row r="4498" spans="1:2" x14ac:dyDescent="0.25">
      <c r="A4498" s="25"/>
      <c r="B4498" s="26"/>
    </row>
    <row r="4499" spans="1:2" x14ac:dyDescent="0.25">
      <c r="A4499" s="25"/>
      <c r="B4499" s="26"/>
    </row>
    <row r="4500" spans="1:2" x14ac:dyDescent="0.25">
      <c r="A4500" s="25"/>
      <c r="B4500" s="26"/>
    </row>
    <row r="4501" spans="1:2" x14ac:dyDescent="0.25">
      <c r="A4501" s="25"/>
      <c r="B4501" s="26"/>
    </row>
    <row r="4502" spans="1:2" x14ac:dyDescent="0.25">
      <c r="A4502" s="25"/>
      <c r="B4502" s="26"/>
    </row>
    <row r="4503" spans="1:2" x14ac:dyDescent="0.25">
      <c r="A4503" s="25"/>
      <c r="B4503" s="26"/>
    </row>
    <row r="4504" spans="1:2" x14ac:dyDescent="0.25">
      <c r="A4504" s="25"/>
      <c r="B4504" s="26"/>
    </row>
    <row r="4505" spans="1:2" x14ac:dyDescent="0.25">
      <c r="A4505" s="25"/>
      <c r="B4505" s="26"/>
    </row>
    <row r="4506" spans="1:2" x14ac:dyDescent="0.25">
      <c r="A4506" s="25"/>
      <c r="B4506" s="26"/>
    </row>
    <row r="4507" spans="1:2" x14ac:dyDescent="0.25">
      <c r="A4507" s="25"/>
      <c r="B4507" s="26"/>
    </row>
    <row r="4508" spans="1:2" x14ac:dyDescent="0.25">
      <c r="A4508" s="25"/>
      <c r="B4508" s="26"/>
    </row>
    <row r="4509" spans="1:2" x14ac:dyDescent="0.25">
      <c r="A4509" s="25"/>
      <c r="B4509" s="26"/>
    </row>
    <row r="4510" spans="1:2" x14ac:dyDescent="0.25">
      <c r="A4510" s="25"/>
      <c r="B4510" s="26"/>
    </row>
    <row r="4511" spans="1:2" x14ac:dyDescent="0.25">
      <c r="A4511" s="25"/>
      <c r="B4511" s="26"/>
    </row>
    <row r="4512" spans="1:2" x14ac:dyDescent="0.25">
      <c r="A4512" s="25"/>
      <c r="B4512" s="26"/>
    </row>
    <row r="4513" spans="1:2" x14ac:dyDescent="0.25">
      <c r="A4513" s="25"/>
      <c r="B4513" s="26"/>
    </row>
    <row r="4514" spans="1:2" x14ac:dyDescent="0.25">
      <c r="A4514" s="25"/>
      <c r="B4514" s="26"/>
    </row>
    <row r="4515" spans="1:2" x14ac:dyDescent="0.25">
      <c r="A4515" s="25"/>
      <c r="B4515" s="26"/>
    </row>
    <row r="4516" spans="1:2" x14ac:dyDescent="0.25">
      <c r="A4516" s="25"/>
      <c r="B4516" s="26"/>
    </row>
    <row r="4517" spans="1:2" x14ac:dyDescent="0.25">
      <c r="A4517" s="25"/>
      <c r="B4517" s="26"/>
    </row>
    <row r="4518" spans="1:2" x14ac:dyDescent="0.25">
      <c r="A4518" s="25"/>
      <c r="B4518" s="26"/>
    </row>
    <row r="4519" spans="1:2" x14ac:dyDescent="0.25">
      <c r="A4519" s="25"/>
      <c r="B4519" s="26"/>
    </row>
    <row r="4520" spans="1:2" x14ac:dyDescent="0.25">
      <c r="A4520" s="25"/>
      <c r="B4520" s="26"/>
    </row>
    <row r="4521" spans="1:2" x14ac:dyDescent="0.25">
      <c r="A4521" s="25"/>
      <c r="B4521" s="26"/>
    </row>
    <row r="4522" spans="1:2" x14ac:dyDescent="0.25">
      <c r="A4522" s="25"/>
      <c r="B4522" s="26"/>
    </row>
    <row r="4523" spans="1:2" x14ac:dyDescent="0.25">
      <c r="A4523" s="25"/>
      <c r="B4523" s="26"/>
    </row>
    <row r="4524" spans="1:2" x14ac:dyDescent="0.25">
      <c r="A4524" s="25"/>
      <c r="B4524" s="26"/>
    </row>
    <row r="4525" spans="1:2" x14ac:dyDescent="0.25">
      <c r="A4525" s="25"/>
      <c r="B4525" s="26"/>
    </row>
    <row r="4526" spans="1:2" x14ac:dyDescent="0.25">
      <c r="A4526" s="25"/>
      <c r="B4526" s="26"/>
    </row>
    <row r="4527" spans="1:2" x14ac:dyDescent="0.25">
      <c r="A4527" s="25"/>
      <c r="B4527" s="26"/>
    </row>
    <row r="4528" spans="1:2" x14ac:dyDescent="0.25">
      <c r="A4528" s="25"/>
      <c r="B4528" s="26"/>
    </row>
    <row r="4529" spans="1:2" x14ac:dyDescent="0.25">
      <c r="A4529" s="25"/>
      <c r="B4529" s="26"/>
    </row>
    <row r="4530" spans="1:2" x14ac:dyDescent="0.25">
      <c r="A4530" s="25"/>
      <c r="B4530" s="26"/>
    </row>
    <row r="4531" spans="1:2" x14ac:dyDescent="0.25">
      <c r="A4531" s="25"/>
      <c r="B4531" s="26"/>
    </row>
    <row r="4532" spans="1:2" x14ac:dyDescent="0.25">
      <c r="A4532" s="25"/>
      <c r="B4532" s="26"/>
    </row>
    <row r="4533" spans="1:2" x14ac:dyDescent="0.25">
      <c r="A4533" s="25"/>
      <c r="B4533" s="26"/>
    </row>
    <row r="4534" spans="1:2" x14ac:dyDescent="0.25">
      <c r="A4534" s="25"/>
      <c r="B4534" s="26"/>
    </row>
    <row r="4535" spans="1:2" x14ac:dyDescent="0.25">
      <c r="A4535" s="25"/>
      <c r="B4535" s="26"/>
    </row>
    <row r="4536" spans="1:2" x14ac:dyDescent="0.25">
      <c r="A4536" s="25"/>
      <c r="B4536" s="26"/>
    </row>
    <row r="4537" spans="1:2" x14ac:dyDescent="0.25">
      <c r="A4537" s="25"/>
      <c r="B4537" s="26"/>
    </row>
    <row r="4538" spans="1:2" x14ac:dyDescent="0.25">
      <c r="A4538" s="25"/>
      <c r="B4538" s="26"/>
    </row>
    <row r="4539" spans="1:2" x14ac:dyDescent="0.25">
      <c r="A4539" s="25"/>
      <c r="B4539" s="26"/>
    </row>
    <row r="4540" spans="1:2" x14ac:dyDescent="0.25">
      <c r="A4540" s="25"/>
      <c r="B4540" s="26"/>
    </row>
    <row r="4541" spans="1:2" x14ac:dyDescent="0.25">
      <c r="A4541" s="25"/>
      <c r="B4541" s="26"/>
    </row>
    <row r="4542" spans="1:2" x14ac:dyDescent="0.25">
      <c r="A4542" s="25"/>
      <c r="B4542" s="26"/>
    </row>
    <row r="4543" spans="1:2" x14ac:dyDescent="0.25">
      <c r="A4543" s="25"/>
      <c r="B4543" s="26"/>
    </row>
    <row r="4544" spans="1:2" x14ac:dyDescent="0.25">
      <c r="A4544" s="25"/>
      <c r="B4544" s="26"/>
    </row>
    <row r="4545" spans="1:2" x14ac:dyDescent="0.25">
      <c r="A4545" s="25"/>
      <c r="B4545" s="26"/>
    </row>
    <row r="4546" spans="1:2" x14ac:dyDescent="0.25">
      <c r="A4546" s="25"/>
      <c r="B4546" s="26"/>
    </row>
    <row r="4547" spans="1:2" x14ac:dyDescent="0.25">
      <c r="A4547" s="25"/>
      <c r="B4547" s="26"/>
    </row>
    <row r="4548" spans="1:2" x14ac:dyDescent="0.25">
      <c r="A4548" s="25"/>
      <c r="B4548" s="26"/>
    </row>
    <row r="4549" spans="1:2" x14ac:dyDescent="0.25">
      <c r="A4549" s="25"/>
      <c r="B4549" s="26"/>
    </row>
    <row r="4550" spans="1:2" x14ac:dyDescent="0.25">
      <c r="A4550" s="25"/>
      <c r="B4550" s="26"/>
    </row>
    <row r="4551" spans="1:2" x14ac:dyDescent="0.25">
      <c r="A4551" s="25"/>
      <c r="B4551" s="26"/>
    </row>
    <row r="4552" spans="1:2" x14ac:dyDescent="0.25">
      <c r="A4552" s="25"/>
      <c r="B4552" s="26"/>
    </row>
    <row r="4553" spans="1:2" x14ac:dyDescent="0.25">
      <c r="A4553" s="25"/>
      <c r="B4553" s="26"/>
    </row>
    <row r="4554" spans="1:2" x14ac:dyDescent="0.25">
      <c r="A4554" s="25"/>
      <c r="B4554" s="26"/>
    </row>
    <row r="4555" spans="1:2" x14ac:dyDescent="0.25">
      <c r="A4555" s="25"/>
      <c r="B4555" s="26"/>
    </row>
    <row r="4556" spans="1:2" x14ac:dyDescent="0.25">
      <c r="A4556" s="25"/>
      <c r="B4556" s="26"/>
    </row>
    <row r="4557" spans="1:2" x14ac:dyDescent="0.25">
      <c r="A4557" s="25"/>
      <c r="B4557" s="26"/>
    </row>
    <row r="4558" spans="1:2" x14ac:dyDescent="0.25">
      <c r="A4558" s="25"/>
      <c r="B4558" s="26"/>
    </row>
    <row r="4559" spans="1:2" x14ac:dyDescent="0.25">
      <c r="A4559" s="25"/>
      <c r="B4559" s="26"/>
    </row>
    <row r="4560" spans="1:2" x14ac:dyDescent="0.25">
      <c r="A4560" s="25"/>
      <c r="B4560" s="26"/>
    </row>
    <row r="4561" spans="1:2" x14ac:dyDescent="0.25">
      <c r="A4561" s="25"/>
      <c r="B4561" s="26"/>
    </row>
    <row r="4562" spans="1:2" x14ac:dyDescent="0.25">
      <c r="A4562" s="25"/>
      <c r="B4562" s="26"/>
    </row>
    <row r="4563" spans="1:2" x14ac:dyDescent="0.25">
      <c r="A4563" s="25"/>
      <c r="B4563" s="26"/>
    </row>
    <row r="4564" spans="1:2" x14ac:dyDescent="0.25">
      <c r="A4564" s="25"/>
      <c r="B4564" s="26"/>
    </row>
    <row r="4565" spans="1:2" x14ac:dyDescent="0.25">
      <c r="A4565" s="25"/>
      <c r="B4565" s="26"/>
    </row>
    <row r="4566" spans="1:2" x14ac:dyDescent="0.25">
      <c r="A4566" s="25"/>
      <c r="B4566" s="26"/>
    </row>
    <row r="4567" spans="1:2" x14ac:dyDescent="0.25">
      <c r="A4567" s="25"/>
      <c r="B4567" s="26"/>
    </row>
    <row r="4568" spans="1:2" x14ac:dyDescent="0.25">
      <c r="A4568" s="25"/>
      <c r="B4568" s="26"/>
    </row>
    <row r="4569" spans="1:2" x14ac:dyDescent="0.25">
      <c r="A4569" s="25"/>
      <c r="B4569" s="26"/>
    </row>
    <row r="4570" spans="1:2" x14ac:dyDescent="0.25">
      <c r="A4570" s="25"/>
      <c r="B4570" s="26"/>
    </row>
    <row r="4571" spans="1:2" x14ac:dyDescent="0.25">
      <c r="A4571" s="25"/>
      <c r="B4571" s="26"/>
    </row>
    <row r="4572" spans="1:2" x14ac:dyDescent="0.25">
      <c r="A4572" s="25"/>
      <c r="B4572" s="26"/>
    </row>
    <row r="4573" spans="1:2" x14ac:dyDescent="0.25">
      <c r="A4573" s="25"/>
      <c r="B4573" s="26"/>
    </row>
    <row r="4574" spans="1:2" x14ac:dyDescent="0.25">
      <c r="A4574" s="25"/>
      <c r="B4574" s="26"/>
    </row>
    <row r="4575" spans="1:2" x14ac:dyDescent="0.25">
      <c r="A4575" s="25"/>
      <c r="B4575" s="26"/>
    </row>
    <row r="4576" spans="1:2" x14ac:dyDescent="0.25">
      <c r="A4576" s="25"/>
      <c r="B4576" s="26"/>
    </row>
    <row r="4577" spans="1:2" x14ac:dyDescent="0.25">
      <c r="A4577" s="25"/>
      <c r="B4577" s="26"/>
    </row>
    <row r="4578" spans="1:2" x14ac:dyDescent="0.25">
      <c r="A4578" s="25"/>
      <c r="B4578" s="26"/>
    </row>
    <row r="4579" spans="1:2" x14ac:dyDescent="0.25">
      <c r="A4579" s="25"/>
      <c r="B4579" s="26"/>
    </row>
    <row r="4580" spans="1:2" x14ac:dyDescent="0.25">
      <c r="A4580" s="25"/>
      <c r="B4580" s="26"/>
    </row>
    <row r="4581" spans="1:2" x14ac:dyDescent="0.25">
      <c r="A4581" s="25"/>
      <c r="B4581" s="26"/>
    </row>
    <row r="4582" spans="1:2" x14ac:dyDescent="0.25">
      <c r="A4582" s="25"/>
      <c r="B4582" s="26"/>
    </row>
    <row r="4583" spans="1:2" x14ac:dyDescent="0.25">
      <c r="A4583" s="25"/>
      <c r="B4583" s="26"/>
    </row>
    <row r="4584" spans="1:2" x14ac:dyDescent="0.25">
      <c r="A4584" s="25"/>
      <c r="B4584" s="26"/>
    </row>
    <row r="4585" spans="1:2" x14ac:dyDescent="0.25">
      <c r="A4585" s="25"/>
      <c r="B4585" s="26"/>
    </row>
    <row r="4586" spans="1:2" x14ac:dyDescent="0.25">
      <c r="A4586" s="25"/>
      <c r="B4586" s="26"/>
    </row>
    <row r="4587" spans="1:2" x14ac:dyDescent="0.25">
      <c r="A4587" s="25"/>
      <c r="B4587" s="26"/>
    </row>
    <row r="4588" spans="1:2" x14ac:dyDescent="0.25">
      <c r="A4588" s="25"/>
      <c r="B4588" s="26"/>
    </row>
    <row r="4589" spans="1:2" x14ac:dyDescent="0.25">
      <c r="A4589" s="25"/>
      <c r="B4589" s="26"/>
    </row>
    <row r="4590" spans="1:2" x14ac:dyDescent="0.25">
      <c r="A4590" s="25"/>
      <c r="B4590" s="26"/>
    </row>
    <row r="4591" spans="1:2" x14ac:dyDescent="0.25">
      <c r="A4591" s="25"/>
      <c r="B4591" s="26"/>
    </row>
    <row r="4592" spans="1:2" x14ac:dyDescent="0.25">
      <c r="A4592" s="25"/>
      <c r="B4592" s="26"/>
    </row>
    <row r="4593" spans="1:2" x14ac:dyDescent="0.25">
      <c r="A4593" s="25"/>
      <c r="B4593" s="26"/>
    </row>
    <row r="4594" spans="1:2" x14ac:dyDescent="0.25">
      <c r="A4594" s="25"/>
      <c r="B4594" s="26"/>
    </row>
    <row r="4595" spans="1:2" x14ac:dyDescent="0.25">
      <c r="A4595" s="25"/>
      <c r="B4595" s="26"/>
    </row>
    <row r="4596" spans="1:2" x14ac:dyDescent="0.25">
      <c r="A4596" s="25"/>
      <c r="B4596" s="26"/>
    </row>
    <row r="4597" spans="1:2" x14ac:dyDescent="0.25">
      <c r="A4597" s="25"/>
      <c r="B4597" s="26"/>
    </row>
    <row r="4598" spans="1:2" x14ac:dyDescent="0.25">
      <c r="A4598" s="25"/>
      <c r="B4598" s="26"/>
    </row>
    <row r="4599" spans="1:2" x14ac:dyDescent="0.25">
      <c r="A4599" s="25"/>
      <c r="B4599" s="26"/>
    </row>
    <row r="4600" spans="1:2" x14ac:dyDescent="0.25">
      <c r="A4600" s="25"/>
      <c r="B4600" s="26"/>
    </row>
    <row r="4601" spans="1:2" x14ac:dyDescent="0.25">
      <c r="A4601" s="25"/>
      <c r="B4601" s="26"/>
    </row>
    <row r="4602" spans="1:2" x14ac:dyDescent="0.25">
      <c r="A4602" s="25"/>
      <c r="B4602" s="26"/>
    </row>
    <row r="4603" spans="1:2" x14ac:dyDescent="0.25">
      <c r="A4603" s="25"/>
      <c r="B4603" s="26"/>
    </row>
    <row r="4604" spans="1:2" x14ac:dyDescent="0.25">
      <c r="A4604" s="25"/>
      <c r="B4604" s="26"/>
    </row>
    <row r="4605" spans="1:2" x14ac:dyDescent="0.25">
      <c r="A4605" s="25"/>
      <c r="B4605" s="26"/>
    </row>
    <row r="4606" spans="1:2" x14ac:dyDescent="0.25">
      <c r="A4606" s="25"/>
      <c r="B4606" s="26"/>
    </row>
    <row r="4607" spans="1:2" x14ac:dyDescent="0.25">
      <c r="A4607" s="25"/>
      <c r="B4607" s="26"/>
    </row>
    <row r="4608" spans="1:2" x14ac:dyDescent="0.25">
      <c r="A4608" s="25"/>
      <c r="B4608" s="26"/>
    </row>
    <row r="4609" spans="1:2" x14ac:dyDescent="0.25">
      <c r="A4609" s="25"/>
      <c r="B4609" s="26"/>
    </row>
    <row r="4610" spans="1:2" x14ac:dyDescent="0.25">
      <c r="A4610" s="25"/>
      <c r="B4610" s="26"/>
    </row>
    <row r="4611" spans="1:2" x14ac:dyDescent="0.25">
      <c r="A4611" s="25"/>
      <c r="B4611" s="26"/>
    </row>
    <row r="4612" spans="1:2" x14ac:dyDescent="0.25">
      <c r="A4612" s="25"/>
      <c r="B4612" s="26"/>
    </row>
    <row r="4613" spans="1:2" x14ac:dyDescent="0.25">
      <c r="A4613" s="25"/>
      <c r="B4613" s="26"/>
    </row>
    <row r="4614" spans="1:2" x14ac:dyDescent="0.25">
      <c r="A4614" s="25"/>
      <c r="B4614" s="26"/>
    </row>
    <row r="4615" spans="1:2" x14ac:dyDescent="0.25">
      <c r="A4615" s="25"/>
      <c r="B4615" s="26"/>
    </row>
    <row r="4616" spans="1:2" x14ac:dyDescent="0.25">
      <c r="A4616" s="25"/>
      <c r="B4616" s="26"/>
    </row>
    <row r="4617" spans="1:2" x14ac:dyDescent="0.25">
      <c r="A4617" s="25"/>
      <c r="B4617" s="26"/>
    </row>
    <row r="4618" spans="1:2" x14ac:dyDescent="0.25">
      <c r="A4618" s="25"/>
      <c r="B4618" s="26"/>
    </row>
    <row r="4619" spans="1:2" x14ac:dyDescent="0.25">
      <c r="A4619" s="25"/>
      <c r="B4619" s="26"/>
    </row>
    <row r="4620" spans="1:2" x14ac:dyDescent="0.25">
      <c r="A4620" s="25"/>
      <c r="B4620" s="26"/>
    </row>
    <row r="4621" spans="1:2" x14ac:dyDescent="0.25">
      <c r="A4621" s="25"/>
      <c r="B4621" s="26"/>
    </row>
    <row r="4622" spans="1:2" x14ac:dyDescent="0.25">
      <c r="A4622" s="25"/>
      <c r="B4622" s="26"/>
    </row>
    <row r="4623" spans="1:2" x14ac:dyDescent="0.25">
      <c r="A4623" s="25"/>
      <c r="B4623" s="26"/>
    </row>
    <row r="4624" spans="1:2" x14ac:dyDescent="0.25">
      <c r="A4624" s="25"/>
      <c r="B4624" s="26"/>
    </row>
    <row r="4625" spans="1:2" x14ac:dyDescent="0.25">
      <c r="A4625" s="25"/>
      <c r="B4625" s="26"/>
    </row>
    <row r="4626" spans="1:2" x14ac:dyDescent="0.25">
      <c r="A4626" s="25"/>
      <c r="B4626" s="26"/>
    </row>
    <row r="4627" spans="1:2" x14ac:dyDescent="0.25">
      <c r="A4627" s="25"/>
      <c r="B4627" s="26"/>
    </row>
    <row r="4628" spans="1:2" x14ac:dyDescent="0.25">
      <c r="A4628" s="25"/>
      <c r="B4628" s="26"/>
    </row>
    <row r="4629" spans="1:2" x14ac:dyDescent="0.25">
      <c r="A4629" s="25"/>
      <c r="B4629" s="26"/>
    </row>
    <row r="4630" spans="1:2" x14ac:dyDescent="0.25">
      <c r="A4630" s="25"/>
      <c r="B4630" s="26"/>
    </row>
    <row r="4631" spans="1:2" x14ac:dyDescent="0.25">
      <c r="A4631" s="25"/>
      <c r="B4631" s="26"/>
    </row>
    <row r="4632" spans="1:2" x14ac:dyDescent="0.25">
      <c r="A4632" s="25"/>
      <c r="B4632" s="26"/>
    </row>
    <row r="4633" spans="1:2" x14ac:dyDescent="0.25">
      <c r="A4633" s="25"/>
      <c r="B4633" s="26"/>
    </row>
    <row r="4634" spans="1:2" x14ac:dyDescent="0.25">
      <c r="A4634" s="25"/>
      <c r="B4634" s="26"/>
    </row>
    <row r="4635" spans="1:2" x14ac:dyDescent="0.25">
      <c r="A4635" s="25"/>
      <c r="B4635" s="26"/>
    </row>
    <row r="4636" spans="1:2" x14ac:dyDescent="0.25">
      <c r="A4636" s="25"/>
      <c r="B4636" s="26"/>
    </row>
    <row r="4637" spans="1:2" x14ac:dyDescent="0.25">
      <c r="A4637" s="25"/>
      <c r="B4637" s="26"/>
    </row>
    <row r="4638" spans="1:2" x14ac:dyDescent="0.25">
      <c r="A4638" s="25"/>
      <c r="B4638" s="26"/>
    </row>
    <row r="4639" spans="1:2" x14ac:dyDescent="0.25">
      <c r="A4639" s="25"/>
      <c r="B4639" s="26"/>
    </row>
    <row r="4640" spans="1:2" x14ac:dyDescent="0.25">
      <c r="A4640" s="25"/>
      <c r="B4640" s="26"/>
    </row>
    <row r="4641" spans="1:2" x14ac:dyDescent="0.25">
      <c r="A4641" s="25"/>
      <c r="B4641" s="26"/>
    </row>
    <row r="4642" spans="1:2" x14ac:dyDescent="0.25">
      <c r="A4642" s="25"/>
      <c r="B4642" s="26"/>
    </row>
    <row r="4643" spans="1:2" x14ac:dyDescent="0.25">
      <c r="A4643" s="25"/>
      <c r="B4643" s="26"/>
    </row>
    <row r="4644" spans="1:2" x14ac:dyDescent="0.25">
      <c r="A4644" s="25"/>
      <c r="B4644" s="26"/>
    </row>
    <row r="4645" spans="1:2" x14ac:dyDescent="0.25">
      <c r="A4645" s="25"/>
      <c r="B4645" s="26"/>
    </row>
    <row r="4646" spans="1:2" x14ac:dyDescent="0.25">
      <c r="A4646" s="25"/>
      <c r="B4646" s="26"/>
    </row>
    <row r="4647" spans="1:2" x14ac:dyDescent="0.25">
      <c r="A4647" s="25"/>
      <c r="B4647" s="26"/>
    </row>
    <row r="4648" spans="1:2" x14ac:dyDescent="0.25">
      <c r="A4648" s="25"/>
      <c r="B4648" s="26"/>
    </row>
    <row r="4649" spans="1:2" x14ac:dyDescent="0.25">
      <c r="A4649" s="25"/>
      <c r="B4649" s="26"/>
    </row>
    <row r="4650" spans="1:2" x14ac:dyDescent="0.25">
      <c r="A4650" s="25"/>
      <c r="B4650" s="26"/>
    </row>
    <row r="4651" spans="1:2" x14ac:dyDescent="0.25">
      <c r="A4651" s="25"/>
      <c r="B4651" s="26"/>
    </row>
    <row r="4652" spans="1:2" x14ac:dyDescent="0.25">
      <c r="A4652" s="25"/>
      <c r="B4652" s="26"/>
    </row>
    <row r="4653" spans="1:2" x14ac:dyDescent="0.25">
      <c r="A4653" s="25"/>
      <c r="B4653" s="26"/>
    </row>
    <row r="4654" spans="1:2" x14ac:dyDescent="0.25">
      <c r="A4654" s="25"/>
      <c r="B4654" s="26"/>
    </row>
    <row r="4655" spans="1:2" x14ac:dyDescent="0.25">
      <c r="A4655" s="25"/>
      <c r="B4655" s="26"/>
    </row>
    <row r="4656" spans="1:2" x14ac:dyDescent="0.25">
      <c r="A4656" s="25"/>
      <c r="B4656" s="26"/>
    </row>
    <row r="4657" spans="1:2" x14ac:dyDescent="0.25">
      <c r="A4657" s="25"/>
      <c r="B4657" s="26"/>
    </row>
    <row r="4658" spans="1:2" x14ac:dyDescent="0.25">
      <c r="A4658" s="25"/>
      <c r="B4658" s="26"/>
    </row>
    <row r="4659" spans="1:2" x14ac:dyDescent="0.25">
      <c r="A4659" s="25"/>
      <c r="B4659" s="26"/>
    </row>
    <row r="4660" spans="1:2" x14ac:dyDescent="0.25">
      <c r="A4660" s="25"/>
      <c r="B4660" s="26"/>
    </row>
    <row r="4661" spans="1:2" x14ac:dyDescent="0.25">
      <c r="A4661" s="25"/>
      <c r="B4661" s="26"/>
    </row>
    <row r="4662" spans="1:2" x14ac:dyDescent="0.25">
      <c r="A4662" s="25"/>
      <c r="B4662" s="26"/>
    </row>
    <row r="4663" spans="1:2" x14ac:dyDescent="0.25">
      <c r="A4663" s="25"/>
      <c r="B4663" s="26"/>
    </row>
    <row r="4664" spans="1:2" x14ac:dyDescent="0.25">
      <c r="A4664" s="25"/>
      <c r="B4664" s="26"/>
    </row>
    <row r="4665" spans="1:2" x14ac:dyDescent="0.25">
      <c r="A4665" s="25"/>
      <c r="B4665" s="26"/>
    </row>
    <row r="4666" spans="1:2" x14ac:dyDescent="0.25">
      <c r="A4666" s="25"/>
      <c r="B4666" s="26"/>
    </row>
    <row r="4667" spans="1:2" x14ac:dyDescent="0.25">
      <c r="A4667" s="25"/>
      <c r="B4667" s="26"/>
    </row>
    <row r="4668" spans="1:2" x14ac:dyDescent="0.25">
      <c r="A4668" s="25"/>
      <c r="B4668" s="26"/>
    </row>
    <row r="4669" spans="1:2" x14ac:dyDescent="0.25">
      <c r="A4669" s="25"/>
      <c r="B4669" s="26"/>
    </row>
    <row r="4670" spans="1:2" x14ac:dyDescent="0.25">
      <c r="A4670" s="25"/>
      <c r="B4670" s="26"/>
    </row>
    <row r="4671" spans="1:2" x14ac:dyDescent="0.25">
      <c r="A4671" s="25"/>
      <c r="B4671" s="26"/>
    </row>
    <row r="4672" spans="1:2" x14ac:dyDescent="0.25">
      <c r="A4672" s="25"/>
      <c r="B4672" s="26"/>
    </row>
    <row r="4673" spans="1:2" x14ac:dyDescent="0.25">
      <c r="A4673" s="25"/>
      <c r="B4673" s="26"/>
    </row>
    <row r="4674" spans="1:2" x14ac:dyDescent="0.25">
      <c r="A4674" s="25"/>
      <c r="B4674" s="26"/>
    </row>
    <row r="4675" spans="1:2" x14ac:dyDescent="0.25">
      <c r="A4675" s="25"/>
      <c r="B4675" s="26"/>
    </row>
    <row r="4676" spans="1:2" x14ac:dyDescent="0.25">
      <c r="A4676" s="25"/>
      <c r="B4676" s="26"/>
    </row>
    <row r="4677" spans="1:2" x14ac:dyDescent="0.25">
      <c r="A4677" s="25"/>
      <c r="B4677" s="26"/>
    </row>
    <row r="4678" spans="1:2" x14ac:dyDescent="0.25">
      <c r="A4678" s="25"/>
      <c r="B4678" s="26"/>
    </row>
    <row r="4679" spans="1:2" x14ac:dyDescent="0.25">
      <c r="A4679" s="25"/>
      <c r="B4679" s="26"/>
    </row>
    <row r="4680" spans="1:2" x14ac:dyDescent="0.25">
      <c r="A4680" s="25"/>
      <c r="B4680" s="26"/>
    </row>
    <row r="4681" spans="1:2" x14ac:dyDescent="0.25">
      <c r="A4681" s="25"/>
      <c r="B4681" s="26"/>
    </row>
    <row r="4682" spans="1:2" x14ac:dyDescent="0.25">
      <c r="A4682" s="25"/>
      <c r="B4682" s="26"/>
    </row>
    <row r="4683" spans="1:2" x14ac:dyDescent="0.25">
      <c r="A4683" s="25"/>
      <c r="B4683" s="26"/>
    </row>
    <row r="4684" spans="1:2" x14ac:dyDescent="0.25">
      <c r="A4684" s="25"/>
      <c r="B4684" s="26"/>
    </row>
    <row r="4685" spans="1:2" x14ac:dyDescent="0.25">
      <c r="A4685" s="25"/>
      <c r="B4685" s="26"/>
    </row>
    <row r="4686" spans="1:2" x14ac:dyDescent="0.25">
      <c r="A4686" s="25"/>
      <c r="B4686" s="26"/>
    </row>
    <row r="4687" spans="1:2" x14ac:dyDescent="0.25">
      <c r="A4687" s="25"/>
      <c r="B4687" s="26"/>
    </row>
    <row r="4688" spans="1:2" x14ac:dyDescent="0.25">
      <c r="A4688" s="25"/>
      <c r="B4688" s="26"/>
    </row>
    <row r="4689" spans="1:2" x14ac:dyDescent="0.25">
      <c r="A4689" s="25"/>
      <c r="B4689" s="26"/>
    </row>
    <row r="4690" spans="1:2" x14ac:dyDescent="0.25">
      <c r="A4690" s="25"/>
      <c r="B4690" s="26"/>
    </row>
    <row r="4691" spans="1:2" x14ac:dyDescent="0.25">
      <c r="A4691" s="25"/>
      <c r="B4691" s="26"/>
    </row>
    <row r="4692" spans="1:2" x14ac:dyDescent="0.25">
      <c r="A4692" s="25"/>
      <c r="B4692" s="26"/>
    </row>
    <row r="4693" spans="1:2" x14ac:dyDescent="0.25">
      <c r="A4693" s="25"/>
      <c r="B4693" s="26"/>
    </row>
    <row r="4694" spans="1:2" x14ac:dyDescent="0.25">
      <c r="A4694" s="25"/>
      <c r="B4694" s="26"/>
    </row>
    <row r="4695" spans="1:2" x14ac:dyDescent="0.25">
      <c r="A4695" s="25"/>
      <c r="B4695" s="26"/>
    </row>
    <row r="4696" spans="1:2" x14ac:dyDescent="0.25">
      <c r="A4696" s="25"/>
      <c r="B4696" s="26"/>
    </row>
    <row r="4697" spans="1:2" x14ac:dyDescent="0.25">
      <c r="A4697" s="25"/>
      <c r="B4697" s="26"/>
    </row>
    <row r="4698" spans="1:2" x14ac:dyDescent="0.25">
      <c r="A4698" s="25"/>
      <c r="B4698" s="26"/>
    </row>
    <row r="4699" spans="1:2" x14ac:dyDescent="0.25">
      <c r="A4699" s="25"/>
      <c r="B4699" s="26"/>
    </row>
    <row r="4700" spans="1:2" x14ac:dyDescent="0.25">
      <c r="A4700" s="25"/>
      <c r="B4700" s="26"/>
    </row>
    <row r="4701" spans="1:2" x14ac:dyDescent="0.25">
      <c r="A4701" s="25"/>
      <c r="B4701" s="26"/>
    </row>
    <row r="4702" spans="1:2" x14ac:dyDescent="0.25">
      <c r="A4702" s="25"/>
      <c r="B4702" s="26"/>
    </row>
    <row r="4703" spans="1:2" x14ac:dyDescent="0.25">
      <c r="A4703" s="25"/>
      <c r="B4703" s="26"/>
    </row>
    <row r="4704" spans="1:2" x14ac:dyDescent="0.25">
      <c r="A4704" s="25"/>
      <c r="B4704" s="26"/>
    </row>
    <row r="4705" spans="1:2" x14ac:dyDescent="0.25">
      <c r="A4705" s="25"/>
      <c r="B4705" s="26"/>
    </row>
    <row r="4706" spans="1:2" x14ac:dyDescent="0.25">
      <c r="A4706" s="25"/>
      <c r="B4706" s="26"/>
    </row>
    <row r="4707" spans="1:2" x14ac:dyDescent="0.25">
      <c r="A4707" s="25"/>
      <c r="B4707" s="26"/>
    </row>
    <row r="4708" spans="1:2" x14ac:dyDescent="0.25">
      <c r="A4708" s="25"/>
      <c r="B4708" s="26"/>
    </row>
    <row r="4709" spans="1:2" x14ac:dyDescent="0.25">
      <c r="A4709" s="25"/>
      <c r="B4709" s="26"/>
    </row>
    <row r="4710" spans="1:2" x14ac:dyDescent="0.25">
      <c r="A4710" s="25"/>
      <c r="B4710" s="26"/>
    </row>
    <row r="4711" spans="1:2" x14ac:dyDescent="0.25">
      <c r="A4711" s="25"/>
      <c r="B4711" s="26"/>
    </row>
    <row r="4712" spans="1:2" x14ac:dyDescent="0.25">
      <c r="A4712" s="25"/>
      <c r="B4712" s="26"/>
    </row>
    <row r="4713" spans="1:2" x14ac:dyDescent="0.25">
      <c r="A4713" s="25"/>
      <c r="B4713" s="26"/>
    </row>
    <row r="4714" spans="1:2" x14ac:dyDescent="0.25">
      <c r="A4714" s="25"/>
      <c r="B4714" s="26"/>
    </row>
    <row r="4715" spans="1:2" x14ac:dyDescent="0.25">
      <c r="A4715" s="25"/>
      <c r="B4715" s="26"/>
    </row>
    <row r="4716" spans="1:2" x14ac:dyDescent="0.25">
      <c r="A4716" s="25"/>
      <c r="B4716" s="26"/>
    </row>
    <row r="4717" spans="1:2" x14ac:dyDescent="0.25">
      <c r="A4717" s="25"/>
      <c r="B4717" s="26"/>
    </row>
    <row r="4718" spans="1:2" x14ac:dyDescent="0.25">
      <c r="A4718" s="25"/>
      <c r="B4718" s="26"/>
    </row>
    <row r="4719" spans="1:2" x14ac:dyDescent="0.25">
      <c r="A4719" s="25"/>
      <c r="B4719" s="26"/>
    </row>
    <row r="4720" spans="1:2" x14ac:dyDescent="0.25">
      <c r="A4720" s="25"/>
      <c r="B4720" s="26"/>
    </row>
    <row r="4721" spans="1:2" x14ac:dyDescent="0.25">
      <c r="A4721" s="25"/>
      <c r="B4721" s="26"/>
    </row>
    <row r="4722" spans="1:2" x14ac:dyDescent="0.25">
      <c r="A4722" s="25"/>
      <c r="B4722" s="26"/>
    </row>
    <row r="4723" spans="1:2" x14ac:dyDescent="0.25">
      <c r="A4723" s="25"/>
      <c r="B4723" s="26"/>
    </row>
    <row r="4724" spans="1:2" x14ac:dyDescent="0.25">
      <c r="A4724" s="25"/>
      <c r="B4724" s="26"/>
    </row>
    <row r="4725" spans="1:2" x14ac:dyDescent="0.25">
      <c r="A4725" s="25"/>
      <c r="B4725" s="26"/>
    </row>
    <row r="4726" spans="1:2" x14ac:dyDescent="0.25">
      <c r="A4726" s="25"/>
      <c r="B4726" s="26"/>
    </row>
    <row r="4727" spans="1:2" x14ac:dyDescent="0.25">
      <c r="A4727" s="25"/>
      <c r="B4727" s="26"/>
    </row>
    <row r="4728" spans="1:2" x14ac:dyDescent="0.25">
      <c r="A4728" s="25"/>
      <c r="B4728" s="26"/>
    </row>
    <row r="4729" spans="1:2" x14ac:dyDescent="0.25">
      <c r="A4729" s="25"/>
      <c r="B4729" s="26"/>
    </row>
    <row r="4730" spans="1:2" x14ac:dyDescent="0.25">
      <c r="A4730" s="25"/>
      <c r="B4730" s="26"/>
    </row>
    <row r="4731" spans="1:2" x14ac:dyDescent="0.25">
      <c r="A4731" s="25"/>
      <c r="B4731" s="26"/>
    </row>
    <row r="4732" spans="1:2" x14ac:dyDescent="0.25">
      <c r="A4732" s="25"/>
      <c r="B4732" s="26"/>
    </row>
    <row r="4733" spans="1:2" x14ac:dyDescent="0.25">
      <c r="A4733" s="25"/>
      <c r="B4733" s="26"/>
    </row>
    <row r="4734" spans="1:2" x14ac:dyDescent="0.25">
      <c r="A4734" s="25"/>
      <c r="B4734" s="26"/>
    </row>
    <row r="4735" spans="1:2" x14ac:dyDescent="0.25">
      <c r="A4735" s="25"/>
      <c r="B4735" s="26"/>
    </row>
    <row r="4736" spans="1:2" x14ac:dyDescent="0.25">
      <c r="A4736" s="25"/>
      <c r="B4736" s="26"/>
    </row>
    <row r="4737" spans="1:2" x14ac:dyDescent="0.25">
      <c r="A4737" s="25"/>
      <c r="B4737" s="26"/>
    </row>
    <row r="4738" spans="1:2" x14ac:dyDescent="0.25">
      <c r="A4738" s="25"/>
      <c r="B4738" s="26"/>
    </row>
    <row r="4739" spans="1:2" x14ac:dyDescent="0.25">
      <c r="A4739" s="25"/>
      <c r="B4739" s="26"/>
    </row>
    <row r="4740" spans="1:2" x14ac:dyDescent="0.25">
      <c r="A4740" s="25"/>
      <c r="B4740" s="26"/>
    </row>
    <row r="4741" spans="1:2" x14ac:dyDescent="0.25">
      <c r="A4741" s="25"/>
      <c r="B4741" s="26"/>
    </row>
    <row r="4742" spans="1:2" x14ac:dyDescent="0.25">
      <c r="A4742" s="25"/>
      <c r="B4742" s="26"/>
    </row>
    <row r="4743" spans="1:2" x14ac:dyDescent="0.25">
      <c r="A4743" s="25"/>
      <c r="B4743" s="26"/>
    </row>
    <row r="4744" spans="1:2" x14ac:dyDescent="0.25">
      <c r="A4744" s="25"/>
      <c r="B4744" s="26"/>
    </row>
    <row r="4745" spans="1:2" x14ac:dyDescent="0.25">
      <c r="A4745" s="25"/>
      <c r="B4745" s="26"/>
    </row>
    <row r="4746" spans="1:2" x14ac:dyDescent="0.25">
      <c r="A4746" s="25"/>
      <c r="B4746" s="26"/>
    </row>
    <row r="4747" spans="1:2" x14ac:dyDescent="0.25">
      <c r="A4747" s="25"/>
      <c r="B4747" s="26"/>
    </row>
    <row r="4748" spans="1:2" x14ac:dyDescent="0.25">
      <c r="A4748" s="25"/>
      <c r="B4748" s="26"/>
    </row>
    <row r="4749" spans="1:2" x14ac:dyDescent="0.25">
      <c r="A4749" s="25"/>
      <c r="B4749" s="26"/>
    </row>
    <row r="4750" spans="1:2" x14ac:dyDescent="0.25">
      <c r="A4750" s="25"/>
      <c r="B4750" s="26"/>
    </row>
    <row r="4751" spans="1:2" x14ac:dyDescent="0.25">
      <c r="A4751" s="25"/>
      <c r="B4751" s="26"/>
    </row>
    <row r="4752" spans="1:2" x14ac:dyDescent="0.25">
      <c r="A4752" s="25"/>
      <c r="B4752" s="26"/>
    </row>
    <row r="4753" spans="1:2" x14ac:dyDescent="0.25">
      <c r="A4753" s="25"/>
      <c r="B4753" s="26"/>
    </row>
    <row r="4754" spans="1:2" x14ac:dyDescent="0.25">
      <c r="A4754" s="25"/>
      <c r="B4754" s="26"/>
    </row>
    <row r="4755" spans="1:2" x14ac:dyDescent="0.25">
      <c r="A4755" s="25"/>
      <c r="B4755" s="26"/>
    </row>
    <row r="4756" spans="1:2" x14ac:dyDescent="0.25">
      <c r="A4756" s="25"/>
      <c r="B4756" s="26"/>
    </row>
    <row r="4757" spans="1:2" x14ac:dyDescent="0.25">
      <c r="A4757" s="25"/>
      <c r="B4757" s="26"/>
    </row>
    <row r="4758" spans="1:2" x14ac:dyDescent="0.25">
      <c r="A4758" s="25"/>
      <c r="B4758" s="26"/>
    </row>
    <row r="4759" spans="1:2" x14ac:dyDescent="0.25">
      <c r="A4759" s="25"/>
      <c r="B4759" s="26"/>
    </row>
    <row r="4760" spans="1:2" x14ac:dyDescent="0.25">
      <c r="A4760" s="25"/>
      <c r="B4760" s="26"/>
    </row>
    <row r="4761" spans="1:2" x14ac:dyDescent="0.25">
      <c r="A4761" s="25"/>
      <c r="B4761" s="26"/>
    </row>
    <row r="4762" spans="1:2" x14ac:dyDescent="0.25">
      <c r="A4762" s="25"/>
      <c r="B4762" s="26"/>
    </row>
    <row r="4763" spans="1:2" x14ac:dyDescent="0.25">
      <c r="A4763" s="25"/>
      <c r="B4763" s="26"/>
    </row>
    <row r="4764" spans="1:2" x14ac:dyDescent="0.25">
      <c r="A4764" s="25"/>
      <c r="B4764" s="26"/>
    </row>
    <row r="4765" spans="1:2" x14ac:dyDescent="0.25">
      <c r="A4765" s="25"/>
      <c r="B4765" s="26"/>
    </row>
    <row r="4766" spans="1:2" x14ac:dyDescent="0.25">
      <c r="A4766" s="25"/>
      <c r="B4766" s="26"/>
    </row>
    <row r="4767" spans="1:2" x14ac:dyDescent="0.25">
      <c r="A4767" s="25"/>
      <c r="B4767" s="26"/>
    </row>
    <row r="4768" spans="1:2" x14ac:dyDescent="0.25">
      <c r="A4768" s="25"/>
      <c r="B4768" s="26"/>
    </row>
    <row r="4769" spans="1:2" x14ac:dyDescent="0.25">
      <c r="A4769" s="25"/>
      <c r="B4769" s="26"/>
    </row>
    <row r="4770" spans="1:2" x14ac:dyDescent="0.25">
      <c r="A4770" s="25"/>
      <c r="B4770" s="26"/>
    </row>
    <row r="4771" spans="1:2" x14ac:dyDescent="0.25">
      <c r="A4771" s="25"/>
      <c r="B4771" s="26"/>
    </row>
    <row r="4772" spans="1:2" x14ac:dyDescent="0.25">
      <c r="A4772" s="25"/>
      <c r="B4772" s="26"/>
    </row>
    <row r="4773" spans="1:2" x14ac:dyDescent="0.25">
      <c r="A4773" s="25"/>
      <c r="B4773" s="26"/>
    </row>
    <row r="4774" spans="1:2" x14ac:dyDescent="0.25">
      <c r="A4774" s="25"/>
      <c r="B4774" s="26"/>
    </row>
    <row r="4775" spans="1:2" x14ac:dyDescent="0.25">
      <c r="A4775" s="25"/>
      <c r="B4775" s="26"/>
    </row>
    <row r="4776" spans="1:2" x14ac:dyDescent="0.25">
      <c r="A4776" s="25"/>
      <c r="B4776" s="26"/>
    </row>
    <row r="4777" spans="1:2" x14ac:dyDescent="0.25">
      <c r="A4777" s="25"/>
      <c r="B4777" s="26"/>
    </row>
    <row r="4778" spans="1:2" x14ac:dyDescent="0.25">
      <c r="A4778" s="25"/>
      <c r="B4778" s="26"/>
    </row>
    <row r="4779" spans="1:2" x14ac:dyDescent="0.25">
      <c r="A4779" s="25"/>
      <c r="B4779" s="26"/>
    </row>
    <row r="4780" spans="1:2" x14ac:dyDescent="0.25">
      <c r="A4780" s="25"/>
      <c r="B4780" s="26"/>
    </row>
    <row r="4781" spans="1:2" x14ac:dyDescent="0.25">
      <c r="A4781" s="25"/>
      <c r="B4781" s="26"/>
    </row>
    <row r="4782" spans="1:2" x14ac:dyDescent="0.25">
      <c r="A4782" s="25"/>
      <c r="B4782" s="26"/>
    </row>
    <row r="4783" spans="1:2" x14ac:dyDescent="0.25">
      <c r="A4783" s="25"/>
      <c r="B4783" s="26"/>
    </row>
    <row r="4784" spans="1:2" x14ac:dyDescent="0.25">
      <c r="A4784" s="25"/>
      <c r="B4784" s="26"/>
    </row>
    <row r="4785" spans="1:2" x14ac:dyDescent="0.25">
      <c r="A4785" s="25"/>
      <c r="B4785" s="26"/>
    </row>
    <row r="4786" spans="1:2" x14ac:dyDescent="0.25">
      <c r="A4786" s="25"/>
      <c r="B4786" s="26"/>
    </row>
    <row r="4787" spans="1:2" x14ac:dyDescent="0.25">
      <c r="A4787" s="25"/>
      <c r="B4787" s="26"/>
    </row>
    <row r="4788" spans="1:2" x14ac:dyDescent="0.25">
      <c r="A4788" s="25"/>
      <c r="B4788" s="26"/>
    </row>
    <row r="4789" spans="1:2" x14ac:dyDescent="0.25">
      <c r="A4789" s="25"/>
      <c r="B4789" s="26"/>
    </row>
    <row r="4790" spans="1:2" x14ac:dyDescent="0.25">
      <c r="A4790" s="25"/>
      <c r="B4790" s="26"/>
    </row>
    <row r="4791" spans="1:2" x14ac:dyDescent="0.25">
      <c r="A4791" s="25"/>
      <c r="B4791" s="26"/>
    </row>
    <row r="4792" spans="1:2" x14ac:dyDescent="0.25">
      <c r="A4792" s="25"/>
      <c r="B4792" s="26"/>
    </row>
    <row r="4793" spans="1:2" x14ac:dyDescent="0.25">
      <c r="A4793" s="25"/>
      <c r="B4793" s="26"/>
    </row>
    <row r="4794" spans="1:2" x14ac:dyDescent="0.25">
      <c r="A4794" s="25"/>
      <c r="B4794" s="26"/>
    </row>
    <row r="4795" spans="1:2" x14ac:dyDescent="0.25">
      <c r="A4795" s="25"/>
      <c r="B4795" s="26"/>
    </row>
    <row r="4796" spans="1:2" x14ac:dyDescent="0.25">
      <c r="A4796" s="25"/>
      <c r="B4796" s="26"/>
    </row>
    <row r="4797" spans="1:2" x14ac:dyDescent="0.25">
      <c r="A4797" s="25"/>
      <c r="B4797" s="26"/>
    </row>
    <row r="4798" spans="1:2" x14ac:dyDescent="0.25">
      <c r="A4798" s="25"/>
      <c r="B4798" s="26"/>
    </row>
    <row r="4799" spans="1:2" x14ac:dyDescent="0.25">
      <c r="A4799" s="25"/>
      <c r="B4799" s="26"/>
    </row>
    <row r="4800" spans="1:2" x14ac:dyDescent="0.25">
      <c r="A4800" s="25"/>
      <c r="B4800" s="26"/>
    </row>
    <row r="4801" spans="1:2" x14ac:dyDescent="0.25">
      <c r="A4801" s="25"/>
      <c r="B4801" s="26"/>
    </row>
    <row r="4802" spans="1:2" x14ac:dyDescent="0.25">
      <c r="A4802" s="25"/>
      <c r="B4802" s="26"/>
    </row>
    <row r="4803" spans="1:2" x14ac:dyDescent="0.25">
      <c r="A4803" s="25"/>
      <c r="B4803" s="26"/>
    </row>
    <row r="4804" spans="1:2" x14ac:dyDescent="0.25">
      <c r="A4804" s="25"/>
      <c r="B4804" s="26"/>
    </row>
    <row r="4805" spans="1:2" x14ac:dyDescent="0.25">
      <c r="A4805" s="25"/>
      <c r="B4805" s="26"/>
    </row>
    <row r="4806" spans="1:2" x14ac:dyDescent="0.25">
      <c r="A4806" s="25"/>
      <c r="B4806" s="26"/>
    </row>
    <row r="4807" spans="1:2" x14ac:dyDescent="0.25">
      <c r="A4807" s="25"/>
      <c r="B4807" s="26"/>
    </row>
    <row r="4808" spans="1:2" x14ac:dyDescent="0.25">
      <c r="A4808" s="25"/>
      <c r="B4808" s="26"/>
    </row>
    <row r="4809" spans="1:2" x14ac:dyDescent="0.25">
      <c r="A4809" s="25"/>
      <c r="B4809" s="26"/>
    </row>
    <row r="4810" spans="1:2" x14ac:dyDescent="0.25">
      <c r="A4810" s="25"/>
      <c r="B4810" s="26"/>
    </row>
    <row r="4811" spans="1:2" x14ac:dyDescent="0.25">
      <c r="A4811" s="25"/>
      <c r="B4811" s="26"/>
    </row>
    <row r="4812" spans="1:2" x14ac:dyDescent="0.25">
      <c r="A4812" s="25"/>
      <c r="B4812" s="26"/>
    </row>
    <row r="4813" spans="1:2" x14ac:dyDescent="0.25">
      <c r="A4813" s="25"/>
      <c r="B4813" s="26"/>
    </row>
    <row r="4814" spans="1:2" x14ac:dyDescent="0.25">
      <c r="A4814" s="25"/>
      <c r="B4814" s="26"/>
    </row>
    <row r="4815" spans="1:2" x14ac:dyDescent="0.25">
      <c r="A4815" s="25"/>
      <c r="B4815" s="26"/>
    </row>
    <row r="4816" spans="1:2" x14ac:dyDescent="0.25">
      <c r="A4816" s="25"/>
      <c r="B4816" s="26"/>
    </row>
    <row r="4817" spans="1:2" x14ac:dyDescent="0.25">
      <c r="A4817" s="25"/>
      <c r="B4817" s="26"/>
    </row>
    <row r="4818" spans="1:2" x14ac:dyDescent="0.25">
      <c r="A4818" s="25"/>
      <c r="B4818" s="26"/>
    </row>
    <row r="4819" spans="1:2" x14ac:dyDescent="0.25">
      <c r="A4819" s="25"/>
      <c r="B4819" s="26"/>
    </row>
    <row r="4820" spans="1:2" x14ac:dyDescent="0.25">
      <c r="A4820" s="25"/>
      <c r="B4820" s="26"/>
    </row>
    <row r="4821" spans="1:2" x14ac:dyDescent="0.25">
      <c r="A4821" s="25"/>
      <c r="B4821" s="26"/>
    </row>
    <row r="4822" spans="1:2" x14ac:dyDescent="0.25">
      <c r="A4822" s="25"/>
      <c r="B4822" s="26"/>
    </row>
    <row r="4823" spans="1:2" x14ac:dyDescent="0.25">
      <c r="A4823" s="25"/>
      <c r="B4823" s="26"/>
    </row>
    <row r="4824" spans="1:2" x14ac:dyDescent="0.25">
      <c r="A4824" s="25"/>
      <c r="B4824" s="26"/>
    </row>
    <row r="4825" spans="1:2" x14ac:dyDescent="0.25">
      <c r="A4825" s="25"/>
      <c r="B4825" s="26"/>
    </row>
    <row r="4826" spans="1:2" x14ac:dyDescent="0.25">
      <c r="A4826" s="25"/>
      <c r="B4826" s="26"/>
    </row>
    <row r="4827" spans="1:2" x14ac:dyDescent="0.25">
      <c r="A4827" s="25"/>
      <c r="B4827" s="26"/>
    </row>
    <row r="4828" spans="1:2" x14ac:dyDescent="0.25">
      <c r="A4828" s="25"/>
      <c r="B4828" s="26"/>
    </row>
    <row r="4829" spans="1:2" x14ac:dyDescent="0.25">
      <c r="A4829" s="25"/>
      <c r="B4829" s="26"/>
    </row>
    <row r="4830" spans="1:2" x14ac:dyDescent="0.25">
      <c r="A4830" s="25"/>
      <c r="B4830" s="26"/>
    </row>
    <row r="4831" spans="1:2" x14ac:dyDescent="0.25">
      <c r="A4831" s="25"/>
      <c r="B4831" s="26"/>
    </row>
    <row r="4832" spans="1:2" x14ac:dyDescent="0.25">
      <c r="A4832" s="25"/>
      <c r="B4832" s="26"/>
    </row>
    <row r="4833" spans="1:2" x14ac:dyDescent="0.25">
      <c r="A4833" s="25"/>
      <c r="B4833" s="26"/>
    </row>
    <row r="4834" spans="1:2" x14ac:dyDescent="0.25">
      <c r="A4834" s="25"/>
      <c r="B4834" s="26"/>
    </row>
    <row r="4835" spans="1:2" x14ac:dyDescent="0.25">
      <c r="A4835" s="25"/>
      <c r="B4835" s="26"/>
    </row>
    <row r="4836" spans="1:2" x14ac:dyDescent="0.25">
      <c r="A4836" s="25"/>
      <c r="B4836" s="26"/>
    </row>
    <row r="4837" spans="1:2" x14ac:dyDescent="0.25">
      <c r="A4837" s="25"/>
      <c r="B4837" s="26"/>
    </row>
    <row r="4838" spans="1:2" x14ac:dyDescent="0.25">
      <c r="A4838" s="25"/>
      <c r="B4838" s="26"/>
    </row>
    <row r="4839" spans="1:2" x14ac:dyDescent="0.25">
      <c r="A4839" s="25"/>
      <c r="B4839" s="26"/>
    </row>
    <row r="4840" spans="1:2" x14ac:dyDescent="0.25">
      <c r="A4840" s="25"/>
      <c r="B4840" s="26"/>
    </row>
    <row r="4841" spans="1:2" x14ac:dyDescent="0.25">
      <c r="A4841" s="25"/>
      <c r="B4841" s="26"/>
    </row>
    <row r="4842" spans="1:2" x14ac:dyDescent="0.25">
      <c r="A4842" s="25"/>
      <c r="B4842" s="26"/>
    </row>
    <row r="4843" spans="1:2" x14ac:dyDescent="0.25">
      <c r="A4843" s="25"/>
      <c r="B4843" s="26"/>
    </row>
    <row r="4844" spans="1:2" x14ac:dyDescent="0.25">
      <c r="A4844" s="25"/>
      <c r="B4844" s="26"/>
    </row>
    <row r="4845" spans="1:2" x14ac:dyDescent="0.25">
      <c r="A4845" s="25"/>
      <c r="B4845" s="26"/>
    </row>
    <row r="4846" spans="1:2" x14ac:dyDescent="0.25">
      <c r="A4846" s="25"/>
      <c r="B4846" s="26"/>
    </row>
    <row r="4847" spans="1:2" x14ac:dyDescent="0.25">
      <c r="A4847" s="25"/>
      <c r="B4847" s="26"/>
    </row>
    <row r="4848" spans="1:2" x14ac:dyDescent="0.25">
      <c r="A4848" s="25"/>
      <c r="B4848" s="26"/>
    </row>
    <row r="4849" spans="1:2" x14ac:dyDescent="0.25">
      <c r="A4849" s="25"/>
      <c r="B4849" s="26"/>
    </row>
    <row r="4850" spans="1:2" x14ac:dyDescent="0.25">
      <c r="A4850" s="25"/>
      <c r="B4850" s="26"/>
    </row>
    <row r="4851" spans="1:2" x14ac:dyDescent="0.25">
      <c r="A4851" s="25"/>
      <c r="B4851" s="26"/>
    </row>
    <row r="4852" spans="1:2" x14ac:dyDescent="0.25">
      <c r="A4852" s="25"/>
      <c r="B4852" s="26"/>
    </row>
    <row r="4853" spans="1:2" x14ac:dyDescent="0.25">
      <c r="A4853" s="25"/>
      <c r="B4853" s="26"/>
    </row>
    <row r="4854" spans="1:2" x14ac:dyDescent="0.25">
      <c r="A4854" s="25"/>
      <c r="B4854" s="26"/>
    </row>
    <row r="4855" spans="1:2" x14ac:dyDescent="0.25">
      <c r="A4855" s="25"/>
      <c r="B4855" s="26"/>
    </row>
    <row r="4856" spans="1:2" x14ac:dyDescent="0.25">
      <c r="A4856" s="25"/>
      <c r="B4856" s="26"/>
    </row>
    <row r="4857" spans="1:2" x14ac:dyDescent="0.25">
      <c r="A4857" s="25"/>
      <c r="B4857" s="26"/>
    </row>
    <row r="4858" spans="1:2" x14ac:dyDescent="0.25">
      <c r="A4858" s="25"/>
      <c r="B4858" s="26"/>
    </row>
    <row r="4859" spans="1:2" x14ac:dyDescent="0.25">
      <c r="A4859" s="25"/>
      <c r="B4859" s="26"/>
    </row>
    <row r="4860" spans="1:2" x14ac:dyDescent="0.25">
      <c r="A4860" s="25"/>
      <c r="B4860" s="26"/>
    </row>
    <row r="4861" spans="1:2" x14ac:dyDescent="0.25">
      <c r="A4861" s="25"/>
      <c r="B4861" s="26"/>
    </row>
    <row r="4862" spans="1:2" x14ac:dyDescent="0.25">
      <c r="A4862" s="25"/>
      <c r="B4862" s="26"/>
    </row>
    <row r="4863" spans="1:2" x14ac:dyDescent="0.25">
      <c r="A4863" s="25"/>
      <c r="B4863" s="26"/>
    </row>
    <row r="4864" spans="1:2" x14ac:dyDescent="0.25">
      <c r="A4864" s="25"/>
      <c r="B4864" s="26"/>
    </row>
    <row r="4865" spans="1:2" x14ac:dyDescent="0.25">
      <c r="A4865" s="25"/>
      <c r="B4865" s="26"/>
    </row>
    <row r="4866" spans="1:2" x14ac:dyDescent="0.25">
      <c r="A4866" s="25"/>
      <c r="B4866" s="26"/>
    </row>
    <row r="4867" spans="1:2" x14ac:dyDescent="0.25">
      <c r="A4867" s="25"/>
      <c r="B4867" s="26"/>
    </row>
    <row r="4868" spans="1:2" x14ac:dyDescent="0.25">
      <c r="A4868" s="25"/>
      <c r="B4868" s="26"/>
    </row>
    <row r="4869" spans="1:2" x14ac:dyDescent="0.25">
      <c r="A4869" s="25"/>
      <c r="B4869" s="26"/>
    </row>
    <row r="4870" spans="1:2" x14ac:dyDescent="0.25">
      <c r="A4870" s="25"/>
      <c r="B4870" s="26"/>
    </row>
    <row r="4871" spans="1:2" x14ac:dyDescent="0.25">
      <c r="A4871" s="25"/>
      <c r="B4871" s="26"/>
    </row>
    <row r="4872" spans="1:2" x14ac:dyDescent="0.25">
      <c r="A4872" s="25"/>
      <c r="B4872" s="26"/>
    </row>
    <row r="4873" spans="1:2" x14ac:dyDescent="0.25">
      <c r="A4873" s="25"/>
      <c r="B4873" s="26"/>
    </row>
    <row r="4874" spans="1:2" x14ac:dyDescent="0.25">
      <c r="A4874" s="25"/>
      <c r="B4874" s="26"/>
    </row>
    <row r="4875" spans="1:2" x14ac:dyDescent="0.25">
      <c r="A4875" s="25"/>
      <c r="B4875" s="26"/>
    </row>
    <row r="4876" spans="1:2" x14ac:dyDescent="0.25">
      <c r="A4876" s="25"/>
      <c r="B4876" s="26"/>
    </row>
    <row r="4877" spans="1:2" x14ac:dyDescent="0.25">
      <c r="A4877" s="25"/>
      <c r="B4877" s="26"/>
    </row>
    <row r="4878" spans="1:2" x14ac:dyDescent="0.25">
      <c r="A4878" s="25"/>
      <c r="B4878" s="26"/>
    </row>
    <row r="4879" spans="1:2" x14ac:dyDescent="0.25">
      <c r="A4879" s="25"/>
      <c r="B4879" s="26"/>
    </row>
    <row r="4880" spans="1:2" x14ac:dyDescent="0.25">
      <c r="A4880" s="25"/>
      <c r="B4880" s="26"/>
    </row>
    <row r="4881" spans="1:2" x14ac:dyDescent="0.25">
      <c r="A4881" s="25"/>
      <c r="B4881" s="26"/>
    </row>
    <row r="4882" spans="1:2" x14ac:dyDescent="0.25">
      <c r="A4882" s="25"/>
      <c r="B4882" s="26"/>
    </row>
    <row r="4883" spans="1:2" x14ac:dyDescent="0.25">
      <c r="A4883" s="25"/>
      <c r="B4883" s="26"/>
    </row>
    <row r="4884" spans="1:2" x14ac:dyDescent="0.25">
      <c r="A4884" s="25"/>
      <c r="B4884" s="26"/>
    </row>
    <row r="4885" spans="1:2" x14ac:dyDescent="0.25">
      <c r="A4885" s="25"/>
      <c r="B4885" s="26"/>
    </row>
    <row r="4886" spans="1:2" x14ac:dyDescent="0.25">
      <c r="A4886" s="25"/>
      <c r="B4886" s="26"/>
    </row>
    <row r="4887" spans="1:2" x14ac:dyDescent="0.25">
      <c r="A4887" s="25"/>
      <c r="B4887" s="26"/>
    </row>
    <row r="4888" spans="1:2" x14ac:dyDescent="0.25">
      <c r="A4888" s="25"/>
      <c r="B4888" s="26"/>
    </row>
    <row r="4889" spans="1:2" x14ac:dyDescent="0.25">
      <c r="A4889" s="25"/>
      <c r="B4889" s="26"/>
    </row>
    <row r="4890" spans="1:2" x14ac:dyDescent="0.25">
      <c r="A4890" s="25"/>
      <c r="B4890" s="26"/>
    </row>
    <row r="4891" spans="1:2" x14ac:dyDescent="0.25">
      <c r="A4891" s="25"/>
      <c r="B4891" s="26"/>
    </row>
    <row r="4892" spans="1:2" x14ac:dyDescent="0.25">
      <c r="A4892" s="25"/>
      <c r="B4892" s="26"/>
    </row>
    <row r="4893" spans="1:2" x14ac:dyDescent="0.25">
      <c r="A4893" s="25"/>
      <c r="B4893" s="26"/>
    </row>
    <row r="4894" spans="1:2" x14ac:dyDescent="0.25">
      <c r="A4894" s="25"/>
      <c r="B4894" s="26"/>
    </row>
    <row r="4895" spans="1:2" x14ac:dyDescent="0.25">
      <c r="A4895" s="25"/>
      <c r="B4895" s="26"/>
    </row>
    <row r="4896" spans="1:2" x14ac:dyDescent="0.25">
      <c r="A4896" s="25"/>
      <c r="B4896" s="26"/>
    </row>
    <row r="4897" spans="1:2" x14ac:dyDescent="0.25">
      <c r="A4897" s="25"/>
      <c r="B4897" s="26"/>
    </row>
    <row r="4898" spans="1:2" x14ac:dyDescent="0.25">
      <c r="A4898" s="25"/>
      <c r="B4898" s="26"/>
    </row>
    <row r="4899" spans="1:2" x14ac:dyDescent="0.25">
      <c r="A4899" s="25"/>
      <c r="B4899" s="26"/>
    </row>
    <row r="4900" spans="1:2" x14ac:dyDescent="0.25">
      <c r="A4900" s="25"/>
      <c r="B4900" s="26"/>
    </row>
    <row r="4901" spans="1:2" x14ac:dyDescent="0.25">
      <c r="A4901" s="25"/>
      <c r="B4901" s="26"/>
    </row>
    <row r="4902" spans="1:2" x14ac:dyDescent="0.25">
      <c r="A4902" s="25"/>
      <c r="B4902" s="26"/>
    </row>
    <row r="4903" spans="1:2" x14ac:dyDescent="0.25">
      <c r="A4903" s="25"/>
      <c r="B4903" s="26"/>
    </row>
    <row r="4904" spans="1:2" x14ac:dyDescent="0.25">
      <c r="A4904" s="25"/>
      <c r="B4904" s="26"/>
    </row>
    <row r="4905" spans="1:2" x14ac:dyDescent="0.25">
      <c r="A4905" s="25"/>
      <c r="B4905" s="26"/>
    </row>
    <row r="4906" spans="1:2" x14ac:dyDescent="0.25">
      <c r="A4906" s="25"/>
      <c r="B4906" s="26"/>
    </row>
    <row r="4907" spans="1:2" x14ac:dyDescent="0.25">
      <c r="A4907" s="25"/>
      <c r="B4907" s="26"/>
    </row>
    <row r="4908" spans="1:2" x14ac:dyDescent="0.25">
      <c r="A4908" s="25"/>
      <c r="B4908" s="26"/>
    </row>
    <row r="4909" spans="1:2" x14ac:dyDescent="0.25">
      <c r="A4909" s="25"/>
      <c r="B4909" s="26"/>
    </row>
    <row r="4910" spans="1:2" x14ac:dyDescent="0.25">
      <c r="A4910" s="25"/>
      <c r="B4910" s="26"/>
    </row>
    <row r="4911" spans="1:2" x14ac:dyDescent="0.25">
      <c r="A4911" s="25"/>
      <c r="B4911" s="26"/>
    </row>
    <row r="4912" spans="1:2" x14ac:dyDescent="0.25">
      <c r="A4912" s="25"/>
      <c r="B4912" s="26"/>
    </row>
    <row r="4913" spans="1:2" x14ac:dyDescent="0.25">
      <c r="A4913" s="25"/>
      <c r="B4913" s="26"/>
    </row>
    <row r="4914" spans="1:2" x14ac:dyDescent="0.25">
      <c r="A4914" s="25"/>
      <c r="B4914" s="26"/>
    </row>
    <row r="4915" spans="1:2" x14ac:dyDescent="0.25">
      <c r="A4915" s="25"/>
      <c r="B4915" s="26"/>
    </row>
    <row r="4916" spans="1:2" x14ac:dyDescent="0.25">
      <c r="A4916" s="25"/>
      <c r="B4916" s="26"/>
    </row>
    <row r="4917" spans="1:2" x14ac:dyDescent="0.25">
      <c r="A4917" s="25"/>
      <c r="B4917" s="26"/>
    </row>
    <row r="4918" spans="1:2" x14ac:dyDescent="0.25">
      <c r="A4918" s="25"/>
      <c r="B4918" s="26"/>
    </row>
    <row r="4919" spans="1:2" x14ac:dyDescent="0.25">
      <c r="A4919" s="25"/>
      <c r="B4919" s="26"/>
    </row>
    <row r="4920" spans="1:2" x14ac:dyDescent="0.25">
      <c r="A4920" s="25"/>
      <c r="B4920" s="26"/>
    </row>
    <row r="4921" spans="1:2" x14ac:dyDescent="0.25">
      <c r="A4921" s="25"/>
      <c r="B4921" s="26"/>
    </row>
    <row r="4922" spans="1:2" x14ac:dyDescent="0.25">
      <c r="A4922" s="25"/>
      <c r="B4922" s="26"/>
    </row>
    <row r="4923" spans="1:2" x14ac:dyDescent="0.25">
      <c r="A4923" s="25"/>
      <c r="B4923" s="26"/>
    </row>
    <row r="4924" spans="1:2" x14ac:dyDescent="0.25">
      <c r="A4924" s="25"/>
      <c r="B4924" s="26"/>
    </row>
    <row r="4925" spans="1:2" x14ac:dyDescent="0.25">
      <c r="A4925" s="25"/>
      <c r="B4925" s="26"/>
    </row>
    <row r="4926" spans="1:2" x14ac:dyDescent="0.25">
      <c r="A4926" s="25"/>
      <c r="B4926" s="26"/>
    </row>
    <row r="4927" spans="1:2" x14ac:dyDescent="0.25">
      <c r="A4927" s="25"/>
      <c r="B4927" s="26"/>
    </row>
    <row r="4928" spans="1:2" x14ac:dyDescent="0.25">
      <c r="A4928" s="25"/>
      <c r="B4928" s="26"/>
    </row>
    <row r="4929" spans="1:2" x14ac:dyDescent="0.25">
      <c r="A4929" s="25"/>
      <c r="B4929" s="26"/>
    </row>
    <row r="4930" spans="1:2" x14ac:dyDescent="0.25">
      <c r="A4930" s="25"/>
      <c r="B4930" s="26"/>
    </row>
    <row r="4931" spans="1:2" x14ac:dyDescent="0.25">
      <c r="A4931" s="25"/>
      <c r="B4931" s="26"/>
    </row>
    <row r="4932" spans="1:2" x14ac:dyDescent="0.25">
      <c r="A4932" s="25"/>
      <c r="B4932" s="26"/>
    </row>
    <row r="4933" spans="1:2" x14ac:dyDescent="0.25">
      <c r="A4933" s="25"/>
      <c r="B4933" s="26"/>
    </row>
    <row r="4934" spans="1:2" x14ac:dyDescent="0.25">
      <c r="A4934" s="25"/>
      <c r="B4934" s="26"/>
    </row>
    <row r="4935" spans="1:2" x14ac:dyDescent="0.25">
      <c r="A4935" s="25"/>
      <c r="B4935" s="26"/>
    </row>
    <row r="4936" spans="1:2" x14ac:dyDescent="0.25">
      <c r="A4936" s="25"/>
      <c r="B4936" s="26"/>
    </row>
    <row r="4937" spans="1:2" x14ac:dyDescent="0.25">
      <c r="A4937" s="25"/>
      <c r="B4937" s="26"/>
    </row>
    <row r="4938" spans="1:2" x14ac:dyDescent="0.25">
      <c r="A4938" s="25"/>
      <c r="B4938" s="26"/>
    </row>
    <row r="4939" spans="1:2" x14ac:dyDescent="0.25">
      <c r="A4939" s="25"/>
      <c r="B4939" s="26"/>
    </row>
    <row r="4940" spans="1:2" x14ac:dyDescent="0.25">
      <c r="A4940" s="25"/>
      <c r="B4940" s="26"/>
    </row>
    <row r="4941" spans="1:2" x14ac:dyDescent="0.25">
      <c r="A4941" s="25"/>
      <c r="B4941" s="26"/>
    </row>
    <row r="4942" spans="1:2" x14ac:dyDescent="0.25">
      <c r="A4942" s="25"/>
      <c r="B4942" s="26"/>
    </row>
    <row r="4943" spans="1:2" x14ac:dyDescent="0.25">
      <c r="A4943" s="25"/>
      <c r="B4943" s="26"/>
    </row>
    <row r="4944" spans="1:2" x14ac:dyDescent="0.25">
      <c r="A4944" s="25"/>
      <c r="B4944" s="26"/>
    </row>
    <row r="4945" spans="1:2" x14ac:dyDescent="0.25">
      <c r="A4945" s="25"/>
      <c r="B4945" s="26"/>
    </row>
    <row r="4946" spans="1:2" x14ac:dyDescent="0.25">
      <c r="A4946" s="25"/>
      <c r="B4946" s="26"/>
    </row>
    <row r="4947" spans="1:2" x14ac:dyDescent="0.25">
      <c r="A4947" s="25"/>
      <c r="B4947" s="26"/>
    </row>
    <row r="4948" spans="1:2" x14ac:dyDescent="0.25">
      <c r="A4948" s="25"/>
      <c r="B4948" s="26"/>
    </row>
    <row r="4949" spans="1:2" x14ac:dyDescent="0.25">
      <c r="A4949" s="25"/>
      <c r="B4949" s="26"/>
    </row>
    <row r="4950" spans="1:2" x14ac:dyDescent="0.25">
      <c r="A4950" s="25"/>
      <c r="B4950" s="26"/>
    </row>
    <row r="4951" spans="1:2" x14ac:dyDescent="0.25">
      <c r="A4951" s="25"/>
      <c r="B4951" s="26"/>
    </row>
    <row r="4952" spans="1:2" x14ac:dyDescent="0.25">
      <c r="A4952" s="25"/>
      <c r="B4952" s="26"/>
    </row>
    <row r="4953" spans="1:2" x14ac:dyDescent="0.25">
      <c r="A4953" s="25"/>
      <c r="B4953" s="26"/>
    </row>
    <row r="4954" spans="1:2" x14ac:dyDescent="0.25">
      <c r="A4954" s="25"/>
      <c r="B4954" s="26"/>
    </row>
    <row r="4955" spans="1:2" x14ac:dyDescent="0.25">
      <c r="A4955" s="25"/>
      <c r="B4955" s="26"/>
    </row>
    <row r="4956" spans="1:2" x14ac:dyDescent="0.25">
      <c r="A4956" s="25"/>
      <c r="B4956" s="26"/>
    </row>
    <row r="4957" spans="1:2" x14ac:dyDescent="0.25">
      <c r="A4957" s="25"/>
      <c r="B4957" s="26"/>
    </row>
    <row r="4958" spans="1:2" x14ac:dyDescent="0.25">
      <c r="A4958" s="25"/>
      <c r="B4958" s="26"/>
    </row>
    <row r="4959" spans="1:2" x14ac:dyDescent="0.25">
      <c r="A4959" s="25"/>
      <c r="B4959" s="26"/>
    </row>
    <row r="4960" spans="1:2" x14ac:dyDescent="0.25">
      <c r="A4960" s="25"/>
      <c r="B4960" s="26"/>
    </row>
    <row r="4961" spans="1:2" x14ac:dyDescent="0.25">
      <c r="A4961" s="25"/>
      <c r="B4961" s="26"/>
    </row>
    <row r="4962" spans="1:2" x14ac:dyDescent="0.25">
      <c r="A4962" s="25"/>
      <c r="B4962" s="26"/>
    </row>
    <row r="4963" spans="1:2" x14ac:dyDescent="0.25">
      <c r="A4963" s="25"/>
      <c r="B4963" s="26"/>
    </row>
    <row r="4964" spans="1:2" x14ac:dyDescent="0.25">
      <c r="A4964" s="25"/>
      <c r="B4964" s="26"/>
    </row>
    <row r="4965" spans="1:2" x14ac:dyDescent="0.25">
      <c r="A4965" s="25"/>
      <c r="B4965" s="26"/>
    </row>
    <row r="4966" spans="1:2" x14ac:dyDescent="0.25">
      <c r="A4966" s="25"/>
      <c r="B4966" s="26"/>
    </row>
    <row r="4967" spans="1:2" x14ac:dyDescent="0.25">
      <c r="A4967" s="25"/>
      <c r="B4967" s="26"/>
    </row>
    <row r="4968" spans="1:2" x14ac:dyDescent="0.25">
      <c r="A4968" s="25"/>
      <c r="B4968" s="26"/>
    </row>
    <row r="4969" spans="1:2" x14ac:dyDescent="0.25">
      <c r="A4969" s="25"/>
      <c r="B4969" s="26"/>
    </row>
    <row r="4970" spans="1:2" x14ac:dyDescent="0.25">
      <c r="A4970" s="25"/>
      <c r="B4970" s="26"/>
    </row>
    <row r="4971" spans="1:2" x14ac:dyDescent="0.25">
      <c r="A4971" s="25"/>
      <c r="B4971" s="26"/>
    </row>
    <row r="4972" spans="1:2" x14ac:dyDescent="0.25">
      <c r="A4972" s="25"/>
      <c r="B4972" s="26"/>
    </row>
    <row r="4973" spans="1:2" x14ac:dyDescent="0.25">
      <c r="A4973" s="25"/>
      <c r="B4973" s="26"/>
    </row>
    <row r="4974" spans="1:2" x14ac:dyDescent="0.25">
      <c r="A4974" s="25"/>
      <c r="B4974" s="26"/>
    </row>
    <row r="4975" spans="1:2" x14ac:dyDescent="0.25">
      <c r="A4975" s="25"/>
      <c r="B4975" s="26"/>
    </row>
    <row r="4976" spans="1:2" x14ac:dyDescent="0.25">
      <c r="A4976" s="25"/>
      <c r="B4976" s="26"/>
    </row>
    <row r="4977" spans="1:2" x14ac:dyDescent="0.25">
      <c r="A4977" s="25"/>
      <c r="B4977" s="26"/>
    </row>
    <row r="4978" spans="1:2" x14ac:dyDescent="0.25">
      <c r="A4978" s="25"/>
      <c r="B4978" s="26"/>
    </row>
    <row r="4979" spans="1:2" x14ac:dyDescent="0.25">
      <c r="A4979" s="25"/>
      <c r="B4979" s="26"/>
    </row>
    <row r="4980" spans="1:2" x14ac:dyDescent="0.25">
      <c r="A4980" s="25"/>
      <c r="B4980" s="26"/>
    </row>
    <row r="4981" spans="1:2" x14ac:dyDescent="0.25">
      <c r="A4981" s="25"/>
      <c r="B4981" s="26"/>
    </row>
    <row r="4982" spans="1:2" x14ac:dyDescent="0.25">
      <c r="A4982" s="25"/>
      <c r="B4982" s="26"/>
    </row>
    <row r="4983" spans="1:2" x14ac:dyDescent="0.25">
      <c r="A4983" s="25"/>
      <c r="B4983" s="26"/>
    </row>
    <row r="4984" spans="1:2" x14ac:dyDescent="0.25">
      <c r="A4984" s="25"/>
      <c r="B4984" s="26"/>
    </row>
    <row r="4985" spans="1:2" x14ac:dyDescent="0.25">
      <c r="A4985" s="25"/>
      <c r="B4985" s="26"/>
    </row>
    <row r="4986" spans="1:2" x14ac:dyDescent="0.25">
      <c r="A4986" s="25"/>
      <c r="B4986" s="26"/>
    </row>
    <row r="4987" spans="1:2" x14ac:dyDescent="0.25">
      <c r="A4987" s="25"/>
      <c r="B4987" s="26"/>
    </row>
    <row r="4988" spans="1:2" x14ac:dyDescent="0.25">
      <c r="A4988" s="25"/>
      <c r="B4988" s="26"/>
    </row>
    <row r="4989" spans="1:2" x14ac:dyDescent="0.25">
      <c r="A4989" s="25"/>
      <c r="B4989" s="26"/>
    </row>
    <row r="4990" spans="1:2" x14ac:dyDescent="0.25">
      <c r="A4990" s="25"/>
      <c r="B4990" s="26"/>
    </row>
    <row r="4991" spans="1:2" x14ac:dyDescent="0.25">
      <c r="A4991" s="25"/>
      <c r="B4991" s="26"/>
    </row>
    <row r="4992" spans="1:2" x14ac:dyDescent="0.25">
      <c r="A4992" s="25"/>
      <c r="B4992" s="26"/>
    </row>
    <row r="4993" spans="1:2" x14ac:dyDescent="0.25">
      <c r="A4993" s="25"/>
      <c r="B4993" s="26"/>
    </row>
    <row r="4994" spans="1:2" x14ac:dyDescent="0.25">
      <c r="A4994" s="25"/>
      <c r="B4994" s="26"/>
    </row>
    <row r="4995" spans="1:2" x14ac:dyDescent="0.25">
      <c r="A4995" s="25"/>
      <c r="B4995" s="26"/>
    </row>
    <row r="4996" spans="1:2" x14ac:dyDescent="0.25">
      <c r="A4996" s="25"/>
      <c r="B4996" s="26"/>
    </row>
    <row r="4997" spans="1:2" x14ac:dyDescent="0.25">
      <c r="A4997" s="25"/>
      <c r="B4997" s="26"/>
    </row>
    <row r="4998" spans="1:2" x14ac:dyDescent="0.25">
      <c r="A4998" s="25"/>
      <c r="B4998" s="26"/>
    </row>
    <row r="4999" spans="1:2" x14ac:dyDescent="0.25">
      <c r="A4999" s="25"/>
      <c r="B4999" s="26"/>
    </row>
    <row r="5000" spans="1:2" x14ac:dyDescent="0.25">
      <c r="A5000" s="25"/>
      <c r="B5000" s="26"/>
    </row>
    <row r="5001" spans="1:2" x14ac:dyDescent="0.25">
      <c r="A5001" s="25"/>
      <c r="B5001" s="26"/>
    </row>
    <row r="5002" spans="1:2" x14ac:dyDescent="0.25">
      <c r="A5002" s="25"/>
      <c r="B5002" s="26"/>
    </row>
    <row r="5003" spans="1:2" x14ac:dyDescent="0.25">
      <c r="A5003" s="25"/>
      <c r="B5003" s="26"/>
    </row>
    <row r="5004" spans="1:2" x14ac:dyDescent="0.25">
      <c r="A5004" s="25"/>
      <c r="B5004" s="26"/>
    </row>
    <row r="5005" spans="1:2" x14ac:dyDescent="0.25">
      <c r="A5005" s="25"/>
      <c r="B5005" s="26"/>
    </row>
    <row r="5006" spans="1:2" x14ac:dyDescent="0.25">
      <c r="A5006" s="25"/>
      <c r="B5006" s="26"/>
    </row>
    <row r="5007" spans="1:2" x14ac:dyDescent="0.25">
      <c r="A5007" s="25"/>
      <c r="B5007" s="26"/>
    </row>
    <row r="5008" spans="1:2" x14ac:dyDescent="0.25">
      <c r="A5008" s="25"/>
      <c r="B5008" s="26"/>
    </row>
    <row r="5009" spans="1:2" x14ac:dyDescent="0.25">
      <c r="A5009" s="25"/>
      <c r="B5009" s="26"/>
    </row>
    <row r="5010" spans="1:2" x14ac:dyDescent="0.25">
      <c r="A5010" s="25"/>
      <c r="B5010" s="26"/>
    </row>
    <row r="5011" spans="1:2" x14ac:dyDescent="0.25">
      <c r="A5011" s="25"/>
      <c r="B5011" s="26"/>
    </row>
    <row r="5012" spans="1:2" x14ac:dyDescent="0.25">
      <c r="A5012" s="25"/>
      <c r="B5012" s="26"/>
    </row>
    <row r="5013" spans="1:2" x14ac:dyDescent="0.25">
      <c r="A5013" s="25"/>
      <c r="B5013" s="26"/>
    </row>
    <row r="5014" spans="1:2" x14ac:dyDescent="0.25">
      <c r="A5014" s="25"/>
      <c r="B5014" s="26"/>
    </row>
    <row r="5015" spans="1:2" x14ac:dyDescent="0.25">
      <c r="A5015" s="25"/>
      <c r="B5015" s="26"/>
    </row>
    <row r="5016" spans="1:2" x14ac:dyDescent="0.25">
      <c r="A5016" s="25"/>
      <c r="B5016" s="26"/>
    </row>
    <row r="5017" spans="1:2" x14ac:dyDescent="0.25">
      <c r="A5017" s="25"/>
      <c r="B5017" s="26"/>
    </row>
    <row r="5018" spans="1:2" x14ac:dyDescent="0.25">
      <c r="A5018" s="25"/>
      <c r="B5018" s="26"/>
    </row>
    <row r="5019" spans="1:2" x14ac:dyDescent="0.25">
      <c r="A5019" s="25"/>
      <c r="B5019" s="26"/>
    </row>
    <row r="5020" spans="1:2" x14ac:dyDescent="0.25">
      <c r="A5020" s="25"/>
      <c r="B5020" s="26"/>
    </row>
    <row r="5021" spans="1:2" x14ac:dyDescent="0.25">
      <c r="A5021" s="25"/>
      <c r="B5021" s="26"/>
    </row>
    <row r="5022" spans="1:2" x14ac:dyDescent="0.25">
      <c r="A5022" s="25"/>
      <c r="B5022" s="26"/>
    </row>
    <row r="5023" spans="1:2" x14ac:dyDescent="0.25">
      <c r="A5023" s="25"/>
      <c r="B5023" s="26"/>
    </row>
    <row r="5024" spans="1:2" x14ac:dyDescent="0.25">
      <c r="A5024" s="25"/>
      <c r="B5024" s="26"/>
    </row>
    <row r="5025" spans="1:2" x14ac:dyDescent="0.25">
      <c r="A5025" s="25"/>
      <c r="B5025" s="26"/>
    </row>
    <row r="5026" spans="1:2" x14ac:dyDescent="0.25">
      <c r="A5026" s="25"/>
      <c r="B5026" s="26"/>
    </row>
    <row r="5027" spans="1:2" x14ac:dyDescent="0.25">
      <c r="A5027" s="25"/>
      <c r="B5027" s="26"/>
    </row>
    <row r="5028" spans="1:2" x14ac:dyDescent="0.25">
      <c r="A5028" s="25"/>
      <c r="B5028" s="26"/>
    </row>
    <row r="5029" spans="1:2" x14ac:dyDescent="0.25">
      <c r="A5029" s="25"/>
      <c r="B5029" s="26"/>
    </row>
    <row r="5030" spans="1:2" x14ac:dyDescent="0.25">
      <c r="A5030" s="25"/>
      <c r="B5030" s="26"/>
    </row>
    <row r="5031" spans="1:2" x14ac:dyDescent="0.25">
      <c r="A5031" s="25"/>
      <c r="B5031" s="26"/>
    </row>
    <row r="5032" spans="1:2" x14ac:dyDescent="0.25">
      <c r="A5032" s="25"/>
      <c r="B5032" s="26"/>
    </row>
    <row r="5033" spans="1:2" x14ac:dyDescent="0.25">
      <c r="A5033" s="25"/>
      <c r="B5033" s="26"/>
    </row>
    <row r="5034" spans="1:2" x14ac:dyDescent="0.25">
      <c r="A5034" s="25"/>
      <c r="B5034" s="26"/>
    </row>
    <row r="5035" spans="1:2" x14ac:dyDescent="0.25">
      <c r="A5035" s="25"/>
      <c r="B5035" s="26"/>
    </row>
    <row r="5036" spans="1:2" x14ac:dyDescent="0.25">
      <c r="A5036" s="25"/>
      <c r="B5036" s="26"/>
    </row>
    <row r="5037" spans="1:2" x14ac:dyDescent="0.25">
      <c r="A5037" s="25"/>
      <c r="B5037" s="26"/>
    </row>
    <row r="5038" spans="1:2" x14ac:dyDescent="0.25">
      <c r="A5038" s="25"/>
      <c r="B5038" s="26"/>
    </row>
    <row r="5039" spans="1:2" x14ac:dyDescent="0.25">
      <c r="A5039" s="25"/>
      <c r="B5039" s="26"/>
    </row>
    <row r="5040" spans="1:2" x14ac:dyDescent="0.25">
      <c r="A5040" s="25"/>
      <c r="B5040" s="26"/>
    </row>
    <row r="5041" spans="1:2" x14ac:dyDescent="0.25">
      <c r="A5041" s="25"/>
      <c r="B5041" s="26"/>
    </row>
    <row r="5042" spans="1:2" x14ac:dyDescent="0.25">
      <c r="A5042" s="25"/>
      <c r="B5042" s="26"/>
    </row>
    <row r="5043" spans="1:2" x14ac:dyDescent="0.25">
      <c r="A5043" s="25"/>
      <c r="B5043" s="26"/>
    </row>
    <row r="5044" spans="1:2" x14ac:dyDescent="0.25">
      <c r="A5044" s="25"/>
      <c r="B5044" s="26"/>
    </row>
    <row r="5045" spans="1:2" x14ac:dyDescent="0.25">
      <c r="A5045" s="25"/>
      <c r="B5045" s="26"/>
    </row>
    <row r="5046" spans="1:2" x14ac:dyDescent="0.25">
      <c r="A5046" s="25"/>
      <c r="B5046" s="26"/>
    </row>
    <row r="5047" spans="1:2" x14ac:dyDescent="0.25">
      <c r="A5047" s="25"/>
      <c r="B5047" s="26"/>
    </row>
    <row r="5048" spans="1:2" x14ac:dyDescent="0.25">
      <c r="A5048" s="25"/>
      <c r="B5048" s="26"/>
    </row>
    <row r="5049" spans="1:2" x14ac:dyDescent="0.25">
      <c r="A5049" s="25"/>
      <c r="B5049" s="26"/>
    </row>
    <row r="5050" spans="1:2" x14ac:dyDescent="0.25">
      <c r="A5050" s="25"/>
      <c r="B5050" s="26"/>
    </row>
    <row r="5051" spans="1:2" x14ac:dyDescent="0.25">
      <c r="A5051" s="25"/>
      <c r="B5051" s="26"/>
    </row>
    <row r="5052" spans="1:2" x14ac:dyDescent="0.25">
      <c r="A5052" s="25"/>
      <c r="B5052" s="26"/>
    </row>
    <row r="5053" spans="1:2" x14ac:dyDescent="0.25">
      <c r="A5053" s="25"/>
      <c r="B5053" s="26"/>
    </row>
    <row r="5054" spans="1:2" x14ac:dyDescent="0.25">
      <c r="A5054" s="25"/>
      <c r="B5054" s="26"/>
    </row>
    <row r="5055" spans="1:2" x14ac:dyDescent="0.25">
      <c r="A5055" s="25"/>
      <c r="B5055" s="26"/>
    </row>
    <row r="5056" spans="1:2" x14ac:dyDescent="0.25">
      <c r="A5056" s="25"/>
      <c r="B5056" s="26"/>
    </row>
    <row r="5057" spans="1:2" x14ac:dyDescent="0.25">
      <c r="A5057" s="25"/>
      <c r="B5057" s="26"/>
    </row>
    <row r="5058" spans="1:2" x14ac:dyDescent="0.25">
      <c r="A5058" s="25"/>
      <c r="B5058" s="26"/>
    </row>
    <row r="5059" spans="1:2" x14ac:dyDescent="0.25">
      <c r="A5059" s="25"/>
      <c r="B5059" s="26"/>
    </row>
    <row r="5060" spans="1:2" x14ac:dyDescent="0.25">
      <c r="A5060" s="25"/>
      <c r="B5060" s="26"/>
    </row>
    <row r="5061" spans="1:2" x14ac:dyDescent="0.25">
      <c r="A5061" s="25"/>
      <c r="B5061" s="26"/>
    </row>
    <row r="5062" spans="1:2" x14ac:dyDescent="0.25">
      <c r="A5062" s="25"/>
      <c r="B5062" s="26"/>
    </row>
    <row r="5063" spans="1:2" x14ac:dyDescent="0.25">
      <c r="A5063" s="25"/>
      <c r="B5063" s="26"/>
    </row>
    <row r="5064" spans="1:2" x14ac:dyDescent="0.25">
      <c r="A5064" s="25"/>
      <c r="B5064" s="26"/>
    </row>
    <row r="5065" spans="1:2" x14ac:dyDescent="0.25">
      <c r="A5065" s="25"/>
      <c r="B5065" s="26"/>
    </row>
    <row r="5066" spans="1:2" x14ac:dyDescent="0.25">
      <c r="A5066" s="25"/>
      <c r="B5066" s="26"/>
    </row>
    <row r="5067" spans="1:2" x14ac:dyDescent="0.25">
      <c r="A5067" s="25"/>
      <c r="B5067" s="26"/>
    </row>
    <row r="5068" spans="1:2" x14ac:dyDescent="0.25">
      <c r="A5068" s="25"/>
      <c r="B5068" s="26"/>
    </row>
    <row r="5069" spans="1:2" x14ac:dyDescent="0.25">
      <c r="A5069" s="25"/>
      <c r="B5069" s="26"/>
    </row>
    <row r="5070" spans="1:2" x14ac:dyDescent="0.25">
      <c r="A5070" s="25"/>
      <c r="B5070" s="26"/>
    </row>
    <row r="5071" spans="1:2" x14ac:dyDescent="0.25">
      <c r="A5071" s="25"/>
      <c r="B5071" s="26"/>
    </row>
    <row r="5072" spans="1:2" x14ac:dyDescent="0.25">
      <c r="A5072" s="25"/>
      <c r="B5072" s="26"/>
    </row>
    <row r="5073" spans="1:2" x14ac:dyDescent="0.25">
      <c r="A5073" s="25"/>
      <c r="B5073" s="26"/>
    </row>
    <row r="5074" spans="1:2" x14ac:dyDescent="0.25">
      <c r="A5074" s="25"/>
      <c r="B5074" s="26"/>
    </row>
    <row r="5075" spans="1:2" x14ac:dyDescent="0.25">
      <c r="A5075" s="25"/>
      <c r="B5075" s="26"/>
    </row>
    <row r="5076" spans="1:2" x14ac:dyDescent="0.25">
      <c r="A5076" s="25"/>
      <c r="B5076" s="26"/>
    </row>
    <row r="5077" spans="1:2" x14ac:dyDescent="0.25">
      <c r="A5077" s="25"/>
      <c r="B5077" s="26"/>
    </row>
    <row r="5078" spans="1:2" x14ac:dyDescent="0.25">
      <c r="A5078" s="25"/>
      <c r="B5078" s="26"/>
    </row>
    <row r="5079" spans="1:2" x14ac:dyDescent="0.25">
      <c r="A5079" s="25"/>
      <c r="B5079" s="26"/>
    </row>
    <row r="5080" spans="1:2" x14ac:dyDescent="0.25">
      <c r="A5080" s="25"/>
      <c r="B5080" s="26"/>
    </row>
    <row r="5081" spans="1:2" x14ac:dyDescent="0.25">
      <c r="A5081" s="25"/>
      <c r="B5081" s="26"/>
    </row>
    <row r="5082" spans="1:2" x14ac:dyDescent="0.25">
      <c r="A5082" s="25"/>
      <c r="B5082" s="26"/>
    </row>
    <row r="5083" spans="1:2" x14ac:dyDescent="0.25">
      <c r="A5083" s="25"/>
      <c r="B5083" s="26"/>
    </row>
    <row r="5084" spans="1:2" x14ac:dyDescent="0.25">
      <c r="A5084" s="25"/>
      <c r="B5084" s="26"/>
    </row>
    <row r="5085" spans="1:2" x14ac:dyDescent="0.25">
      <c r="A5085" s="25"/>
      <c r="B5085" s="26"/>
    </row>
    <row r="5086" spans="1:2" x14ac:dyDescent="0.25">
      <c r="A5086" s="25"/>
      <c r="B5086" s="26"/>
    </row>
    <row r="5087" spans="1:2" x14ac:dyDescent="0.25">
      <c r="A5087" s="25"/>
      <c r="B5087" s="26"/>
    </row>
    <row r="5088" spans="1:2" x14ac:dyDescent="0.25">
      <c r="A5088" s="25"/>
      <c r="B5088" s="26"/>
    </row>
    <row r="5089" spans="1:2" x14ac:dyDescent="0.25">
      <c r="A5089" s="25"/>
      <c r="B5089" s="26"/>
    </row>
    <row r="5090" spans="1:2" x14ac:dyDescent="0.25">
      <c r="A5090" s="25"/>
      <c r="B5090" s="26"/>
    </row>
    <row r="5091" spans="1:2" x14ac:dyDescent="0.25">
      <c r="A5091" s="25"/>
      <c r="B5091" s="26"/>
    </row>
    <row r="5092" spans="1:2" x14ac:dyDescent="0.25">
      <c r="A5092" s="25"/>
      <c r="B5092" s="26"/>
    </row>
    <row r="5093" spans="1:2" x14ac:dyDescent="0.25">
      <c r="A5093" s="25"/>
      <c r="B5093" s="26"/>
    </row>
    <row r="5094" spans="1:2" x14ac:dyDescent="0.25">
      <c r="A5094" s="25"/>
      <c r="B5094" s="26"/>
    </row>
    <row r="5095" spans="1:2" x14ac:dyDescent="0.25">
      <c r="A5095" s="25"/>
      <c r="B5095" s="26"/>
    </row>
    <row r="5096" spans="1:2" x14ac:dyDescent="0.25">
      <c r="A5096" s="25"/>
      <c r="B5096" s="26"/>
    </row>
    <row r="5097" spans="1:2" x14ac:dyDescent="0.25">
      <c r="A5097" s="25"/>
      <c r="B5097" s="26"/>
    </row>
    <row r="5098" spans="1:2" x14ac:dyDescent="0.25">
      <c r="A5098" s="25"/>
      <c r="B5098" s="26"/>
    </row>
    <row r="5099" spans="1:2" x14ac:dyDescent="0.25">
      <c r="A5099" s="25"/>
      <c r="B5099" s="26"/>
    </row>
    <row r="5100" spans="1:2" x14ac:dyDescent="0.25">
      <c r="A5100" s="25"/>
      <c r="B5100" s="26"/>
    </row>
    <row r="5101" spans="1:2" x14ac:dyDescent="0.25">
      <c r="A5101" s="25"/>
      <c r="B5101" s="26"/>
    </row>
    <row r="5102" spans="1:2" x14ac:dyDescent="0.25">
      <c r="A5102" s="25"/>
      <c r="B5102" s="26"/>
    </row>
    <row r="5103" spans="1:2" x14ac:dyDescent="0.25">
      <c r="A5103" s="25"/>
      <c r="B5103" s="26"/>
    </row>
    <row r="5104" spans="1:2" x14ac:dyDescent="0.25">
      <c r="A5104" s="25"/>
      <c r="B5104" s="26"/>
    </row>
    <row r="5105" spans="1:2" x14ac:dyDescent="0.25">
      <c r="A5105" s="25"/>
      <c r="B5105" s="26"/>
    </row>
    <row r="5106" spans="1:2" x14ac:dyDescent="0.25">
      <c r="A5106" s="25"/>
      <c r="B5106" s="26"/>
    </row>
    <row r="5107" spans="1:2" x14ac:dyDescent="0.25">
      <c r="A5107" s="25"/>
      <c r="B5107" s="26"/>
    </row>
    <row r="5108" spans="1:2" x14ac:dyDescent="0.25">
      <c r="A5108" s="25"/>
      <c r="B5108" s="26"/>
    </row>
    <row r="5109" spans="1:2" x14ac:dyDescent="0.25">
      <c r="A5109" s="25"/>
      <c r="B5109" s="26"/>
    </row>
    <row r="5110" spans="1:2" x14ac:dyDescent="0.25">
      <c r="A5110" s="25"/>
      <c r="B5110" s="26"/>
    </row>
    <row r="5111" spans="1:2" x14ac:dyDescent="0.25">
      <c r="A5111" s="25"/>
      <c r="B5111" s="26"/>
    </row>
    <row r="5112" spans="1:2" x14ac:dyDescent="0.25">
      <c r="A5112" s="25"/>
      <c r="B5112" s="26"/>
    </row>
    <row r="5113" spans="1:2" x14ac:dyDescent="0.25">
      <c r="A5113" s="25"/>
      <c r="B5113" s="26"/>
    </row>
    <row r="5114" spans="1:2" x14ac:dyDescent="0.25">
      <c r="A5114" s="25"/>
      <c r="B5114" s="26"/>
    </row>
    <row r="5115" spans="1:2" x14ac:dyDescent="0.25">
      <c r="A5115" s="25"/>
      <c r="B5115" s="26"/>
    </row>
    <row r="5116" spans="1:2" x14ac:dyDescent="0.25">
      <c r="A5116" s="25"/>
      <c r="B5116" s="26"/>
    </row>
    <row r="5117" spans="1:2" x14ac:dyDescent="0.25">
      <c r="A5117" s="25"/>
      <c r="B5117" s="26"/>
    </row>
    <row r="5118" spans="1:2" x14ac:dyDescent="0.25">
      <c r="A5118" s="25"/>
      <c r="B5118" s="26"/>
    </row>
    <row r="5119" spans="1:2" x14ac:dyDescent="0.25">
      <c r="A5119" s="25"/>
      <c r="B5119" s="26"/>
    </row>
    <row r="5120" spans="1:2" x14ac:dyDescent="0.25">
      <c r="A5120" s="25"/>
      <c r="B5120" s="26"/>
    </row>
    <row r="5121" spans="1:2" x14ac:dyDescent="0.25">
      <c r="A5121" s="25"/>
      <c r="B5121" s="26"/>
    </row>
    <row r="5122" spans="1:2" x14ac:dyDescent="0.25">
      <c r="A5122" s="25"/>
      <c r="B5122" s="26"/>
    </row>
    <row r="5123" spans="1:2" x14ac:dyDescent="0.25">
      <c r="A5123" s="25"/>
      <c r="B5123" s="26"/>
    </row>
    <row r="5124" spans="1:2" x14ac:dyDescent="0.25">
      <c r="A5124" s="25"/>
      <c r="B5124" s="26"/>
    </row>
    <row r="5125" spans="1:2" x14ac:dyDescent="0.25">
      <c r="A5125" s="25"/>
      <c r="B5125" s="26"/>
    </row>
    <row r="5126" spans="1:2" x14ac:dyDescent="0.25">
      <c r="A5126" s="25"/>
      <c r="B5126" s="26"/>
    </row>
    <row r="5127" spans="1:2" x14ac:dyDescent="0.25">
      <c r="A5127" s="25"/>
      <c r="B5127" s="26"/>
    </row>
    <row r="5128" spans="1:2" x14ac:dyDescent="0.25">
      <c r="A5128" s="25"/>
      <c r="B5128" s="26"/>
    </row>
    <row r="5129" spans="1:2" x14ac:dyDescent="0.25">
      <c r="A5129" s="25"/>
      <c r="B5129" s="26"/>
    </row>
    <row r="5130" spans="1:2" x14ac:dyDescent="0.25">
      <c r="A5130" s="25"/>
      <c r="B5130" s="26"/>
    </row>
    <row r="5131" spans="1:2" x14ac:dyDescent="0.25">
      <c r="A5131" s="25"/>
      <c r="B5131" s="26"/>
    </row>
    <row r="5132" spans="1:2" x14ac:dyDescent="0.25">
      <c r="A5132" s="25"/>
      <c r="B5132" s="26"/>
    </row>
    <row r="5133" spans="1:2" x14ac:dyDescent="0.25">
      <c r="A5133" s="25"/>
      <c r="B5133" s="26"/>
    </row>
    <row r="5134" spans="1:2" x14ac:dyDescent="0.25">
      <c r="A5134" s="25"/>
      <c r="B5134" s="26"/>
    </row>
    <row r="5135" spans="1:2" x14ac:dyDescent="0.25">
      <c r="A5135" s="25"/>
      <c r="B5135" s="26"/>
    </row>
    <row r="5136" spans="1:2" x14ac:dyDescent="0.25">
      <c r="A5136" s="25"/>
      <c r="B5136" s="26"/>
    </row>
    <row r="5137" spans="1:2" x14ac:dyDescent="0.25">
      <c r="A5137" s="25"/>
      <c r="B5137" s="26"/>
    </row>
    <row r="5138" spans="1:2" x14ac:dyDescent="0.25">
      <c r="A5138" s="25"/>
      <c r="B5138" s="26"/>
    </row>
    <row r="5139" spans="1:2" x14ac:dyDescent="0.25">
      <c r="A5139" s="25"/>
      <c r="B5139" s="26"/>
    </row>
    <row r="5140" spans="1:2" x14ac:dyDescent="0.25">
      <c r="A5140" s="25"/>
      <c r="B5140" s="26"/>
    </row>
    <row r="5141" spans="1:2" x14ac:dyDescent="0.25">
      <c r="A5141" s="25"/>
      <c r="B5141" s="26"/>
    </row>
    <row r="5142" spans="1:2" x14ac:dyDescent="0.25">
      <c r="A5142" s="25"/>
      <c r="B5142" s="26"/>
    </row>
    <row r="5143" spans="1:2" x14ac:dyDescent="0.25">
      <c r="A5143" s="25"/>
      <c r="B5143" s="26"/>
    </row>
    <row r="5144" spans="1:2" x14ac:dyDescent="0.25">
      <c r="A5144" s="25"/>
      <c r="B5144" s="26"/>
    </row>
    <row r="5145" spans="1:2" x14ac:dyDescent="0.25">
      <c r="A5145" s="25"/>
      <c r="B5145" s="26"/>
    </row>
    <row r="5146" spans="1:2" x14ac:dyDescent="0.25">
      <c r="A5146" s="25"/>
      <c r="B5146" s="26"/>
    </row>
    <row r="5147" spans="1:2" x14ac:dyDescent="0.25">
      <c r="A5147" s="25"/>
      <c r="B5147" s="26"/>
    </row>
    <row r="5148" spans="1:2" x14ac:dyDescent="0.25">
      <c r="A5148" s="25"/>
      <c r="B5148" s="26"/>
    </row>
    <row r="5149" spans="1:2" x14ac:dyDescent="0.25">
      <c r="A5149" s="25"/>
      <c r="B5149" s="26"/>
    </row>
    <row r="5150" spans="1:2" x14ac:dyDescent="0.25">
      <c r="A5150" s="25"/>
      <c r="B5150" s="26"/>
    </row>
    <row r="5151" spans="1:2" x14ac:dyDescent="0.25">
      <c r="A5151" s="25"/>
      <c r="B5151" s="26"/>
    </row>
    <row r="5152" spans="1:2" x14ac:dyDescent="0.25">
      <c r="A5152" s="25"/>
      <c r="B5152" s="26"/>
    </row>
    <row r="5153" spans="1:2" x14ac:dyDescent="0.25">
      <c r="A5153" s="25"/>
      <c r="B5153" s="26"/>
    </row>
    <row r="5154" spans="1:2" x14ac:dyDescent="0.25">
      <c r="A5154" s="25"/>
      <c r="B5154" s="26"/>
    </row>
    <row r="5155" spans="1:2" x14ac:dyDescent="0.25">
      <c r="A5155" s="25"/>
      <c r="B5155" s="26"/>
    </row>
    <row r="5156" spans="1:2" x14ac:dyDescent="0.25">
      <c r="A5156" s="25"/>
      <c r="B5156" s="26"/>
    </row>
    <row r="5157" spans="1:2" x14ac:dyDescent="0.25">
      <c r="A5157" s="25"/>
      <c r="B5157" s="26"/>
    </row>
    <row r="5158" spans="1:2" x14ac:dyDescent="0.25">
      <c r="A5158" s="25"/>
      <c r="B5158" s="26"/>
    </row>
    <row r="5159" spans="1:2" x14ac:dyDescent="0.25">
      <c r="A5159" s="25"/>
      <c r="B5159" s="26"/>
    </row>
    <row r="5160" spans="1:2" x14ac:dyDescent="0.25">
      <c r="A5160" s="25"/>
      <c r="B5160" s="26"/>
    </row>
    <row r="5161" spans="1:2" x14ac:dyDescent="0.25">
      <c r="A5161" s="25"/>
      <c r="B5161" s="26"/>
    </row>
    <row r="5162" spans="1:2" x14ac:dyDescent="0.25">
      <c r="A5162" s="25"/>
      <c r="B5162" s="26"/>
    </row>
    <row r="5163" spans="1:2" x14ac:dyDescent="0.25">
      <c r="A5163" s="25"/>
      <c r="B5163" s="26"/>
    </row>
    <row r="5164" spans="1:2" x14ac:dyDescent="0.25">
      <c r="A5164" s="25"/>
      <c r="B5164" s="26"/>
    </row>
    <row r="5165" spans="1:2" x14ac:dyDescent="0.25">
      <c r="A5165" s="25"/>
      <c r="B5165" s="26"/>
    </row>
    <row r="5166" spans="1:2" x14ac:dyDescent="0.25">
      <c r="A5166" s="25"/>
      <c r="B5166" s="26"/>
    </row>
    <row r="5167" spans="1:2" x14ac:dyDescent="0.25">
      <c r="A5167" s="25"/>
      <c r="B5167" s="26"/>
    </row>
    <row r="5168" spans="1:2" x14ac:dyDescent="0.25">
      <c r="A5168" s="25"/>
      <c r="B5168" s="26"/>
    </row>
    <row r="5169" spans="1:2" x14ac:dyDescent="0.25">
      <c r="A5169" s="25"/>
      <c r="B5169" s="26"/>
    </row>
    <row r="5170" spans="1:2" x14ac:dyDescent="0.25">
      <c r="A5170" s="25"/>
      <c r="B5170" s="26"/>
    </row>
    <row r="5171" spans="1:2" x14ac:dyDescent="0.25">
      <c r="A5171" s="25"/>
      <c r="B5171" s="26"/>
    </row>
    <row r="5172" spans="1:2" x14ac:dyDescent="0.25">
      <c r="A5172" s="25"/>
      <c r="B5172" s="26"/>
    </row>
    <row r="5173" spans="1:2" x14ac:dyDescent="0.25">
      <c r="A5173" s="25"/>
      <c r="B5173" s="26"/>
    </row>
    <row r="5174" spans="1:2" x14ac:dyDescent="0.25">
      <c r="A5174" s="25"/>
      <c r="B5174" s="26"/>
    </row>
    <row r="5175" spans="1:2" x14ac:dyDescent="0.25">
      <c r="A5175" s="25"/>
      <c r="B5175" s="26"/>
    </row>
    <row r="5176" spans="1:2" x14ac:dyDescent="0.25">
      <c r="A5176" s="25"/>
      <c r="B5176" s="26"/>
    </row>
    <row r="5177" spans="1:2" x14ac:dyDescent="0.25">
      <c r="A5177" s="25"/>
      <c r="B5177" s="26"/>
    </row>
    <row r="5178" spans="1:2" x14ac:dyDescent="0.25">
      <c r="A5178" s="25"/>
      <c r="B5178" s="26"/>
    </row>
    <row r="5179" spans="1:2" x14ac:dyDescent="0.25">
      <c r="A5179" s="25"/>
      <c r="B5179" s="26"/>
    </row>
    <row r="5180" spans="1:2" x14ac:dyDescent="0.25">
      <c r="A5180" s="25"/>
      <c r="B5180" s="26"/>
    </row>
    <row r="5181" spans="1:2" x14ac:dyDescent="0.25">
      <c r="A5181" s="25"/>
      <c r="B5181" s="26"/>
    </row>
    <row r="5182" spans="1:2" x14ac:dyDescent="0.25">
      <c r="A5182" s="25"/>
      <c r="B5182" s="26"/>
    </row>
    <row r="5183" spans="1:2" x14ac:dyDescent="0.25">
      <c r="A5183" s="25"/>
      <c r="B5183" s="26"/>
    </row>
    <row r="5184" spans="1:2" x14ac:dyDescent="0.25">
      <c r="A5184" s="25"/>
      <c r="B5184" s="26"/>
    </row>
    <row r="5185" spans="1:2" x14ac:dyDescent="0.25">
      <c r="A5185" s="25"/>
      <c r="B5185" s="26"/>
    </row>
    <row r="5186" spans="1:2" x14ac:dyDescent="0.25">
      <c r="A5186" s="25"/>
      <c r="B5186" s="26"/>
    </row>
    <row r="5187" spans="1:2" x14ac:dyDescent="0.25">
      <c r="A5187" s="25"/>
      <c r="B5187" s="26"/>
    </row>
    <row r="5188" spans="1:2" x14ac:dyDescent="0.25">
      <c r="A5188" s="25"/>
      <c r="B5188" s="26"/>
    </row>
    <row r="5189" spans="1:2" x14ac:dyDescent="0.25">
      <c r="A5189" s="25"/>
      <c r="B5189" s="26"/>
    </row>
    <row r="5190" spans="1:2" x14ac:dyDescent="0.25">
      <c r="A5190" s="25"/>
      <c r="B5190" s="26"/>
    </row>
    <row r="5191" spans="1:2" x14ac:dyDescent="0.25">
      <c r="A5191" s="25"/>
      <c r="B5191" s="26"/>
    </row>
    <row r="5192" spans="1:2" x14ac:dyDescent="0.25">
      <c r="A5192" s="25"/>
      <c r="B5192" s="26"/>
    </row>
    <row r="5193" spans="1:2" x14ac:dyDescent="0.25">
      <c r="A5193" s="25"/>
      <c r="B5193" s="26"/>
    </row>
    <row r="5194" spans="1:2" x14ac:dyDescent="0.25">
      <c r="A5194" s="25"/>
      <c r="B5194" s="26"/>
    </row>
    <row r="5195" spans="1:2" x14ac:dyDescent="0.25">
      <c r="A5195" s="25"/>
      <c r="B5195" s="26"/>
    </row>
    <row r="5196" spans="1:2" x14ac:dyDescent="0.25">
      <c r="A5196" s="25"/>
      <c r="B5196" s="26"/>
    </row>
    <row r="5197" spans="1:2" x14ac:dyDescent="0.25">
      <c r="A5197" s="25"/>
      <c r="B5197" s="26"/>
    </row>
    <row r="5198" spans="1:2" x14ac:dyDescent="0.25">
      <c r="A5198" s="25"/>
      <c r="B5198" s="26"/>
    </row>
    <row r="5199" spans="1:2" x14ac:dyDescent="0.25">
      <c r="A5199" s="25"/>
      <c r="B5199" s="26"/>
    </row>
    <row r="5200" spans="1:2" x14ac:dyDescent="0.25">
      <c r="A5200" s="25"/>
      <c r="B5200" s="26"/>
    </row>
    <row r="5201" spans="1:2" x14ac:dyDescent="0.25">
      <c r="A5201" s="25"/>
      <c r="B5201" s="26"/>
    </row>
    <row r="5202" spans="1:2" x14ac:dyDescent="0.25">
      <c r="A5202" s="25"/>
      <c r="B5202" s="26"/>
    </row>
    <row r="5203" spans="1:2" x14ac:dyDescent="0.25">
      <c r="A5203" s="25"/>
      <c r="B5203" s="26"/>
    </row>
    <row r="5204" spans="1:2" x14ac:dyDescent="0.25">
      <c r="A5204" s="25"/>
      <c r="B5204" s="26"/>
    </row>
    <row r="5205" spans="1:2" x14ac:dyDescent="0.25">
      <c r="A5205" s="25"/>
      <c r="B5205" s="26"/>
    </row>
    <row r="5206" spans="1:2" x14ac:dyDescent="0.25">
      <c r="A5206" s="25"/>
      <c r="B5206" s="26"/>
    </row>
    <row r="5207" spans="1:2" x14ac:dyDescent="0.25">
      <c r="A5207" s="25"/>
      <c r="B5207" s="26"/>
    </row>
    <row r="5208" spans="1:2" x14ac:dyDescent="0.25">
      <c r="A5208" s="25"/>
      <c r="B5208" s="26"/>
    </row>
    <row r="5209" spans="1:2" x14ac:dyDescent="0.25">
      <c r="A5209" s="25"/>
      <c r="B5209" s="26"/>
    </row>
    <row r="5210" spans="1:2" x14ac:dyDescent="0.25">
      <c r="A5210" s="25"/>
      <c r="B5210" s="26"/>
    </row>
    <row r="5211" spans="1:2" x14ac:dyDescent="0.25">
      <c r="A5211" s="25"/>
      <c r="B5211" s="26"/>
    </row>
    <row r="5212" spans="1:2" x14ac:dyDescent="0.25">
      <c r="A5212" s="25"/>
      <c r="B5212" s="26"/>
    </row>
    <row r="5213" spans="1:2" x14ac:dyDescent="0.25">
      <c r="A5213" s="25"/>
      <c r="B5213" s="26"/>
    </row>
    <row r="5214" spans="1:2" x14ac:dyDescent="0.25">
      <c r="A5214" s="25"/>
      <c r="B5214" s="26"/>
    </row>
    <row r="5215" spans="1:2" x14ac:dyDescent="0.25">
      <c r="A5215" s="25"/>
      <c r="B5215" s="26"/>
    </row>
    <row r="5216" spans="1:2" x14ac:dyDescent="0.25">
      <c r="A5216" s="25"/>
      <c r="B5216" s="26"/>
    </row>
    <row r="5217" spans="1:2" x14ac:dyDescent="0.25">
      <c r="A5217" s="25"/>
      <c r="B5217" s="26"/>
    </row>
    <row r="5218" spans="1:2" x14ac:dyDescent="0.25">
      <c r="A5218" s="25"/>
      <c r="B5218" s="26"/>
    </row>
    <row r="5219" spans="1:2" x14ac:dyDescent="0.25">
      <c r="A5219" s="25"/>
      <c r="B5219" s="26"/>
    </row>
    <row r="5220" spans="1:2" x14ac:dyDescent="0.25">
      <c r="A5220" s="25"/>
      <c r="B5220" s="26"/>
    </row>
    <row r="5221" spans="1:2" x14ac:dyDescent="0.25">
      <c r="A5221" s="25"/>
      <c r="B5221" s="26"/>
    </row>
    <row r="5222" spans="1:2" x14ac:dyDescent="0.25">
      <c r="A5222" s="25"/>
      <c r="B5222" s="26"/>
    </row>
    <row r="5223" spans="1:2" x14ac:dyDescent="0.25">
      <c r="A5223" s="25"/>
      <c r="B5223" s="26"/>
    </row>
    <row r="5224" spans="1:2" x14ac:dyDescent="0.25">
      <c r="A5224" s="25"/>
      <c r="B5224" s="26"/>
    </row>
    <row r="5225" spans="1:2" x14ac:dyDescent="0.25">
      <c r="A5225" s="25"/>
      <c r="B5225" s="26"/>
    </row>
    <row r="5226" spans="1:2" x14ac:dyDescent="0.25">
      <c r="A5226" s="25"/>
      <c r="B5226" s="26"/>
    </row>
    <row r="5227" spans="1:2" x14ac:dyDescent="0.25">
      <c r="A5227" s="25"/>
      <c r="B5227" s="26"/>
    </row>
    <row r="5228" spans="1:2" x14ac:dyDescent="0.25">
      <c r="A5228" s="25"/>
      <c r="B5228" s="26"/>
    </row>
    <row r="5229" spans="1:2" x14ac:dyDescent="0.25">
      <c r="A5229" s="25"/>
      <c r="B5229" s="26"/>
    </row>
    <row r="5230" spans="1:2" x14ac:dyDescent="0.25">
      <c r="A5230" s="25"/>
      <c r="B5230" s="26"/>
    </row>
    <row r="5231" spans="1:2" x14ac:dyDescent="0.25">
      <c r="A5231" s="25"/>
      <c r="B5231" s="26"/>
    </row>
    <row r="5232" spans="1:2" x14ac:dyDescent="0.25">
      <c r="A5232" s="25"/>
      <c r="B5232" s="26"/>
    </row>
    <row r="5233" spans="1:2" x14ac:dyDescent="0.25">
      <c r="A5233" s="25"/>
      <c r="B5233" s="26"/>
    </row>
    <row r="5234" spans="1:2" x14ac:dyDescent="0.25">
      <c r="A5234" s="25"/>
      <c r="B5234" s="26"/>
    </row>
    <row r="5235" spans="1:2" x14ac:dyDescent="0.25">
      <c r="A5235" s="25"/>
      <c r="B5235" s="26"/>
    </row>
    <row r="5236" spans="1:2" x14ac:dyDescent="0.25">
      <c r="A5236" s="25"/>
      <c r="B5236" s="26"/>
    </row>
    <row r="5237" spans="1:2" x14ac:dyDescent="0.25">
      <c r="A5237" s="25"/>
      <c r="B5237" s="26"/>
    </row>
    <row r="5238" spans="1:2" x14ac:dyDescent="0.25">
      <c r="A5238" s="25"/>
      <c r="B5238" s="26"/>
    </row>
    <row r="5239" spans="1:2" x14ac:dyDescent="0.25">
      <c r="A5239" s="25"/>
      <c r="B5239" s="26"/>
    </row>
    <row r="5240" spans="1:2" x14ac:dyDescent="0.25">
      <c r="A5240" s="25"/>
      <c r="B5240" s="26"/>
    </row>
    <row r="5241" spans="1:2" x14ac:dyDescent="0.25">
      <c r="A5241" s="25"/>
      <c r="B5241" s="26"/>
    </row>
    <row r="5242" spans="1:2" x14ac:dyDescent="0.25">
      <c r="A5242" s="25"/>
      <c r="B5242" s="26"/>
    </row>
    <row r="5243" spans="1:2" x14ac:dyDescent="0.25">
      <c r="A5243" s="25"/>
      <c r="B5243" s="26"/>
    </row>
    <row r="5244" spans="1:2" x14ac:dyDescent="0.25">
      <c r="A5244" s="25"/>
      <c r="B5244" s="26"/>
    </row>
    <row r="5245" spans="1:2" x14ac:dyDescent="0.25">
      <c r="A5245" s="25"/>
      <c r="B5245" s="26"/>
    </row>
    <row r="5246" spans="1:2" x14ac:dyDescent="0.25">
      <c r="A5246" s="25"/>
      <c r="B5246" s="26"/>
    </row>
    <row r="5247" spans="1:2" x14ac:dyDescent="0.25">
      <c r="A5247" s="25"/>
      <c r="B5247" s="26"/>
    </row>
    <row r="5248" spans="1:2" x14ac:dyDescent="0.25">
      <c r="A5248" s="25"/>
      <c r="B5248" s="26"/>
    </row>
    <row r="5249" spans="1:2" x14ac:dyDescent="0.25">
      <c r="A5249" s="25"/>
      <c r="B5249" s="26"/>
    </row>
    <row r="5250" spans="1:2" x14ac:dyDescent="0.25">
      <c r="A5250" s="25"/>
      <c r="B5250" s="26"/>
    </row>
    <row r="5251" spans="1:2" x14ac:dyDescent="0.25">
      <c r="A5251" s="25"/>
      <c r="B5251" s="26"/>
    </row>
    <row r="5252" spans="1:2" x14ac:dyDescent="0.25">
      <c r="A5252" s="25"/>
      <c r="B5252" s="26"/>
    </row>
    <row r="5253" spans="1:2" x14ac:dyDescent="0.25">
      <c r="A5253" s="25"/>
      <c r="B5253" s="26"/>
    </row>
    <row r="5254" spans="1:2" x14ac:dyDescent="0.25">
      <c r="A5254" s="25"/>
      <c r="B5254" s="26"/>
    </row>
    <row r="5255" spans="1:2" x14ac:dyDescent="0.25">
      <c r="A5255" s="25"/>
      <c r="B5255" s="26"/>
    </row>
    <row r="5256" spans="1:2" x14ac:dyDescent="0.25">
      <c r="A5256" s="25"/>
      <c r="B5256" s="26"/>
    </row>
    <row r="5257" spans="1:2" x14ac:dyDescent="0.25">
      <c r="A5257" s="25"/>
      <c r="B5257" s="26"/>
    </row>
    <row r="5258" spans="1:2" x14ac:dyDescent="0.25">
      <c r="A5258" s="25"/>
      <c r="B5258" s="26"/>
    </row>
    <row r="5259" spans="1:2" x14ac:dyDescent="0.25">
      <c r="A5259" s="25"/>
      <c r="B5259" s="26"/>
    </row>
    <row r="5260" spans="1:2" x14ac:dyDescent="0.25">
      <c r="A5260" s="25"/>
      <c r="B5260" s="26"/>
    </row>
    <row r="5261" spans="1:2" x14ac:dyDescent="0.25">
      <c r="A5261" s="25"/>
      <c r="B5261" s="26"/>
    </row>
    <row r="5262" spans="1:2" x14ac:dyDescent="0.25">
      <c r="A5262" s="25"/>
      <c r="B5262" s="26"/>
    </row>
    <row r="5263" spans="1:2" x14ac:dyDescent="0.25">
      <c r="A5263" s="25"/>
      <c r="B5263" s="26"/>
    </row>
    <row r="5264" spans="1:2" x14ac:dyDescent="0.25">
      <c r="A5264" s="25"/>
      <c r="B5264" s="26"/>
    </row>
    <row r="5265" spans="1:2" x14ac:dyDescent="0.25">
      <c r="A5265" s="25"/>
      <c r="B5265" s="26"/>
    </row>
    <row r="5266" spans="1:2" x14ac:dyDescent="0.25">
      <c r="A5266" s="25"/>
      <c r="B5266" s="26"/>
    </row>
    <row r="5267" spans="1:2" x14ac:dyDescent="0.25">
      <c r="A5267" s="25"/>
      <c r="B5267" s="26"/>
    </row>
    <row r="5268" spans="1:2" x14ac:dyDescent="0.25">
      <c r="A5268" s="25"/>
      <c r="B5268" s="26"/>
    </row>
    <row r="5269" spans="1:2" x14ac:dyDescent="0.25">
      <c r="A5269" s="25"/>
      <c r="B5269" s="26"/>
    </row>
    <row r="5270" spans="1:2" x14ac:dyDescent="0.25">
      <c r="A5270" s="25"/>
      <c r="B5270" s="26"/>
    </row>
    <row r="5271" spans="1:2" x14ac:dyDescent="0.25">
      <c r="A5271" s="25"/>
      <c r="B5271" s="26"/>
    </row>
    <row r="5272" spans="1:2" x14ac:dyDescent="0.25">
      <c r="A5272" s="25"/>
      <c r="B5272" s="26"/>
    </row>
    <row r="5273" spans="1:2" x14ac:dyDescent="0.25">
      <c r="A5273" s="25"/>
      <c r="B5273" s="26"/>
    </row>
    <row r="5274" spans="1:2" x14ac:dyDescent="0.25">
      <c r="A5274" s="25"/>
      <c r="B5274" s="26"/>
    </row>
    <row r="5275" spans="1:2" x14ac:dyDescent="0.25">
      <c r="A5275" s="25"/>
      <c r="B5275" s="26"/>
    </row>
    <row r="5276" spans="1:2" x14ac:dyDescent="0.25">
      <c r="A5276" s="25"/>
      <c r="B5276" s="26"/>
    </row>
    <row r="5277" spans="1:2" x14ac:dyDescent="0.25">
      <c r="A5277" s="25"/>
      <c r="B5277" s="26"/>
    </row>
    <row r="5278" spans="1:2" x14ac:dyDescent="0.25">
      <c r="A5278" s="25"/>
      <c r="B5278" s="26"/>
    </row>
    <row r="5279" spans="1:2" x14ac:dyDescent="0.25">
      <c r="A5279" s="25"/>
      <c r="B5279" s="26"/>
    </row>
    <row r="5280" spans="1:2" x14ac:dyDescent="0.25">
      <c r="A5280" s="25"/>
      <c r="B5280" s="26"/>
    </row>
    <row r="5281" spans="1:2" x14ac:dyDescent="0.25">
      <c r="A5281" s="25"/>
      <c r="B5281" s="26"/>
    </row>
    <row r="5282" spans="1:2" x14ac:dyDescent="0.25">
      <c r="A5282" s="25"/>
      <c r="B5282" s="26"/>
    </row>
    <row r="5283" spans="1:2" x14ac:dyDescent="0.25">
      <c r="A5283" s="25"/>
      <c r="B5283" s="26"/>
    </row>
    <row r="5284" spans="1:2" x14ac:dyDescent="0.25">
      <c r="A5284" s="25"/>
      <c r="B5284" s="26"/>
    </row>
    <row r="5285" spans="1:2" x14ac:dyDescent="0.25">
      <c r="A5285" s="25"/>
      <c r="B5285" s="26"/>
    </row>
    <row r="5286" spans="1:2" x14ac:dyDescent="0.25">
      <c r="A5286" s="25"/>
      <c r="B5286" s="26"/>
    </row>
    <row r="5287" spans="1:2" x14ac:dyDescent="0.25">
      <c r="A5287" s="25"/>
      <c r="B5287" s="26"/>
    </row>
    <row r="5288" spans="1:2" x14ac:dyDescent="0.25">
      <c r="A5288" s="25"/>
      <c r="B5288" s="26"/>
    </row>
    <row r="5289" spans="1:2" x14ac:dyDescent="0.25">
      <c r="A5289" s="25"/>
      <c r="B5289" s="26"/>
    </row>
    <row r="5290" spans="1:2" x14ac:dyDescent="0.25">
      <c r="A5290" s="25"/>
      <c r="B5290" s="26"/>
    </row>
    <row r="5291" spans="1:2" x14ac:dyDescent="0.25">
      <c r="A5291" s="25"/>
      <c r="B5291" s="26"/>
    </row>
    <row r="5292" spans="1:2" x14ac:dyDescent="0.25">
      <c r="A5292" s="25"/>
      <c r="B5292" s="26"/>
    </row>
    <row r="5293" spans="1:2" x14ac:dyDescent="0.25">
      <c r="A5293" s="25"/>
      <c r="B5293" s="26"/>
    </row>
    <row r="5294" spans="1:2" x14ac:dyDescent="0.25">
      <c r="A5294" s="25"/>
      <c r="B5294" s="26"/>
    </row>
    <row r="5295" spans="1:2" x14ac:dyDescent="0.25">
      <c r="A5295" s="25"/>
      <c r="B5295" s="26"/>
    </row>
    <row r="5296" spans="1:2" x14ac:dyDescent="0.25">
      <c r="A5296" s="25"/>
      <c r="B5296" s="26"/>
    </row>
    <row r="5297" spans="1:2" x14ac:dyDescent="0.25">
      <c r="A5297" s="25"/>
      <c r="B5297" s="26"/>
    </row>
    <row r="5298" spans="1:2" x14ac:dyDescent="0.25">
      <c r="A5298" s="25"/>
      <c r="B5298" s="26"/>
    </row>
    <row r="5299" spans="1:2" x14ac:dyDescent="0.25">
      <c r="A5299" s="25"/>
      <c r="B5299" s="26"/>
    </row>
    <row r="5300" spans="1:2" x14ac:dyDescent="0.25">
      <c r="A5300" s="25"/>
      <c r="B5300" s="26"/>
    </row>
    <row r="5301" spans="1:2" x14ac:dyDescent="0.25">
      <c r="A5301" s="25"/>
      <c r="B5301" s="26"/>
    </row>
    <row r="5302" spans="1:2" x14ac:dyDescent="0.25">
      <c r="A5302" s="25"/>
      <c r="B5302" s="26"/>
    </row>
    <row r="5303" spans="1:2" x14ac:dyDescent="0.25">
      <c r="A5303" s="25"/>
      <c r="B5303" s="26"/>
    </row>
    <row r="5304" spans="1:2" x14ac:dyDescent="0.25">
      <c r="A5304" s="25"/>
      <c r="B5304" s="26"/>
    </row>
    <row r="5305" spans="1:2" x14ac:dyDescent="0.25">
      <c r="A5305" s="25"/>
      <c r="B5305" s="26"/>
    </row>
    <row r="5306" spans="1:2" x14ac:dyDescent="0.25">
      <c r="A5306" s="25"/>
      <c r="B5306" s="26"/>
    </row>
    <row r="5307" spans="1:2" x14ac:dyDescent="0.25">
      <c r="A5307" s="25"/>
      <c r="B5307" s="26"/>
    </row>
    <row r="5308" spans="1:2" x14ac:dyDescent="0.25">
      <c r="A5308" s="25"/>
      <c r="B5308" s="26"/>
    </row>
    <row r="5309" spans="1:2" x14ac:dyDescent="0.25">
      <c r="A5309" s="25"/>
      <c r="B5309" s="26"/>
    </row>
    <row r="5310" spans="1:2" x14ac:dyDescent="0.25">
      <c r="A5310" s="25"/>
      <c r="B5310" s="26"/>
    </row>
    <row r="5311" spans="1:2" x14ac:dyDescent="0.25">
      <c r="A5311" s="25"/>
      <c r="B5311" s="26"/>
    </row>
    <row r="5312" spans="1:2" x14ac:dyDescent="0.25">
      <c r="A5312" s="25"/>
      <c r="B5312" s="26"/>
    </row>
    <row r="5313" spans="1:2" x14ac:dyDescent="0.25">
      <c r="A5313" s="25"/>
      <c r="B5313" s="26"/>
    </row>
    <row r="5314" spans="1:2" x14ac:dyDescent="0.25">
      <c r="A5314" s="25"/>
      <c r="B5314" s="26"/>
    </row>
    <row r="5315" spans="1:2" x14ac:dyDescent="0.25">
      <c r="A5315" s="25"/>
      <c r="B5315" s="26"/>
    </row>
    <row r="5316" spans="1:2" x14ac:dyDescent="0.25">
      <c r="A5316" s="25"/>
      <c r="B5316" s="26"/>
    </row>
    <row r="5317" spans="1:2" x14ac:dyDescent="0.25">
      <c r="A5317" s="25"/>
      <c r="B5317" s="26"/>
    </row>
    <row r="5318" spans="1:2" x14ac:dyDescent="0.25">
      <c r="A5318" s="25"/>
      <c r="B5318" s="26"/>
    </row>
    <row r="5319" spans="1:2" x14ac:dyDescent="0.25">
      <c r="A5319" s="25"/>
      <c r="B5319" s="26"/>
    </row>
    <row r="5320" spans="1:2" x14ac:dyDescent="0.25">
      <c r="A5320" s="25"/>
      <c r="B5320" s="26"/>
    </row>
    <row r="5321" spans="1:2" x14ac:dyDescent="0.25">
      <c r="A5321" s="25"/>
      <c r="B5321" s="26"/>
    </row>
    <row r="5322" spans="1:2" x14ac:dyDescent="0.25">
      <c r="A5322" s="25"/>
      <c r="B5322" s="26"/>
    </row>
    <row r="5323" spans="1:2" x14ac:dyDescent="0.25">
      <c r="A5323" s="25"/>
      <c r="B5323" s="26"/>
    </row>
    <row r="5324" spans="1:2" x14ac:dyDescent="0.25">
      <c r="A5324" s="25"/>
      <c r="B5324" s="26"/>
    </row>
    <row r="5325" spans="1:2" x14ac:dyDescent="0.25">
      <c r="A5325" s="25"/>
      <c r="B5325" s="26"/>
    </row>
    <row r="5326" spans="1:2" x14ac:dyDescent="0.25">
      <c r="A5326" s="25"/>
      <c r="B5326" s="26"/>
    </row>
    <row r="5327" spans="1:2" x14ac:dyDescent="0.25">
      <c r="A5327" s="25"/>
      <c r="B5327" s="26"/>
    </row>
    <row r="5328" spans="1:2" x14ac:dyDescent="0.25">
      <c r="A5328" s="25"/>
      <c r="B5328" s="26"/>
    </row>
    <row r="5329" spans="1:2" x14ac:dyDescent="0.25">
      <c r="A5329" s="25"/>
      <c r="B5329" s="26"/>
    </row>
    <row r="5330" spans="1:2" x14ac:dyDescent="0.25">
      <c r="A5330" s="25"/>
      <c r="B5330" s="26"/>
    </row>
    <row r="5331" spans="1:2" x14ac:dyDescent="0.25">
      <c r="A5331" s="25"/>
      <c r="B5331" s="26"/>
    </row>
    <row r="5332" spans="1:2" x14ac:dyDescent="0.25">
      <c r="A5332" s="25"/>
      <c r="B5332" s="26"/>
    </row>
    <row r="5333" spans="1:2" x14ac:dyDescent="0.25">
      <c r="A5333" s="25"/>
      <c r="B5333" s="26"/>
    </row>
    <row r="5334" spans="1:2" x14ac:dyDescent="0.25">
      <c r="A5334" s="25"/>
      <c r="B5334" s="26"/>
    </row>
    <row r="5335" spans="1:2" x14ac:dyDescent="0.25">
      <c r="A5335" s="25"/>
      <c r="B5335" s="26"/>
    </row>
    <row r="5336" spans="1:2" x14ac:dyDescent="0.25">
      <c r="A5336" s="25"/>
      <c r="B5336" s="26"/>
    </row>
    <row r="5337" spans="1:2" x14ac:dyDescent="0.25">
      <c r="A5337" s="25"/>
      <c r="B5337" s="26"/>
    </row>
    <row r="5338" spans="1:2" x14ac:dyDescent="0.25">
      <c r="A5338" s="25"/>
      <c r="B5338" s="26"/>
    </row>
    <row r="5339" spans="1:2" x14ac:dyDescent="0.25">
      <c r="A5339" s="25"/>
      <c r="B5339" s="26"/>
    </row>
    <row r="5340" spans="1:2" x14ac:dyDescent="0.25">
      <c r="A5340" s="25"/>
      <c r="B5340" s="26"/>
    </row>
    <row r="5341" spans="1:2" x14ac:dyDescent="0.25">
      <c r="A5341" s="25"/>
      <c r="B5341" s="26"/>
    </row>
    <row r="5342" spans="1:2" x14ac:dyDescent="0.25">
      <c r="A5342" s="25"/>
      <c r="B5342" s="26"/>
    </row>
    <row r="5343" spans="1:2" x14ac:dyDescent="0.25">
      <c r="A5343" s="25"/>
      <c r="B5343" s="26"/>
    </row>
    <row r="5344" spans="1:2" x14ac:dyDescent="0.25">
      <c r="A5344" s="25"/>
      <c r="B5344" s="26"/>
    </row>
    <row r="5345" spans="1:2" x14ac:dyDescent="0.25">
      <c r="A5345" s="25"/>
      <c r="B5345" s="26"/>
    </row>
    <row r="5346" spans="1:2" x14ac:dyDescent="0.25">
      <c r="A5346" s="25"/>
      <c r="B5346" s="26"/>
    </row>
    <row r="5347" spans="1:2" x14ac:dyDescent="0.25">
      <c r="A5347" s="25"/>
      <c r="B5347" s="26"/>
    </row>
    <row r="5348" spans="1:2" x14ac:dyDescent="0.25">
      <c r="A5348" s="25"/>
      <c r="B5348" s="26"/>
    </row>
    <row r="5349" spans="1:2" x14ac:dyDescent="0.25">
      <c r="A5349" s="25"/>
      <c r="B5349" s="26"/>
    </row>
    <row r="5350" spans="1:2" x14ac:dyDescent="0.25">
      <c r="A5350" s="25"/>
      <c r="B5350" s="26"/>
    </row>
    <row r="5351" spans="1:2" x14ac:dyDescent="0.25">
      <c r="A5351" s="25"/>
      <c r="B5351" s="26"/>
    </row>
    <row r="5352" spans="1:2" x14ac:dyDescent="0.25">
      <c r="A5352" s="25"/>
      <c r="B5352" s="26"/>
    </row>
    <row r="5353" spans="1:2" x14ac:dyDescent="0.25">
      <c r="A5353" s="25"/>
      <c r="B5353" s="26"/>
    </row>
    <row r="5354" spans="1:2" x14ac:dyDescent="0.25">
      <c r="A5354" s="25"/>
      <c r="B5354" s="26"/>
    </row>
    <row r="5355" spans="1:2" x14ac:dyDescent="0.25">
      <c r="A5355" s="25"/>
      <c r="B5355" s="26"/>
    </row>
    <row r="5356" spans="1:2" x14ac:dyDescent="0.25">
      <c r="A5356" s="25"/>
      <c r="B5356" s="26"/>
    </row>
    <row r="5357" spans="1:2" x14ac:dyDescent="0.25">
      <c r="A5357" s="25"/>
      <c r="B5357" s="26"/>
    </row>
    <row r="5358" spans="1:2" x14ac:dyDescent="0.25">
      <c r="A5358" s="25"/>
      <c r="B5358" s="26"/>
    </row>
    <row r="5359" spans="1:2" x14ac:dyDescent="0.25">
      <c r="A5359" s="25"/>
      <c r="B5359" s="26"/>
    </row>
    <row r="5360" spans="1:2" x14ac:dyDescent="0.25">
      <c r="A5360" s="25"/>
      <c r="B5360" s="26"/>
    </row>
    <row r="5361" spans="1:2" x14ac:dyDescent="0.25">
      <c r="A5361" s="25"/>
      <c r="B5361" s="26"/>
    </row>
    <row r="5362" spans="1:2" x14ac:dyDescent="0.25">
      <c r="A5362" s="25"/>
      <c r="B5362" s="26"/>
    </row>
    <row r="5363" spans="1:2" x14ac:dyDescent="0.25">
      <c r="A5363" s="25"/>
      <c r="B5363" s="26"/>
    </row>
    <row r="5364" spans="1:2" x14ac:dyDescent="0.25">
      <c r="A5364" s="25"/>
      <c r="B5364" s="26"/>
    </row>
    <row r="5365" spans="1:2" x14ac:dyDescent="0.25">
      <c r="A5365" s="25"/>
      <c r="B5365" s="26"/>
    </row>
    <row r="5366" spans="1:2" x14ac:dyDescent="0.25">
      <c r="A5366" s="25"/>
      <c r="B5366" s="26"/>
    </row>
    <row r="5367" spans="1:2" x14ac:dyDescent="0.25">
      <c r="A5367" s="25"/>
      <c r="B5367" s="26"/>
    </row>
    <row r="5368" spans="1:2" x14ac:dyDescent="0.25">
      <c r="A5368" s="25"/>
      <c r="B5368" s="26"/>
    </row>
    <row r="5369" spans="1:2" x14ac:dyDescent="0.25">
      <c r="A5369" s="25"/>
      <c r="B5369" s="26"/>
    </row>
    <row r="5370" spans="1:2" x14ac:dyDescent="0.25">
      <c r="A5370" s="25"/>
      <c r="B5370" s="26"/>
    </row>
    <row r="5371" spans="1:2" x14ac:dyDescent="0.25">
      <c r="A5371" s="25"/>
      <c r="B5371" s="26"/>
    </row>
    <row r="5372" spans="1:2" x14ac:dyDescent="0.25">
      <c r="A5372" s="25"/>
      <c r="B5372" s="26"/>
    </row>
    <row r="5373" spans="1:2" x14ac:dyDescent="0.25">
      <c r="A5373" s="25"/>
      <c r="B5373" s="26"/>
    </row>
    <row r="5374" spans="1:2" x14ac:dyDescent="0.25">
      <c r="A5374" s="25"/>
      <c r="B5374" s="26"/>
    </row>
    <row r="5375" spans="1:2" x14ac:dyDescent="0.25">
      <c r="A5375" s="25"/>
      <c r="B5375" s="26"/>
    </row>
    <row r="5376" spans="1:2" x14ac:dyDescent="0.25">
      <c r="A5376" s="25"/>
      <c r="B5376" s="26"/>
    </row>
    <row r="5377" spans="1:2" x14ac:dyDescent="0.25">
      <c r="A5377" s="25"/>
      <c r="B5377" s="26"/>
    </row>
    <row r="5378" spans="1:2" x14ac:dyDescent="0.25">
      <c r="A5378" s="25"/>
      <c r="B5378" s="26"/>
    </row>
    <row r="5379" spans="1:2" x14ac:dyDescent="0.25">
      <c r="A5379" s="25"/>
      <c r="B5379" s="26"/>
    </row>
    <row r="5380" spans="1:2" x14ac:dyDescent="0.25">
      <c r="A5380" s="25"/>
      <c r="B5380" s="26"/>
    </row>
    <row r="5381" spans="1:2" x14ac:dyDescent="0.25">
      <c r="A5381" s="25"/>
      <c r="B5381" s="26"/>
    </row>
    <row r="5382" spans="1:2" x14ac:dyDescent="0.25">
      <c r="A5382" s="25"/>
      <c r="B5382" s="26"/>
    </row>
    <row r="5383" spans="1:2" x14ac:dyDescent="0.25">
      <c r="A5383" s="25"/>
      <c r="B5383" s="26"/>
    </row>
    <row r="5384" spans="1:2" x14ac:dyDescent="0.25">
      <c r="A5384" s="25"/>
      <c r="B5384" s="26"/>
    </row>
    <row r="5385" spans="1:2" x14ac:dyDescent="0.25">
      <c r="A5385" s="25"/>
      <c r="B5385" s="26"/>
    </row>
    <row r="5386" spans="1:2" x14ac:dyDescent="0.25">
      <c r="A5386" s="25"/>
      <c r="B5386" s="26"/>
    </row>
    <row r="5387" spans="1:2" x14ac:dyDescent="0.25">
      <c r="A5387" s="25"/>
      <c r="B5387" s="26"/>
    </row>
    <row r="5388" spans="1:2" x14ac:dyDescent="0.25">
      <c r="A5388" s="25"/>
      <c r="B5388" s="26"/>
    </row>
    <row r="5389" spans="1:2" x14ac:dyDescent="0.25">
      <c r="A5389" s="25"/>
      <c r="B5389" s="26"/>
    </row>
    <row r="5390" spans="1:2" x14ac:dyDescent="0.25">
      <c r="A5390" s="25"/>
      <c r="B5390" s="26"/>
    </row>
    <row r="5391" spans="1:2" x14ac:dyDescent="0.25">
      <c r="A5391" s="25"/>
      <c r="B5391" s="26"/>
    </row>
    <row r="5392" spans="1:2" x14ac:dyDescent="0.25">
      <c r="A5392" s="25"/>
      <c r="B5392" s="26"/>
    </row>
    <row r="5393" spans="1:2" x14ac:dyDescent="0.25">
      <c r="A5393" s="25"/>
      <c r="B5393" s="26"/>
    </row>
    <row r="5394" spans="1:2" x14ac:dyDescent="0.25">
      <c r="A5394" s="25"/>
      <c r="B5394" s="26"/>
    </row>
    <row r="5395" spans="1:2" x14ac:dyDescent="0.25">
      <c r="A5395" s="25"/>
      <c r="B5395" s="26"/>
    </row>
    <row r="5396" spans="1:2" x14ac:dyDescent="0.25">
      <c r="A5396" s="25"/>
      <c r="B5396" s="26"/>
    </row>
    <row r="5397" spans="1:2" x14ac:dyDescent="0.25">
      <c r="A5397" s="25"/>
      <c r="B5397" s="26"/>
    </row>
    <row r="5398" spans="1:2" x14ac:dyDescent="0.25">
      <c r="A5398" s="25"/>
      <c r="B5398" s="26"/>
    </row>
    <row r="5399" spans="1:2" x14ac:dyDescent="0.25">
      <c r="A5399" s="25"/>
      <c r="B5399" s="26"/>
    </row>
    <row r="5400" spans="1:2" x14ac:dyDescent="0.25">
      <c r="A5400" s="25"/>
      <c r="B5400" s="26"/>
    </row>
    <row r="5401" spans="1:2" x14ac:dyDescent="0.25">
      <c r="A5401" s="25"/>
      <c r="B5401" s="26"/>
    </row>
    <row r="5402" spans="1:2" x14ac:dyDescent="0.25">
      <c r="A5402" s="25"/>
      <c r="B5402" s="26"/>
    </row>
    <row r="5403" spans="1:2" x14ac:dyDescent="0.25">
      <c r="A5403" s="25"/>
      <c r="B5403" s="26"/>
    </row>
    <row r="5404" spans="1:2" x14ac:dyDescent="0.25">
      <c r="A5404" s="25"/>
      <c r="B5404" s="26"/>
    </row>
    <row r="5405" spans="1:2" x14ac:dyDescent="0.25">
      <c r="A5405" s="25"/>
      <c r="B5405" s="26"/>
    </row>
    <row r="5406" spans="1:2" x14ac:dyDescent="0.25">
      <c r="A5406" s="25"/>
      <c r="B5406" s="26"/>
    </row>
    <row r="5407" spans="1:2" x14ac:dyDescent="0.25">
      <c r="A5407" s="25"/>
      <c r="B5407" s="26"/>
    </row>
    <row r="5408" spans="1:2" x14ac:dyDescent="0.25">
      <c r="A5408" s="25"/>
      <c r="B5408" s="26"/>
    </row>
    <row r="5409" spans="1:2" x14ac:dyDescent="0.25">
      <c r="A5409" s="25"/>
      <c r="B5409" s="26"/>
    </row>
    <row r="5410" spans="1:2" x14ac:dyDescent="0.25">
      <c r="A5410" s="25"/>
      <c r="B5410" s="26"/>
    </row>
    <row r="5411" spans="1:2" x14ac:dyDescent="0.25">
      <c r="A5411" s="25"/>
      <c r="B5411" s="26"/>
    </row>
    <row r="5412" spans="1:2" x14ac:dyDescent="0.25">
      <c r="A5412" s="25"/>
      <c r="B5412" s="26"/>
    </row>
    <row r="5413" spans="1:2" x14ac:dyDescent="0.25">
      <c r="A5413" s="25"/>
      <c r="B5413" s="26"/>
    </row>
    <row r="5414" spans="1:2" x14ac:dyDescent="0.25">
      <c r="A5414" s="25"/>
      <c r="B5414" s="26"/>
    </row>
    <row r="5415" spans="1:2" x14ac:dyDescent="0.25">
      <c r="A5415" s="25"/>
      <c r="B5415" s="26"/>
    </row>
    <row r="5416" spans="1:2" x14ac:dyDescent="0.25">
      <c r="A5416" s="25"/>
      <c r="B5416" s="26"/>
    </row>
    <row r="5417" spans="1:2" x14ac:dyDescent="0.25">
      <c r="A5417" s="25"/>
      <c r="B5417" s="26"/>
    </row>
    <row r="5418" spans="1:2" x14ac:dyDescent="0.25">
      <c r="A5418" s="25"/>
      <c r="B5418" s="26"/>
    </row>
    <row r="5419" spans="1:2" x14ac:dyDescent="0.25">
      <c r="A5419" s="25"/>
      <c r="B5419" s="26"/>
    </row>
    <row r="5420" spans="1:2" x14ac:dyDescent="0.25">
      <c r="A5420" s="25"/>
      <c r="B5420" s="26"/>
    </row>
    <row r="5421" spans="1:2" x14ac:dyDescent="0.25">
      <c r="A5421" s="25"/>
      <c r="B5421" s="26"/>
    </row>
    <row r="5422" spans="1:2" x14ac:dyDescent="0.25">
      <c r="A5422" s="25"/>
      <c r="B5422" s="26"/>
    </row>
    <row r="5423" spans="1:2" x14ac:dyDescent="0.25">
      <c r="A5423" s="25"/>
      <c r="B5423" s="26"/>
    </row>
    <row r="5424" spans="1:2" x14ac:dyDescent="0.25">
      <c r="A5424" s="25"/>
      <c r="B5424" s="26"/>
    </row>
    <row r="5425" spans="1:2" x14ac:dyDescent="0.25">
      <c r="A5425" s="25"/>
      <c r="B5425" s="26"/>
    </row>
    <row r="5426" spans="1:2" x14ac:dyDescent="0.25">
      <c r="A5426" s="25"/>
      <c r="B5426" s="26"/>
    </row>
    <row r="5427" spans="1:2" x14ac:dyDescent="0.25">
      <c r="A5427" s="25"/>
      <c r="B5427" s="26"/>
    </row>
    <row r="5428" spans="1:2" x14ac:dyDescent="0.25">
      <c r="A5428" s="25"/>
      <c r="B5428" s="26"/>
    </row>
    <row r="5429" spans="1:2" x14ac:dyDescent="0.25">
      <c r="A5429" s="25"/>
      <c r="B5429" s="26"/>
    </row>
    <row r="5430" spans="1:2" x14ac:dyDescent="0.25">
      <c r="A5430" s="25"/>
      <c r="B5430" s="26"/>
    </row>
    <row r="5431" spans="1:2" x14ac:dyDescent="0.25">
      <c r="A5431" s="25"/>
      <c r="B5431" s="26"/>
    </row>
    <row r="5432" spans="1:2" x14ac:dyDescent="0.25">
      <c r="A5432" s="25"/>
      <c r="B5432" s="26"/>
    </row>
    <row r="5433" spans="1:2" x14ac:dyDescent="0.25">
      <c r="A5433" s="25"/>
      <c r="B5433" s="26"/>
    </row>
    <row r="5434" spans="1:2" x14ac:dyDescent="0.25">
      <c r="A5434" s="25"/>
      <c r="B5434" s="26"/>
    </row>
    <row r="5435" spans="1:2" x14ac:dyDescent="0.25">
      <c r="A5435" s="25"/>
      <c r="B5435" s="26"/>
    </row>
    <row r="5436" spans="1:2" x14ac:dyDescent="0.25">
      <c r="A5436" s="25"/>
      <c r="B5436" s="26"/>
    </row>
    <row r="5437" spans="1:2" x14ac:dyDescent="0.25">
      <c r="A5437" s="25"/>
      <c r="B5437" s="26"/>
    </row>
    <row r="5438" spans="1:2" x14ac:dyDescent="0.25">
      <c r="A5438" s="25"/>
      <c r="B5438" s="26"/>
    </row>
    <row r="5439" spans="1:2" x14ac:dyDescent="0.25">
      <c r="A5439" s="25"/>
      <c r="B5439" s="26"/>
    </row>
    <row r="5440" spans="1:2" x14ac:dyDescent="0.25">
      <c r="A5440" s="25"/>
      <c r="B5440" s="26"/>
    </row>
    <row r="5441" spans="1:2" x14ac:dyDescent="0.25">
      <c r="A5441" s="25"/>
      <c r="B5441" s="26"/>
    </row>
    <row r="5442" spans="1:2" x14ac:dyDescent="0.25">
      <c r="A5442" s="25"/>
      <c r="B5442" s="26"/>
    </row>
    <row r="5443" spans="1:2" x14ac:dyDescent="0.25">
      <c r="A5443" s="25"/>
      <c r="B5443" s="26"/>
    </row>
    <row r="5444" spans="1:2" x14ac:dyDescent="0.25">
      <c r="A5444" s="25"/>
      <c r="B5444" s="26"/>
    </row>
    <row r="5445" spans="1:2" x14ac:dyDescent="0.25">
      <c r="A5445" s="25"/>
      <c r="B5445" s="26"/>
    </row>
    <row r="5446" spans="1:2" x14ac:dyDescent="0.25">
      <c r="A5446" s="25"/>
      <c r="B5446" s="26"/>
    </row>
    <row r="5447" spans="1:2" x14ac:dyDescent="0.25">
      <c r="A5447" s="25"/>
      <c r="B5447" s="26"/>
    </row>
    <row r="5448" spans="1:2" x14ac:dyDescent="0.25">
      <c r="A5448" s="25"/>
      <c r="B5448" s="26"/>
    </row>
    <row r="5449" spans="1:2" x14ac:dyDescent="0.25">
      <c r="A5449" s="25"/>
      <c r="B5449" s="26"/>
    </row>
    <row r="5450" spans="1:2" x14ac:dyDescent="0.25">
      <c r="A5450" s="25"/>
      <c r="B5450" s="26"/>
    </row>
    <row r="5451" spans="1:2" x14ac:dyDescent="0.25">
      <c r="A5451" s="25"/>
      <c r="B5451" s="26"/>
    </row>
    <row r="5452" spans="1:2" x14ac:dyDescent="0.25">
      <c r="A5452" s="25"/>
      <c r="B5452" s="26"/>
    </row>
    <row r="5453" spans="1:2" x14ac:dyDescent="0.25">
      <c r="A5453" s="25"/>
      <c r="B5453" s="26"/>
    </row>
    <row r="5454" spans="1:2" x14ac:dyDescent="0.25">
      <c r="A5454" s="25"/>
      <c r="B5454" s="26"/>
    </row>
    <row r="5455" spans="1:2" x14ac:dyDescent="0.25">
      <c r="A5455" s="25"/>
      <c r="B5455" s="26"/>
    </row>
    <row r="5456" spans="1:2" x14ac:dyDescent="0.25">
      <c r="A5456" s="25"/>
      <c r="B5456" s="26"/>
    </row>
    <row r="5457" spans="1:2" x14ac:dyDescent="0.25">
      <c r="A5457" s="25"/>
      <c r="B5457" s="26"/>
    </row>
    <row r="5458" spans="1:2" x14ac:dyDescent="0.25">
      <c r="A5458" s="25"/>
      <c r="B5458" s="26"/>
    </row>
    <row r="5459" spans="1:2" x14ac:dyDescent="0.25">
      <c r="A5459" s="25"/>
      <c r="B5459" s="26"/>
    </row>
    <row r="5460" spans="1:2" x14ac:dyDescent="0.25">
      <c r="A5460" s="25"/>
      <c r="B5460" s="26"/>
    </row>
    <row r="5461" spans="1:2" x14ac:dyDescent="0.25">
      <c r="A5461" s="25"/>
      <c r="B5461" s="26"/>
    </row>
    <row r="5462" spans="1:2" x14ac:dyDescent="0.25">
      <c r="A5462" s="25"/>
      <c r="B5462" s="26"/>
    </row>
    <row r="5463" spans="1:2" x14ac:dyDescent="0.25">
      <c r="A5463" s="25"/>
      <c r="B5463" s="26"/>
    </row>
    <row r="5464" spans="1:2" x14ac:dyDescent="0.25">
      <c r="A5464" s="25"/>
      <c r="B5464" s="26"/>
    </row>
    <row r="5465" spans="1:2" x14ac:dyDescent="0.25">
      <c r="A5465" s="25"/>
      <c r="B5465" s="26"/>
    </row>
    <row r="5466" spans="1:2" x14ac:dyDescent="0.25">
      <c r="A5466" s="25"/>
      <c r="B5466" s="26"/>
    </row>
    <row r="5467" spans="1:2" x14ac:dyDescent="0.25">
      <c r="A5467" s="25"/>
      <c r="B5467" s="26"/>
    </row>
    <row r="5468" spans="1:2" x14ac:dyDescent="0.25">
      <c r="A5468" s="25"/>
      <c r="B5468" s="26"/>
    </row>
    <row r="5469" spans="1:2" x14ac:dyDescent="0.25">
      <c r="A5469" s="25"/>
      <c r="B5469" s="26"/>
    </row>
    <row r="5470" spans="1:2" x14ac:dyDescent="0.25">
      <c r="A5470" s="25"/>
      <c r="B5470" s="26"/>
    </row>
    <row r="5471" spans="1:2" x14ac:dyDescent="0.25">
      <c r="A5471" s="25"/>
      <c r="B5471" s="26"/>
    </row>
    <row r="5472" spans="1:2" x14ac:dyDescent="0.25">
      <c r="A5472" s="25"/>
      <c r="B5472" s="26"/>
    </row>
    <row r="5473" spans="1:2" x14ac:dyDescent="0.25">
      <c r="A5473" s="25"/>
      <c r="B5473" s="26"/>
    </row>
    <row r="5474" spans="1:2" x14ac:dyDescent="0.25">
      <c r="A5474" s="25"/>
      <c r="B5474" s="26"/>
    </row>
    <row r="5475" spans="1:2" x14ac:dyDescent="0.25">
      <c r="A5475" s="25"/>
      <c r="B5475" s="26"/>
    </row>
    <row r="5476" spans="1:2" x14ac:dyDescent="0.25">
      <c r="A5476" s="25"/>
      <c r="B5476" s="26"/>
    </row>
    <row r="5477" spans="1:2" x14ac:dyDescent="0.25">
      <c r="A5477" s="25"/>
      <c r="B5477" s="26"/>
    </row>
    <row r="5478" spans="1:2" x14ac:dyDescent="0.25">
      <c r="A5478" s="25"/>
      <c r="B5478" s="26"/>
    </row>
    <row r="5479" spans="1:2" x14ac:dyDescent="0.25">
      <c r="A5479" s="25"/>
      <c r="B5479" s="26"/>
    </row>
    <row r="5480" spans="1:2" x14ac:dyDescent="0.25">
      <c r="A5480" s="25"/>
      <c r="B5480" s="26"/>
    </row>
    <row r="5481" spans="1:2" x14ac:dyDescent="0.25">
      <c r="A5481" s="25"/>
      <c r="B5481" s="26"/>
    </row>
    <row r="5482" spans="1:2" x14ac:dyDescent="0.25">
      <c r="A5482" s="25"/>
      <c r="B5482" s="26"/>
    </row>
    <row r="5483" spans="1:2" x14ac:dyDescent="0.25">
      <c r="A5483" s="25"/>
      <c r="B5483" s="26"/>
    </row>
    <row r="5484" spans="1:2" x14ac:dyDescent="0.25">
      <c r="A5484" s="25"/>
      <c r="B5484" s="26"/>
    </row>
    <row r="5485" spans="1:2" x14ac:dyDescent="0.25">
      <c r="A5485" s="25"/>
      <c r="B5485" s="26"/>
    </row>
    <row r="5486" spans="1:2" x14ac:dyDescent="0.25">
      <c r="A5486" s="25"/>
      <c r="B5486" s="26"/>
    </row>
    <row r="5487" spans="1:2" x14ac:dyDescent="0.25">
      <c r="A5487" s="25"/>
      <c r="B5487" s="26"/>
    </row>
    <row r="5488" spans="1:2" x14ac:dyDescent="0.25">
      <c r="A5488" s="25"/>
      <c r="B5488" s="26"/>
    </row>
    <row r="5489" spans="1:2" x14ac:dyDescent="0.25">
      <c r="A5489" s="25"/>
      <c r="B5489" s="26"/>
    </row>
    <row r="5490" spans="1:2" x14ac:dyDescent="0.25">
      <c r="A5490" s="25"/>
      <c r="B5490" s="26"/>
    </row>
    <row r="5491" spans="1:2" x14ac:dyDescent="0.25">
      <c r="A5491" s="25"/>
      <c r="B5491" s="26"/>
    </row>
    <row r="5492" spans="1:2" x14ac:dyDescent="0.25">
      <c r="A5492" s="25"/>
      <c r="B5492" s="26"/>
    </row>
    <row r="5493" spans="1:2" x14ac:dyDescent="0.25">
      <c r="A5493" s="25"/>
      <c r="B5493" s="26"/>
    </row>
    <row r="5494" spans="1:2" x14ac:dyDescent="0.25">
      <c r="A5494" s="25"/>
      <c r="B5494" s="26"/>
    </row>
    <row r="5495" spans="1:2" x14ac:dyDescent="0.25">
      <c r="A5495" s="25"/>
      <c r="B5495" s="26"/>
    </row>
    <row r="5496" spans="1:2" x14ac:dyDescent="0.25">
      <c r="A5496" s="25"/>
      <c r="B5496" s="26"/>
    </row>
    <row r="5497" spans="1:2" x14ac:dyDescent="0.25">
      <c r="A5497" s="25"/>
      <c r="B5497" s="26"/>
    </row>
    <row r="5498" spans="1:2" x14ac:dyDescent="0.25">
      <c r="A5498" s="25"/>
      <c r="B5498" s="26"/>
    </row>
    <row r="5499" spans="1:2" x14ac:dyDescent="0.25">
      <c r="A5499" s="25"/>
      <c r="B5499" s="26"/>
    </row>
    <row r="5500" spans="1:2" x14ac:dyDescent="0.25">
      <c r="A5500" s="25"/>
      <c r="B5500" s="26"/>
    </row>
    <row r="5501" spans="1:2" x14ac:dyDescent="0.25">
      <c r="A5501" s="25"/>
      <c r="B5501" s="26"/>
    </row>
    <row r="5502" spans="1:2" x14ac:dyDescent="0.25">
      <c r="A5502" s="25"/>
      <c r="B5502" s="26"/>
    </row>
    <row r="5503" spans="1:2" x14ac:dyDescent="0.25">
      <c r="A5503" s="25"/>
      <c r="B5503" s="26"/>
    </row>
    <row r="5504" spans="1:2" x14ac:dyDescent="0.25">
      <c r="A5504" s="25"/>
      <c r="B5504" s="26"/>
    </row>
    <row r="5505" spans="1:2" x14ac:dyDescent="0.25">
      <c r="A5505" s="25"/>
      <c r="B5505" s="26"/>
    </row>
    <row r="5506" spans="1:2" x14ac:dyDescent="0.25">
      <c r="A5506" s="25"/>
      <c r="B5506" s="26"/>
    </row>
    <row r="5507" spans="1:2" x14ac:dyDescent="0.25">
      <c r="A5507" s="25"/>
      <c r="B5507" s="26"/>
    </row>
    <row r="5508" spans="1:2" x14ac:dyDescent="0.25">
      <c r="A5508" s="25"/>
      <c r="B5508" s="26"/>
    </row>
    <row r="5509" spans="1:2" x14ac:dyDescent="0.25">
      <c r="A5509" s="25"/>
      <c r="B5509" s="26"/>
    </row>
    <row r="5510" spans="1:2" x14ac:dyDescent="0.25">
      <c r="A5510" s="25"/>
      <c r="B5510" s="26"/>
    </row>
    <row r="5511" spans="1:2" x14ac:dyDescent="0.25">
      <c r="A5511" s="25"/>
      <c r="B5511" s="26"/>
    </row>
    <row r="5512" spans="1:2" x14ac:dyDescent="0.25">
      <c r="A5512" s="25"/>
      <c r="B5512" s="26"/>
    </row>
    <row r="5513" spans="1:2" x14ac:dyDescent="0.25">
      <c r="A5513" s="25"/>
      <c r="B5513" s="26"/>
    </row>
    <row r="5514" spans="1:2" x14ac:dyDescent="0.25">
      <c r="A5514" s="25"/>
      <c r="B5514" s="26"/>
    </row>
    <row r="5515" spans="1:2" x14ac:dyDescent="0.25">
      <c r="A5515" s="25"/>
      <c r="B5515" s="26"/>
    </row>
    <row r="5516" spans="1:2" x14ac:dyDescent="0.25">
      <c r="A5516" s="25"/>
      <c r="B5516" s="26"/>
    </row>
    <row r="5517" spans="1:2" x14ac:dyDescent="0.25">
      <c r="A5517" s="25"/>
      <c r="B5517" s="26"/>
    </row>
    <row r="5518" spans="1:2" x14ac:dyDescent="0.25">
      <c r="A5518" s="25"/>
      <c r="B5518" s="26"/>
    </row>
    <row r="5519" spans="1:2" x14ac:dyDescent="0.25">
      <c r="A5519" s="25"/>
      <c r="B5519" s="26"/>
    </row>
    <row r="5520" spans="1:2" x14ac:dyDescent="0.25">
      <c r="A5520" s="25"/>
      <c r="B5520" s="26"/>
    </row>
    <row r="5521" spans="1:2" x14ac:dyDescent="0.25">
      <c r="A5521" s="25"/>
      <c r="B5521" s="26"/>
    </row>
    <row r="5522" spans="1:2" x14ac:dyDescent="0.25">
      <c r="A5522" s="25"/>
      <c r="B5522" s="26"/>
    </row>
    <row r="5523" spans="1:2" x14ac:dyDescent="0.25">
      <c r="A5523" s="25"/>
      <c r="B5523" s="26"/>
    </row>
    <row r="5524" spans="1:2" x14ac:dyDescent="0.25">
      <c r="A5524" s="25"/>
      <c r="B5524" s="26"/>
    </row>
    <row r="5525" spans="1:2" x14ac:dyDescent="0.25">
      <c r="A5525" s="25"/>
      <c r="B5525" s="26"/>
    </row>
    <row r="5526" spans="1:2" x14ac:dyDescent="0.25">
      <c r="A5526" s="25"/>
      <c r="B5526" s="26"/>
    </row>
    <row r="5527" spans="1:2" x14ac:dyDescent="0.25">
      <c r="A5527" s="25"/>
      <c r="B5527" s="26"/>
    </row>
    <row r="5528" spans="1:2" x14ac:dyDescent="0.25">
      <c r="A5528" s="25"/>
      <c r="B5528" s="26"/>
    </row>
    <row r="5529" spans="1:2" x14ac:dyDescent="0.25">
      <c r="A5529" s="25"/>
      <c r="B5529" s="26"/>
    </row>
    <row r="5530" spans="1:2" x14ac:dyDescent="0.25">
      <c r="A5530" s="25"/>
      <c r="B5530" s="26"/>
    </row>
    <row r="5531" spans="1:2" x14ac:dyDescent="0.25">
      <c r="A5531" s="25"/>
      <c r="B5531" s="26"/>
    </row>
    <row r="5532" spans="1:2" x14ac:dyDescent="0.25">
      <c r="A5532" s="25"/>
      <c r="B5532" s="26"/>
    </row>
    <row r="5533" spans="1:2" x14ac:dyDescent="0.25">
      <c r="A5533" s="25"/>
      <c r="B5533" s="26"/>
    </row>
    <row r="5534" spans="1:2" x14ac:dyDescent="0.25">
      <c r="A5534" s="25"/>
      <c r="B5534" s="26"/>
    </row>
    <row r="5535" spans="1:2" x14ac:dyDescent="0.25">
      <c r="A5535" s="25"/>
      <c r="B5535" s="26"/>
    </row>
    <row r="5536" spans="1:2" x14ac:dyDescent="0.25">
      <c r="A5536" s="25"/>
      <c r="B5536" s="26"/>
    </row>
    <row r="5537" spans="1:2" x14ac:dyDescent="0.25">
      <c r="A5537" s="25"/>
      <c r="B5537" s="26"/>
    </row>
    <row r="5538" spans="1:2" x14ac:dyDescent="0.25">
      <c r="A5538" s="25"/>
      <c r="B5538" s="26"/>
    </row>
    <row r="5539" spans="1:2" x14ac:dyDescent="0.25">
      <c r="A5539" s="25"/>
      <c r="B5539" s="26"/>
    </row>
    <row r="5540" spans="1:2" x14ac:dyDescent="0.25">
      <c r="A5540" s="25"/>
      <c r="B5540" s="26"/>
    </row>
    <row r="5541" spans="1:2" x14ac:dyDescent="0.25">
      <c r="A5541" s="25"/>
      <c r="B5541" s="26"/>
    </row>
    <row r="5542" spans="1:2" x14ac:dyDescent="0.25">
      <c r="A5542" s="25"/>
      <c r="B5542" s="26"/>
    </row>
    <row r="5543" spans="1:2" x14ac:dyDescent="0.25">
      <c r="A5543" s="25"/>
      <c r="B5543" s="26"/>
    </row>
    <row r="5544" spans="1:2" x14ac:dyDescent="0.25">
      <c r="A5544" s="25"/>
      <c r="B5544" s="26"/>
    </row>
    <row r="5545" spans="1:2" x14ac:dyDescent="0.25">
      <c r="A5545" s="25"/>
      <c r="B5545" s="26"/>
    </row>
    <row r="5546" spans="1:2" x14ac:dyDescent="0.25">
      <c r="A5546" s="25"/>
      <c r="B5546" s="26"/>
    </row>
    <row r="5547" spans="1:2" x14ac:dyDescent="0.25">
      <c r="A5547" s="25"/>
      <c r="B5547" s="26"/>
    </row>
    <row r="5548" spans="1:2" x14ac:dyDescent="0.25">
      <c r="A5548" s="25"/>
      <c r="B5548" s="26"/>
    </row>
    <row r="5549" spans="1:2" x14ac:dyDescent="0.25">
      <c r="A5549" s="25"/>
      <c r="B5549" s="26"/>
    </row>
    <row r="5550" spans="1:2" x14ac:dyDescent="0.25">
      <c r="A5550" s="25"/>
      <c r="B5550" s="26"/>
    </row>
    <row r="5551" spans="1:2" x14ac:dyDescent="0.25">
      <c r="A5551" s="25"/>
      <c r="B5551" s="26"/>
    </row>
    <row r="5552" spans="1:2" x14ac:dyDescent="0.25">
      <c r="A5552" s="25"/>
      <c r="B5552" s="26"/>
    </row>
    <row r="5553" spans="1:2" x14ac:dyDescent="0.25">
      <c r="A5553" s="25"/>
      <c r="B5553" s="26"/>
    </row>
    <row r="5554" spans="1:2" x14ac:dyDescent="0.25">
      <c r="A5554" s="25"/>
      <c r="B5554" s="26"/>
    </row>
    <row r="5555" spans="1:2" x14ac:dyDescent="0.25">
      <c r="A5555" s="25"/>
      <c r="B5555" s="26"/>
    </row>
    <row r="5556" spans="1:2" x14ac:dyDescent="0.25">
      <c r="A5556" s="25"/>
      <c r="B5556" s="26"/>
    </row>
    <row r="5557" spans="1:2" x14ac:dyDescent="0.25">
      <c r="A5557" s="25"/>
      <c r="B5557" s="26"/>
    </row>
    <row r="5558" spans="1:2" x14ac:dyDescent="0.25">
      <c r="A5558" s="25"/>
      <c r="B5558" s="26"/>
    </row>
    <row r="5559" spans="1:2" x14ac:dyDescent="0.25">
      <c r="A5559" s="25"/>
      <c r="B5559" s="26"/>
    </row>
    <row r="5560" spans="1:2" x14ac:dyDescent="0.25">
      <c r="A5560" s="25"/>
      <c r="B5560" s="26"/>
    </row>
    <row r="5561" spans="1:2" x14ac:dyDescent="0.25">
      <c r="A5561" s="25"/>
      <c r="B5561" s="26"/>
    </row>
    <row r="5562" spans="1:2" x14ac:dyDescent="0.25">
      <c r="A5562" s="25"/>
      <c r="B5562" s="26"/>
    </row>
    <row r="5563" spans="1:2" x14ac:dyDescent="0.25">
      <c r="A5563" s="25"/>
      <c r="B5563" s="26"/>
    </row>
    <row r="5564" spans="1:2" x14ac:dyDescent="0.25">
      <c r="A5564" s="25"/>
      <c r="B5564" s="26"/>
    </row>
    <row r="5565" spans="1:2" x14ac:dyDescent="0.25">
      <c r="A5565" s="25"/>
      <c r="B5565" s="26"/>
    </row>
    <row r="5566" spans="1:2" x14ac:dyDescent="0.25">
      <c r="A5566" s="25"/>
      <c r="B5566" s="26"/>
    </row>
    <row r="5567" spans="1:2" x14ac:dyDescent="0.25">
      <c r="A5567" s="25"/>
      <c r="B5567" s="26"/>
    </row>
    <row r="5568" spans="1:2" x14ac:dyDescent="0.25">
      <c r="A5568" s="25"/>
      <c r="B5568" s="26"/>
    </row>
    <row r="5569" spans="1:2" x14ac:dyDescent="0.25">
      <c r="A5569" s="25"/>
      <c r="B5569" s="26"/>
    </row>
    <row r="5570" spans="1:2" x14ac:dyDescent="0.25">
      <c r="A5570" s="25"/>
      <c r="B5570" s="26"/>
    </row>
    <row r="5571" spans="1:2" x14ac:dyDescent="0.25">
      <c r="A5571" s="25"/>
      <c r="B5571" s="26"/>
    </row>
    <row r="5572" spans="1:2" x14ac:dyDescent="0.25">
      <c r="A5572" s="25"/>
      <c r="B5572" s="26"/>
    </row>
    <row r="5573" spans="1:2" x14ac:dyDescent="0.25">
      <c r="A5573" s="25"/>
      <c r="B5573" s="26"/>
    </row>
    <row r="5574" spans="1:2" x14ac:dyDescent="0.25">
      <c r="A5574" s="25"/>
      <c r="B5574" s="26"/>
    </row>
    <row r="5575" spans="1:2" x14ac:dyDescent="0.25">
      <c r="A5575" s="25"/>
      <c r="B5575" s="26"/>
    </row>
    <row r="5576" spans="1:2" x14ac:dyDescent="0.25">
      <c r="A5576" s="25"/>
      <c r="B5576" s="26"/>
    </row>
    <row r="5577" spans="1:2" x14ac:dyDescent="0.25">
      <c r="A5577" s="25"/>
      <c r="B5577" s="26"/>
    </row>
    <row r="5578" spans="1:2" x14ac:dyDescent="0.25">
      <c r="A5578" s="25"/>
      <c r="B5578" s="26"/>
    </row>
    <row r="5579" spans="1:2" x14ac:dyDescent="0.25">
      <c r="A5579" s="25"/>
      <c r="B5579" s="26"/>
    </row>
    <row r="5580" spans="1:2" x14ac:dyDescent="0.25">
      <c r="A5580" s="25"/>
      <c r="B5580" s="26"/>
    </row>
    <row r="5581" spans="1:2" x14ac:dyDescent="0.25">
      <c r="A5581" s="25"/>
      <c r="B5581" s="26"/>
    </row>
    <row r="5582" spans="1:2" x14ac:dyDescent="0.25">
      <c r="A5582" s="25"/>
      <c r="B5582" s="26"/>
    </row>
    <row r="5583" spans="1:2" x14ac:dyDescent="0.25">
      <c r="A5583" s="25"/>
      <c r="B5583" s="26"/>
    </row>
    <row r="5584" spans="1:2" x14ac:dyDescent="0.25">
      <c r="A5584" s="25"/>
      <c r="B5584" s="26"/>
    </row>
    <row r="5585" spans="1:2" x14ac:dyDescent="0.25">
      <c r="A5585" s="25"/>
      <c r="B5585" s="26"/>
    </row>
    <row r="5586" spans="1:2" x14ac:dyDescent="0.25">
      <c r="A5586" s="25"/>
      <c r="B5586" s="26"/>
    </row>
    <row r="5587" spans="1:2" x14ac:dyDescent="0.25">
      <c r="A5587" s="25"/>
      <c r="B5587" s="26"/>
    </row>
    <row r="5588" spans="1:2" x14ac:dyDescent="0.25">
      <c r="A5588" s="25"/>
      <c r="B5588" s="26"/>
    </row>
    <row r="5589" spans="1:2" x14ac:dyDescent="0.25">
      <c r="A5589" s="25"/>
      <c r="B5589" s="26"/>
    </row>
    <row r="5590" spans="1:2" x14ac:dyDescent="0.25">
      <c r="A5590" s="25"/>
      <c r="B5590" s="26"/>
    </row>
    <row r="5591" spans="1:2" x14ac:dyDescent="0.25">
      <c r="A5591" s="25"/>
      <c r="B5591" s="26"/>
    </row>
    <row r="5592" spans="1:2" x14ac:dyDescent="0.25">
      <c r="A5592" s="25"/>
      <c r="B5592" s="26"/>
    </row>
    <row r="5593" spans="1:2" x14ac:dyDescent="0.25">
      <c r="A5593" s="25"/>
      <c r="B5593" s="26"/>
    </row>
    <row r="5594" spans="1:2" x14ac:dyDescent="0.25">
      <c r="A5594" s="25"/>
      <c r="B5594" s="26"/>
    </row>
    <row r="5595" spans="1:2" x14ac:dyDescent="0.25">
      <c r="A5595" s="25"/>
      <c r="B5595" s="26"/>
    </row>
    <row r="5596" spans="1:2" x14ac:dyDescent="0.25">
      <c r="A5596" s="25"/>
      <c r="B5596" s="26"/>
    </row>
    <row r="5597" spans="1:2" x14ac:dyDescent="0.25">
      <c r="A5597" s="25"/>
      <c r="B5597" s="26"/>
    </row>
    <row r="5598" spans="1:2" x14ac:dyDescent="0.25">
      <c r="A5598" s="25"/>
      <c r="B5598" s="26"/>
    </row>
    <row r="5599" spans="1:2" x14ac:dyDescent="0.25">
      <c r="A5599" s="25"/>
      <c r="B5599" s="26"/>
    </row>
    <row r="5600" spans="1:2" x14ac:dyDescent="0.25">
      <c r="A5600" s="25"/>
      <c r="B5600" s="26"/>
    </row>
    <row r="5601" spans="1:2" x14ac:dyDescent="0.25">
      <c r="A5601" s="25"/>
      <c r="B5601" s="26"/>
    </row>
    <row r="5602" spans="1:2" x14ac:dyDescent="0.25">
      <c r="A5602" s="25"/>
      <c r="B5602" s="26"/>
    </row>
    <row r="5603" spans="1:2" x14ac:dyDescent="0.25">
      <c r="A5603" s="25"/>
      <c r="B5603" s="26"/>
    </row>
    <row r="5604" spans="1:2" x14ac:dyDescent="0.25">
      <c r="A5604" s="25"/>
      <c r="B5604" s="26"/>
    </row>
    <row r="5605" spans="1:2" x14ac:dyDescent="0.25">
      <c r="A5605" s="25"/>
      <c r="B5605" s="26"/>
    </row>
    <row r="5606" spans="1:2" x14ac:dyDescent="0.25">
      <c r="A5606" s="25"/>
      <c r="B5606" s="26"/>
    </row>
    <row r="5607" spans="1:2" x14ac:dyDescent="0.25">
      <c r="A5607" s="25"/>
      <c r="B5607" s="26"/>
    </row>
    <row r="5608" spans="1:2" x14ac:dyDescent="0.25">
      <c r="A5608" s="25"/>
      <c r="B5608" s="26"/>
    </row>
    <row r="5609" spans="1:2" x14ac:dyDescent="0.25">
      <c r="A5609" s="25"/>
      <c r="B5609" s="26"/>
    </row>
    <row r="5610" spans="1:2" x14ac:dyDescent="0.25">
      <c r="A5610" s="25"/>
      <c r="B5610" s="26"/>
    </row>
    <row r="5611" spans="1:2" x14ac:dyDescent="0.25">
      <c r="A5611" s="25"/>
      <c r="B5611" s="26"/>
    </row>
    <row r="5612" spans="1:2" x14ac:dyDescent="0.25">
      <c r="A5612" s="25"/>
      <c r="B5612" s="26"/>
    </row>
    <row r="5613" spans="1:2" x14ac:dyDescent="0.25">
      <c r="A5613" s="25"/>
      <c r="B5613" s="26"/>
    </row>
    <row r="5614" spans="1:2" x14ac:dyDescent="0.25">
      <c r="A5614" s="25"/>
      <c r="B5614" s="26"/>
    </row>
    <row r="5615" spans="1:2" x14ac:dyDescent="0.25">
      <c r="A5615" s="25"/>
      <c r="B5615" s="26"/>
    </row>
    <row r="5616" spans="1:2" x14ac:dyDescent="0.25">
      <c r="A5616" s="25"/>
      <c r="B5616" s="26"/>
    </row>
    <row r="5617" spans="1:2" x14ac:dyDescent="0.25">
      <c r="A5617" s="25"/>
      <c r="B5617" s="26"/>
    </row>
    <row r="5618" spans="1:2" x14ac:dyDescent="0.25">
      <c r="A5618" s="25"/>
      <c r="B5618" s="26"/>
    </row>
    <row r="5619" spans="1:2" x14ac:dyDescent="0.25">
      <c r="A5619" s="25"/>
      <c r="B5619" s="26"/>
    </row>
    <row r="5620" spans="1:2" x14ac:dyDescent="0.25">
      <c r="A5620" s="25"/>
      <c r="B5620" s="26"/>
    </row>
    <row r="5621" spans="1:2" x14ac:dyDescent="0.25">
      <c r="A5621" s="25"/>
      <c r="B5621" s="26"/>
    </row>
    <row r="5622" spans="1:2" x14ac:dyDescent="0.25">
      <c r="A5622" s="25"/>
      <c r="B5622" s="26"/>
    </row>
    <row r="5623" spans="1:2" x14ac:dyDescent="0.25">
      <c r="A5623" s="25"/>
      <c r="B5623" s="26"/>
    </row>
    <row r="5624" spans="1:2" x14ac:dyDescent="0.25">
      <c r="A5624" s="25"/>
      <c r="B5624" s="26"/>
    </row>
    <row r="5625" spans="1:2" x14ac:dyDescent="0.25">
      <c r="A5625" s="25"/>
      <c r="B5625" s="26"/>
    </row>
    <row r="5626" spans="1:2" x14ac:dyDescent="0.25">
      <c r="A5626" s="25"/>
      <c r="B5626" s="26"/>
    </row>
    <row r="5627" spans="1:2" x14ac:dyDescent="0.25">
      <c r="A5627" s="25"/>
      <c r="B5627" s="26"/>
    </row>
    <row r="5628" spans="1:2" x14ac:dyDescent="0.25">
      <c r="A5628" s="25"/>
      <c r="B5628" s="26"/>
    </row>
    <row r="5629" spans="1:2" x14ac:dyDescent="0.25">
      <c r="A5629" s="25"/>
      <c r="B5629" s="26"/>
    </row>
    <row r="5630" spans="1:2" x14ac:dyDescent="0.25">
      <c r="A5630" s="25"/>
      <c r="B5630" s="26"/>
    </row>
    <row r="5631" spans="1:2" x14ac:dyDescent="0.25">
      <c r="A5631" s="25"/>
      <c r="B5631" s="26"/>
    </row>
    <row r="5632" spans="1:2" x14ac:dyDescent="0.25">
      <c r="A5632" s="25"/>
      <c r="B5632" s="26"/>
    </row>
    <row r="5633" spans="1:2" x14ac:dyDescent="0.25">
      <c r="A5633" s="25"/>
      <c r="B5633" s="26"/>
    </row>
    <row r="5634" spans="1:2" x14ac:dyDescent="0.25">
      <c r="A5634" s="25"/>
      <c r="B5634" s="26"/>
    </row>
    <row r="5635" spans="1:2" x14ac:dyDescent="0.25">
      <c r="A5635" s="25"/>
      <c r="B5635" s="26"/>
    </row>
    <row r="5636" spans="1:2" x14ac:dyDescent="0.25">
      <c r="A5636" s="25"/>
      <c r="B5636" s="26"/>
    </row>
    <row r="5637" spans="1:2" x14ac:dyDescent="0.25">
      <c r="A5637" s="25"/>
      <c r="B5637" s="26"/>
    </row>
    <row r="5638" spans="1:2" x14ac:dyDescent="0.25">
      <c r="A5638" s="25"/>
      <c r="B5638" s="26"/>
    </row>
    <row r="5639" spans="1:2" x14ac:dyDescent="0.25">
      <c r="A5639" s="25"/>
      <c r="B5639" s="26"/>
    </row>
    <row r="5640" spans="1:2" x14ac:dyDescent="0.25">
      <c r="A5640" s="25"/>
      <c r="B5640" s="26"/>
    </row>
    <row r="5641" spans="1:2" x14ac:dyDescent="0.25">
      <c r="A5641" s="25"/>
      <c r="B5641" s="26"/>
    </row>
    <row r="5642" spans="1:2" x14ac:dyDescent="0.25">
      <c r="A5642" s="25"/>
      <c r="B5642" s="26"/>
    </row>
    <row r="5643" spans="1:2" x14ac:dyDescent="0.25">
      <c r="A5643" s="25"/>
      <c r="B5643" s="26"/>
    </row>
    <row r="5644" spans="1:2" x14ac:dyDescent="0.25">
      <c r="A5644" s="25"/>
      <c r="B5644" s="26"/>
    </row>
    <row r="5645" spans="1:2" x14ac:dyDescent="0.25">
      <c r="A5645" s="25"/>
      <c r="B5645" s="26"/>
    </row>
    <row r="5646" spans="1:2" x14ac:dyDescent="0.25">
      <c r="A5646" s="25"/>
      <c r="B5646" s="26"/>
    </row>
    <row r="5647" spans="1:2" x14ac:dyDescent="0.25">
      <c r="A5647" s="25"/>
      <c r="B5647" s="26"/>
    </row>
    <row r="5648" spans="1:2" x14ac:dyDescent="0.25">
      <c r="A5648" s="25"/>
      <c r="B5648" s="26"/>
    </row>
    <row r="5649" spans="1:2" x14ac:dyDescent="0.25">
      <c r="A5649" s="25"/>
      <c r="B5649" s="26"/>
    </row>
    <row r="5650" spans="1:2" x14ac:dyDescent="0.25">
      <c r="A5650" s="25"/>
      <c r="B5650" s="26"/>
    </row>
    <row r="5651" spans="1:2" x14ac:dyDescent="0.25">
      <c r="A5651" s="25"/>
      <c r="B5651" s="26"/>
    </row>
    <row r="5652" spans="1:2" x14ac:dyDescent="0.25">
      <c r="A5652" s="25"/>
      <c r="B5652" s="26"/>
    </row>
    <row r="5653" spans="1:2" x14ac:dyDescent="0.25">
      <c r="A5653" s="25"/>
      <c r="B5653" s="26"/>
    </row>
    <row r="5654" spans="1:2" x14ac:dyDescent="0.25">
      <c r="A5654" s="25"/>
      <c r="B5654" s="26"/>
    </row>
    <row r="5655" spans="1:2" x14ac:dyDescent="0.25">
      <c r="A5655" s="25"/>
      <c r="B5655" s="26"/>
    </row>
    <row r="5656" spans="1:2" x14ac:dyDescent="0.25">
      <c r="A5656" s="25"/>
      <c r="B5656" s="26"/>
    </row>
    <row r="5657" spans="1:2" x14ac:dyDescent="0.25">
      <c r="A5657" s="25"/>
      <c r="B5657" s="26"/>
    </row>
    <row r="5658" spans="1:2" x14ac:dyDescent="0.25">
      <c r="A5658" s="25"/>
      <c r="B5658" s="26"/>
    </row>
    <row r="5659" spans="1:2" x14ac:dyDescent="0.25">
      <c r="A5659" s="25"/>
      <c r="B5659" s="26"/>
    </row>
    <row r="5660" spans="1:2" x14ac:dyDescent="0.25">
      <c r="A5660" s="25"/>
      <c r="B5660" s="26"/>
    </row>
    <row r="5661" spans="1:2" x14ac:dyDescent="0.25">
      <c r="A5661" s="25"/>
      <c r="B5661" s="26"/>
    </row>
    <row r="5662" spans="1:2" x14ac:dyDescent="0.25">
      <c r="A5662" s="25"/>
      <c r="B5662" s="26"/>
    </row>
    <row r="5663" spans="1:2" x14ac:dyDescent="0.25">
      <c r="A5663" s="25"/>
      <c r="B5663" s="26"/>
    </row>
    <row r="5664" spans="1:2" x14ac:dyDescent="0.25">
      <c r="A5664" s="25"/>
      <c r="B5664" s="26"/>
    </row>
    <row r="5665" spans="1:2" x14ac:dyDescent="0.25">
      <c r="A5665" s="25"/>
      <c r="B5665" s="26"/>
    </row>
    <row r="5666" spans="1:2" x14ac:dyDescent="0.25">
      <c r="A5666" s="25"/>
      <c r="B5666" s="26"/>
    </row>
    <row r="5667" spans="1:2" x14ac:dyDescent="0.25">
      <c r="A5667" s="25"/>
      <c r="B5667" s="26"/>
    </row>
    <row r="5668" spans="1:2" x14ac:dyDescent="0.25">
      <c r="A5668" s="25"/>
      <c r="B5668" s="26"/>
    </row>
    <row r="5669" spans="1:2" x14ac:dyDescent="0.25">
      <c r="A5669" s="25"/>
      <c r="B5669" s="26"/>
    </row>
    <row r="5670" spans="1:2" x14ac:dyDescent="0.25">
      <c r="A5670" s="25"/>
      <c r="B5670" s="26"/>
    </row>
    <row r="5671" spans="1:2" x14ac:dyDescent="0.25">
      <c r="A5671" s="25"/>
      <c r="B5671" s="26"/>
    </row>
    <row r="5672" spans="1:2" x14ac:dyDescent="0.25">
      <c r="A5672" s="25"/>
      <c r="B5672" s="26"/>
    </row>
    <row r="5673" spans="1:2" x14ac:dyDescent="0.25">
      <c r="A5673" s="25"/>
      <c r="B5673" s="26"/>
    </row>
    <row r="5674" spans="1:2" x14ac:dyDescent="0.25">
      <c r="A5674" s="25"/>
      <c r="B5674" s="26"/>
    </row>
    <row r="5675" spans="1:2" x14ac:dyDescent="0.25">
      <c r="A5675" s="25"/>
      <c r="B5675" s="26"/>
    </row>
    <row r="5676" spans="1:2" x14ac:dyDescent="0.25">
      <c r="A5676" s="25"/>
      <c r="B5676" s="26"/>
    </row>
    <row r="5677" spans="1:2" x14ac:dyDescent="0.25">
      <c r="A5677" s="25"/>
      <c r="B5677" s="26"/>
    </row>
    <row r="5678" spans="1:2" x14ac:dyDescent="0.25">
      <c r="A5678" s="25"/>
      <c r="B5678" s="26"/>
    </row>
    <row r="5679" spans="1:2" x14ac:dyDescent="0.25">
      <c r="A5679" s="25"/>
      <c r="B5679" s="26"/>
    </row>
    <row r="5680" spans="1:2" x14ac:dyDescent="0.25">
      <c r="A5680" s="25"/>
      <c r="B5680" s="26"/>
    </row>
    <row r="5681" spans="1:2" x14ac:dyDescent="0.25">
      <c r="A5681" s="25"/>
      <c r="B5681" s="26"/>
    </row>
    <row r="5682" spans="1:2" x14ac:dyDescent="0.25">
      <c r="A5682" s="25"/>
      <c r="B5682" s="26"/>
    </row>
    <row r="5683" spans="1:2" x14ac:dyDescent="0.25">
      <c r="A5683" s="25"/>
      <c r="B5683" s="26"/>
    </row>
    <row r="5684" spans="1:2" x14ac:dyDescent="0.25">
      <c r="A5684" s="25"/>
      <c r="B5684" s="26"/>
    </row>
    <row r="5685" spans="1:2" x14ac:dyDescent="0.25">
      <c r="A5685" s="25"/>
      <c r="B5685" s="26"/>
    </row>
    <row r="5686" spans="1:2" x14ac:dyDescent="0.25">
      <c r="A5686" s="25"/>
      <c r="B5686" s="26"/>
    </row>
    <row r="5687" spans="1:2" x14ac:dyDescent="0.25">
      <c r="A5687" s="25"/>
      <c r="B5687" s="26"/>
    </row>
    <row r="5688" spans="1:2" x14ac:dyDescent="0.25">
      <c r="A5688" s="25"/>
      <c r="B5688" s="26"/>
    </row>
    <row r="5689" spans="1:2" x14ac:dyDescent="0.25">
      <c r="A5689" s="25"/>
      <c r="B5689" s="26"/>
    </row>
    <row r="5690" spans="1:2" x14ac:dyDescent="0.25">
      <c r="A5690" s="25"/>
      <c r="B5690" s="26"/>
    </row>
    <row r="5691" spans="1:2" x14ac:dyDescent="0.25">
      <c r="A5691" s="25"/>
      <c r="B5691" s="26"/>
    </row>
    <row r="5692" spans="1:2" x14ac:dyDescent="0.25">
      <c r="A5692" s="25"/>
      <c r="B5692" s="26"/>
    </row>
    <row r="5693" spans="1:2" x14ac:dyDescent="0.25">
      <c r="A5693" s="25"/>
      <c r="B5693" s="26"/>
    </row>
    <row r="5694" spans="1:2" x14ac:dyDescent="0.25">
      <c r="A5694" s="25"/>
      <c r="B5694" s="26"/>
    </row>
    <row r="5695" spans="1:2" x14ac:dyDescent="0.25">
      <c r="A5695" s="25"/>
      <c r="B5695" s="26"/>
    </row>
    <row r="5696" spans="1:2" x14ac:dyDescent="0.25">
      <c r="A5696" s="25"/>
      <c r="B5696" s="26"/>
    </row>
    <row r="5697" spans="1:2" x14ac:dyDescent="0.25">
      <c r="A5697" s="25"/>
      <c r="B5697" s="26"/>
    </row>
    <row r="5698" spans="1:2" x14ac:dyDescent="0.25">
      <c r="A5698" s="25"/>
      <c r="B5698" s="26"/>
    </row>
    <row r="5699" spans="1:2" x14ac:dyDescent="0.25">
      <c r="A5699" s="25"/>
      <c r="B5699" s="26"/>
    </row>
    <row r="5700" spans="1:2" x14ac:dyDescent="0.25">
      <c r="A5700" s="25"/>
      <c r="B5700" s="26"/>
    </row>
    <row r="5701" spans="1:2" x14ac:dyDescent="0.25">
      <c r="A5701" s="25"/>
      <c r="B5701" s="26"/>
    </row>
    <row r="5702" spans="1:2" x14ac:dyDescent="0.25">
      <c r="A5702" s="25"/>
      <c r="B5702" s="26"/>
    </row>
    <row r="5703" spans="1:2" x14ac:dyDescent="0.25">
      <c r="A5703" s="25"/>
      <c r="B5703" s="26"/>
    </row>
    <row r="5704" spans="1:2" x14ac:dyDescent="0.25">
      <c r="A5704" s="25"/>
      <c r="B5704" s="26"/>
    </row>
    <row r="5705" spans="1:2" x14ac:dyDescent="0.25">
      <c r="A5705" s="25"/>
      <c r="B5705" s="26"/>
    </row>
    <row r="5706" spans="1:2" x14ac:dyDescent="0.25">
      <c r="A5706" s="25"/>
      <c r="B5706" s="26"/>
    </row>
    <row r="5707" spans="1:2" x14ac:dyDescent="0.25">
      <c r="A5707" s="25"/>
      <c r="B5707" s="26"/>
    </row>
    <row r="5708" spans="1:2" x14ac:dyDescent="0.25">
      <c r="A5708" s="25"/>
      <c r="B5708" s="26"/>
    </row>
    <row r="5709" spans="1:2" x14ac:dyDescent="0.25">
      <c r="A5709" s="25"/>
      <c r="B5709" s="26"/>
    </row>
    <row r="5710" spans="1:2" x14ac:dyDescent="0.25">
      <c r="A5710" s="25"/>
      <c r="B5710" s="26"/>
    </row>
    <row r="5711" spans="1:2" x14ac:dyDescent="0.25">
      <c r="A5711" s="25"/>
      <c r="B5711" s="26"/>
    </row>
    <row r="5712" spans="1:2" x14ac:dyDescent="0.25">
      <c r="A5712" s="25"/>
      <c r="B5712" s="26"/>
    </row>
    <row r="5713" spans="1:2" x14ac:dyDescent="0.25">
      <c r="A5713" s="25"/>
      <c r="B5713" s="26"/>
    </row>
    <row r="5714" spans="1:2" x14ac:dyDescent="0.25">
      <c r="A5714" s="25"/>
      <c r="B5714" s="26"/>
    </row>
    <row r="5715" spans="1:2" x14ac:dyDescent="0.25">
      <c r="A5715" s="25"/>
      <c r="B5715" s="26"/>
    </row>
    <row r="5716" spans="1:2" x14ac:dyDescent="0.25">
      <c r="A5716" s="25"/>
      <c r="B5716" s="26"/>
    </row>
    <row r="5717" spans="1:2" x14ac:dyDescent="0.25">
      <c r="A5717" s="25"/>
      <c r="B5717" s="26"/>
    </row>
    <row r="5718" spans="1:2" x14ac:dyDescent="0.25">
      <c r="A5718" s="25"/>
      <c r="B5718" s="26"/>
    </row>
    <row r="5719" spans="1:2" x14ac:dyDescent="0.25">
      <c r="A5719" s="25"/>
      <c r="B5719" s="26"/>
    </row>
    <row r="5720" spans="1:2" x14ac:dyDescent="0.25">
      <c r="A5720" s="25"/>
      <c r="B5720" s="26"/>
    </row>
    <row r="5721" spans="1:2" x14ac:dyDescent="0.25">
      <c r="A5721" s="25"/>
      <c r="B5721" s="26"/>
    </row>
    <row r="5722" spans="1:2" x14ac:dyDescent="0.25">
      <c r="A5722" s="25"/>
      <c r="B5722" s="26"/>
    </row>
    <row r="5723" spans="1:2" x14ac:dyDescent="0.25">
      <c r="A5723" s="25"/>
      <c r="B5723" s="26"/>
    </row>
    <row r="5724" spans="1:2" x14ac:dyDescent="0.25">
      <c r="A5724" s="25"/>
      <c r="B5724" s="26"/>
    </row>
    <row r="5725" spans="1:2" x14ac:dyDescent="0.25">
      <c r="A5725" s="25"/>
      <c r="B5725" s="26"/>
    </row>
    <row r="5726" spans="1:2" x14ac:dyDescent="0.25">
      <c r="A5726" s="25"/>
      <c r="B5726" s="26"/>
    </row>
    <row r="5727" spans="1:2" x14ac:dyDescent="0.25">
      <c r="A5727" s="25"/>
      <c r="B5727" s="26"/>
    </row>
    <row r="5728" spans="1:2" x14ac:dyDescent="0.25">
      <c r="A5728" s="25"/>
      <c r="B5728" s="26"/>
    </row>
    <row r="5729" spans="1:2" x14ac:dyDescent="0.25">
      <c r="A5729" s="25"/>
      <c r="B5729" s="26"/>
    </row>
    <row r="5730" spans="1:2" x14ac:dyDescent="0.25">
      <c r="A5730" s="25"/>
      <c r="B5730" s="26"/>
    </row>
    <row r="5731" spans="1:2" x14ac:dyDescent="0.25">
      <c r="A5731" s="25"/>
      <c r="B5731" s="26"/>
    </row>
    <row r="5732" spans="1:2" x14ac:dyDescent="0.25">
      <c r="A5732" s="25"/>
      <c r="B5732" s="26"/>
    </row>
    <row r="5733" spans="1:2" x14ac:dyDescent="0.25">
      <c r="A5733" s="25"/>
      <c r="B5733" s="26"/>
    </row>
    <row r="5734" spans="1:2" x14ac:dyDescent="0.25">
      <c r="A5734" s="25"/>
      <c r="B5734" s="26"/>
    </row>
    <row r="5735" spans="1:2" x14ac:dyDescent="0.25">
      <c r="A5735" s="25"/>
      <c r="B5735" s="26"/>
    </row>
    <row r="5736" spans="1:2" x14ac:dyDescent="0.25">
      <c r="A5736" s="25"/>
      <c r="B5736" s="26"/>
    </row>
    <row r="5737" spans="1:2" x14ac:dyDescent="0.25">
      <c r="A5737" s="25"/>
      <c r="B5737" s="26"/>
    </row>
    <row r="5738" spans="1:2" x14ac:dyDescent="0.25">
      <c r="A5738" s="25"/>
      <c r="B5738" s="26"/>
    </row>
    <row r="5739" spans="1:2" x14ac:dyDescent="0.25">
      <c r="A5739" s="25"/>
      <c r="B5739" s="26"/>
    </row>
    <row r="5740" spans="1:2" x14ac:dyDescent="0.25">
      <c r="A5740" s="25"/>
      <c r="B5740" s="26"/>
    </row>
    <row r="5741" spans="1:2" x14ac:dyDescent="0.25">
      <c r="A5741" s="25"/>
      <c r="B5741" s="26"/>
    </row>
    <row r="5742" spans="1:2" x14ac:dyDescent="0.25">
      <c r="A5742" s="25"/>
      <c r="B5742" s="26"/>
    </row>
    <row r="5743" spans="1:2" x14ac:dyDescent="0.25">
      <c r="A5743" s="25"/>
      <c r="B5743" s="26"/>
    </row>
    <row r="5744" spans="1:2" x14ac:dyDescent="0.25">
      <c r="A5744" s="25"/>
      <c r="B5744" s="26"/>
    </row>
    <row r="5745" spans="1:2" x14ac:dyDescent="0.25">
      <c r="A5745" s="25"/>
      <c r="B5745" s="26"/>
    </row>
    <row r="5746" spans="1:2" x14ac:dyDescent="0.25">
      <c r="A5746" s="25"/>
      <c r="B5746" s="26"/>
    </row>
    <row r="5747" spans="1:2" x14ac:dyDescent="0.25">
      <c r="A5747" s="25"/>
      <c r="B5747" s="26"/>
    </row>
    <row r="5748" spans="1:2" x14ac:dyDescent="0.25">
      <c r="A5748" s="25"/>
      <c r="B5748" s="26"/>
    </row>
    <row r="5749" spans="1:2" x14ac:dyDescent="0.25">
      <c r="A5749" s="25"/>
      <c r="B5749" s="26"/>
    </row>
    <row r="5750" spans="1:2" x14ac:dyDescent="0.25">
      <c r="A5750" s="25"/>
      <c r="B5750" s="26"/>
    </row>
    <row r="5751" spans="1:2" x14ac:dyDescent="0.25">
      <c r="A5751" s="25"/>
      <c r="B5751" s="26"/>
    </row>
    <row r="5752" spans="1:2" x14ac:dyDescent="0.25">
      <c r="A5752" s="25"/>
      <c r="B5752" s="26"/>
    </row>
    <row r="5753" spans="1:2" x14ac:dyDescent="0.25">
      <c r="A5753" s="25"/>
      <c r="B5753" s="26"/>
    </row>
    <row r="5754" spans="1:2" x14ac:dyDescent="0.25">
      <c r="A5754" s="25"/>
      <c r="B5754" s="26"/>
    </row>
    <row r="5755" spans="1:2" x14ac:dyDescent="0.25">
      <c r="A5755" s="25"/>
      <c r="B5755" s="26"/>
    </row>
    <row r="5756" spans="1:2" x14ac:dyDescent="0.25">
      <c r="A5756" s="25"/>
      <c r="B5756" s="26"/>
    </row>
    <row r="5757" spans="1:2" x14ac:dyDescent="0.25">
      <c r="A5757" s="25"/>
      <c r="B5757" s="26"/>
    </row>
    <row r="5758" spans="1:2" x14ac:dyDescent="0.25">
      <c r="A5758" s="25"/>
      <c r="B5758" s="26"/>
    </row>
    <row r="5759" spans="1:2" x14ac:dyDescent="0.25">
      <c r="A5759" s="25"/>
      <c r="B5759" s="26"/>
    </row>
    <row r="5760" spans="1:2" x14ac:dyDescent="0.25">
      <c r="A5760" s="25"/>
      <c r="B5760" s="26"/>
    </row>
    <row r="5761" spans="1:2" x14ac:dyDescent="0.25">
      <c r="A5761" s="25"/>
      <c r="B5761" s="26"/>
    </row>
    <row r="5762" spans="1:2" x14ac:dyDescent="0.25">
      <c r="A5762" s="25"/>
      <c r="B5762" s="26"/>
    </row>
    <row r="5763" spans="1:2" x14ac:dyDescent="0.25">
      <c r="A5763" s="25"/>
      <c r="B5763" s="26"/>
    </row>
    <row r="5764" spans="1:2" x14ac:dyDescent="0.25">
      <c r="A5764" s="25"/>
      <c r="B5764" s="26"/>
    </row>
    <row r="5765" spans="1:2" x14ac:dyDescent="0.25">
      <c r="A5765" s="25"/>
      <c r="B5765" s="26"/>
    </row>
    <row r="5766" spans="1:2" x14ac:dyDescent="0.25">
      <c r="A5766" s="25"/>
      <c r="B5766" s="26"/>
    </row>
    <row r="5767" spans="1:2" x14ac:dyDescent="0.25">
      <c r="A5767" s="25"/>
      <c r="B5767" s="26"/>
    </row>
    <row r="5768" spans="1:2" x14ac:dyDescent="0.25">
      <c r="A5768" s="25"/>
      <c r="B5768" s="26"/>
    </row>
    <row r="5769" spans="1:2" x14ac:dyDescent="0.25">
      <c r="A5769" s="25"/>
      <c r="B5769" s="26"/>
    </row>
    <row r="5770" spans="1:2" x14ac:dyDescent="0.25">
      <c r="A5770" s="25"/>
      <c r="B5770" s="26"/>
    </row>
    <row r="5771" spans="1:2" x14ac:dyDescent="0.25">
      <c r="A5771" s="25"/>
      <c r="B5771" s="26"/>
    </row>
    <row r="5772" spans="1:2" x14ac:dyDescent="0.25">
      <c r="A5772" s="25"/>
      <c r="B5772" s="26"/>
    </row>
    <row r="5773" spans="1:2" x14ac:dyDescent="0.25">
      <c r="A5773" s="25"/>
      <c r="B5773" s="26"/>
    </row>
    <row r="5774" spans="1:2" x14ac:dyDescent="0.25">
      <c r="A5774" s="25"/>
      <c r="B5774" s="26"/>
    </row>
    <row r="5775" spans="1:2" x14ac:dyDescent="0.25">
      <c r="A5775" s="25"/>
      <c r="B5775" s="26"/>
    </row>
    <row r="5776" spans="1:2" x14ac:dyDescent="0.25">
      <c r="A5776" s="25"/>
      <c r="B5776" s="26"/>
    </row>
    <row r="5777" spans="1:2" x14ac:dyDescent="0.25">
      <c r="A5777" s="25"/>
      <c r="B5777" s="26"/>
    </row>
    <row r="5778" spans="1:2" x14ac:dyDescent="0.25">
      <c r="A5778" s="25"/>
      <c r="B5778" s="26"/>
    </row>
    <row r="5779" spans="1:2" x14ac:dyDescent="0.25">
      <c r="A5779" s="25"/>
      <c r="B5779" s="26"/>
    </row>
    <row r="5780" spans="1:2" x14ac:dyDescent="0.25">
      <c r="A5780" s="25"/>
      <c r="B5780" s="26"/>
    </row>
    <row r="5781" spans="1:2" x14ac:dyDescent="0.25">
      <c r="A5781" s="25"/>
      <c r="B5781" s="26"/>
    </row>
    <row r="5782" spans="1:2" x14ac:dyDescent="0.25">
      <c r="A5782" s="25"/>
      <c r="B5782" s="26"/>
    </row>
    <row r="5783" spans="1:2" x14ac:dyDescent="0.25">
      <c r="A5783" s="25"/>
      <c r="B5783" s="26"/>
    </row>
    <row r="5784" spans="1:2" x14ac:dyDescent="0.25">
      <c r="A5784" s="25"/>
      <c r="B5784" s="26"/>
    </row>
    <row r="5785" spans="1:2" x14ac:dyDescent="0.25">
      <c r="A5785" s="25"/>
      <c r="B5785" s="26"/>
    </row>
    <row r="5786" spans="1:2" x14ac:dyDescent="0.25">
      <c r="A5786" s="25"/>
      <c r="B5786" s="26"/>
    </row>
    <row r="5787" spans="1:2" x14ac:dyDescent="0.25">
      <c r="A5787" s="25"/>
      <c r="B5787" s="26"/>
    </row>
    <row r="5788" spans="1:2" x14ac:dyDescent="0.25">
      <c r="A5788" s="25"/>
      <c r="B5788" s="26"/>
    </row>
    <row r="5789" spans="1:2" x14ac:dyDescent="0.25">
      <c r="A5789" s="25"/>
      <c r="B5789" s="26"/>
    </row>
    <row r="5790" spans="1:2" x14ac:dyDescent="0.25">
      <c r="A5790" s="25"/>
      <c r="B5790" s="26"/>
    </row>
    <row r="5791" spans="1:2" x14ac:dyDescent="0.25">
      <c r="A5791" s="25"/>
      <c r="B5791" s="26"/>
    </row>
    <row r="5792" spans="1:2" x14ac:dyDescent="0.25">
      <c r="A5792" s="25"/>
      <c r="B5792" s="26"/>
    </row>
    <row r="5793" spans="1:2" x14ac:dyDescent="0.25">
      <c r="A5793" s="25"/>
      <c r="B5793" s="26"/>
    </row>
    <row r="5794" spans="1:2" x14ac:dyDescent="0.25">
      <c r="A5794" s="25"/>
      <c r="B5794" s="26"/>
    </row>
    <row r="5795" spans="1:2" x14ac:dyDescent="0.25">
      <c r="A5795" s="25"/>
      <c r="B5795" s="26"/>
    </row>
    <row r="5796" spans="1:2" x14ac:dyDescent="0.25">
      <c r="A5796" s="25"/>
      <c r="B5796" s="26"/>
    </row>
    <row r="5797" spans="1:2" x14ac:dyDescent="0.25">
      <c r="A5797" s="25"/>
      <c r="B5797" s="26"/>
    </row>
    <row r="5798" spans="1:2" x14ac:dyDescent="0.25">
      <c r="A5798" s="25"/>
      <c r="B5798" s="26"/>
    </row>
    <row r="5799" spans="1:2" x14ac:dyDescent="0.25">
      <c r="A5799" s="25"/>
      <c r="B5799" s="26"/>
    </row>
    <row r="5800" spans="1:2" x14ac:dyDescent="0.25">
      <c r="A5800" s="25"/>
      <c r="B5800" s="26"/>
    </row>
    <row r="5801" spans="1:2" x14ac:dyDescent="0.25">
      <c r="A5801" s="25"/>
      <c r="B5801" s="26"/>
    </row>
    <row r="5802" spans="1:2" x14ac:dyDescent="0.25">
      <c r="A5802" s="25"/>
      <c r="B5802" s="26"/>
    </row>
    <row r="5803" spans="1:2" x14ac:dyDescent="0.25">
      <c r="A5803" s="25"/>
      <c r="B5803" s="26"/>
    </row>
    <row r="5804" spans="1:2" x14ac:dyDescent="0.25">
      <c r="A5804" s="25"/>
      <c r="B5804" s="26"/>
    </row>
    <row r="5805" spans="1:2" x14ac:dyDescent="0.25">
      <c r="A5805" s="25"/>
      <c r="B5805" s="26"/>
    </row>
    <row r="5806" spans="1:2" x14ac:dyDescent="0.25">
      <c r="A5806" s="25"/>
      <c r="B5806" s="26"/>
    </row>
    <row r="5807" spans="1:2" x14ac:dyDescent="0.25">
      <c r="A5807" s="25"/>
      <c r="B5807" s="26"/>
    </row>
    <row r="5808" spans="1:2" x14ac:dyDescent="0.25">
      <c r="A5808" s="25"/>
      <c r="B5808" s="26"/>
    </row>
    <row r="5809" spans="1:2" x14ac:dyDescent="0.25">
      <c r="A5809" s="25"/>
      <c r="B5809" s="26"/>
    </row>
    <row r="5810" spans="1:2" x14ac:dyDescent="0.25">
      <c r="A5810" s="25"/>
      <c r="B5810" s="26"/>
    </row>
    <row r="5811" spans="1:2" x14ac:dyDescent="0.25">
      <c r="A5811" s="25"/>
      <c r="B5811" s="26"/>
    </row>
    <row r="5812" spans="1:2" x14ac:dyDescent="0.25">
      <c r="A5812" s="25"/>
      <c r="B5812" s="26"/>
    </row>
    <row r="5813" spans="1:2" x14ac:dyDescent="0.25">
      <c r="A5813" s="25"/>
      <c r="B5813" s="26"/>
    </row>
    <row r="5814" spans="1:2" x14ac:dyDescent="0.25">
      <c r="A5814" s="25"/>
      <c r="B5814" s="26"/>
    </row>
    <row r="5815" spans="1:2" x14ac:dyDescent="0.25">
      <c r="A5815" s="25"/>
      <c r="B5815" s="26"/>
    </row>
    <row r="5816" spans="1:2" x14ac:dyDescent="0.25">
      <c r="A5816" s="25"/>
      <c r="B5816" s="26"/>
    </row>
    <row r="5817" spans="1:2" x14ac:dyDescent="0.25">
      <c r="A5817" s="25"/>
      <c r="B5817" s="26"/>
    </row>
    <row r="5818" spans="1:2" x14ac:dyDescent="0.25">
      <c r="A5818" s="25"/>
      <c r="B5818" s="26"/>
    </row>
    <row r="5819" spans="1:2" x14ac:dyDescent="0.25">
      <c r="A5819" s="25"/>
      <c r="B5819" s="26"/>
    </row>
    <row r="5820" spans="1:2" x14ac:dyDescent="0.25">
      <c r="A5820" s="25"/>
      <c r="B5820" s="26"/>
    </row>
    <row r="5821" spans="1:2" x14ac:dyDescent="0.25">
      <c r="A5821" s="25"/>
      <c r="B5821" s="26"/>
    </row>
    <row r="5822" spans="1:2" x14ac:dyDescent="0.25">
      <c r="A5822" s="25"/>
      <c r="B5822" s="26"/>
    </row>
    <row r="5823" spans="1:2" x14ac:dyDescent="0.25">
      <c r="A5823" s="25"/>
      <c r="B5823" s="26"/>
    </row>
    <row r="5824" spans="1:2" x14ac:dyDescent="0.25">
      <c r="A5824" s="25"/>
      <c r="B5824" s="26"/>
    </row>
    <row r="5825" spans="1:2" x14ac:dyDescent="0.25">
      <c r="A5825" s="25"/>
      <c r="B5825" s="26"/>
    </row>
    <row r="5826" spans="1:2" x14ac:dyDescent="0.25">
      <c r="A5826" s="25"/>
      <c r="B5826" s="26"/>
    </row>
    <row r="5827" spans="1:2" x14ac:dyDescent="0.25">
      <c r="A5827" s="25"/>
      <c r="B5827" s="26"/>
    </row>
    <row r="5828" spans="1:2" x14ac:dyDescent="0.25">
      <c r="A5828" s="25"/>
      <c r="B5828" s="26"/>
    </row>
    <row r="5829" spans="1:2" x14ac:dyDescent="0.25">
      <c r="A5829" s="25"/>
      <c r="B5829" s="26"/>
    </row>
    <row r="5830" spans="1:2" x14ac:dyDescent="0.25">
      <c r="A5830" s="25"/>
      <c r="B5830" s="26"/>
    </row>
    <row r="5831" spans="1:2" x14ac:dyDescent="0.25">
      <c r="A5831" s="25"/>
      <c r="B5831" s="26"/>
    </row>
    <row r="5832" spans="1:2" x14ac:dyDescent="0.25">
      <c r="A5832" s="25"/>
      <c r="B5832" s="26"/>
    </row>
    <row r="5833" spans="1:2" x14ac:dyDescent="0.25">
      <c r="A5833" s="25"/>
      <c r="B5833" s="26"/>
    </row>
    <row r="5834" spans="1:2" x14ac:dyDescent="0.25">
      <c r="A5834" s="25"/>
      <c r="B5834" s="26"/>
    </row>
    <row r="5835" spans="1:2" x14ac:dyDescent="0.25">
      <c r="A5835" s="25"/>
      <c r="B5835" s="26"/>
    </row>
    <row r="5836" spans="1:2" x14ac:dyDescent="0.25">
      <c r="A5836" s="25"/>
      <c r="B5836" s="26"/>
    </row>
    <row r="5837" spans="1:2" x14ac:dyDescent="0.25">
      <c r="A5837" s="25"/>
      <c r="B5837" s="26"/>
    </row>
    <row r="5838" spans="1:2" x14ac:dyDescent="0.25">
      <c r="A5838" s="25"/>
      <c r="B5838" s="26"/>
    </row>
    <row r="5839" spans="1:2" x14ac:dyDescent="0.25">
      <c r="A5839" s="25"/>
      <c r="B5839" s="26"/>
    </row>
    <row r="5840" spans="1:2" x14ac:dyDescent="0.25">
      <c r="A5840" s="25"/>
      <c r="B5840" s="26"/>
    </row>
    <row r="5841" spans="1:2" x14ac:dyDescent="0.25">
      <c r="A5841" s="25"/>
      <c r="B5841" s="26"/>
    </row>
    <row r="5842" spans="1:2" x14ac:dyDescent="0.25">
      <c r="A5842" s="25"/>
      <c r="B5842" s="26"/>
    </row>
    <row r="5843" spans="1:2" x14ac:dyDescent="0.25">
      <c r="A5843" s="25"/>
      <c r="B5843" s="26"/>
    </row>
    <row r="5844" spans="1:2" x14ac:dyDescent="0.25">
      <c r="A5844" s="25"/>
      <c r="B5844" s="26"/>
    </row>
    <row r="5845" spans="1:2" x14ac:dyDescent="0.25">
      <c r="A5845" s="25"/>
      <c r="B5845" s="26"/>
    </row>
    <row r="5846" spans="1:2" x14ac:dyDescent="0.25">
      <c r="A5846" s="25"/>
      <c r="B5846" s="26"/>
    </row>
    <row r="5847" spans="1:2" x14ac:dyDescent="0.25">
      <c r="A5847" s="25"/>
      <c r="B5847" s="26"/>
    </row>
    <row r="5848" spans="1:2" x14ac:dyDescent="0.25">
      <c r="A5848" s="25"/>
      <c r="B5848" s="26"/>
    </row>
    <row r="5849" spans="1:2" x14ac:dyDescent="0.25">
      <c r="A5849" s="25"/>
      <c r="B5849" s="26"/>
    </row>
    <row r="5850" spans="1:2" x14ac:dyDescent="0.25">
      <c r="A5850" s="25"/>
      <c r="B5850" s="26"/>
    </row>
    <row r="5851" spans="1:2" x14ac:dyDescent="0.25">
      <c r="A5851" s="25"/>
      <c r="B5851" s="26"/>
    </row>
    <row r="5852" spans="1:2" x14ac:dyDescent="0.25">
      <c r="A5852" s="25"/>
      <c r="B5852" s="26"/>
    </row>
    <row r="5853" spans="1:2" x14ac:dyDescent="0.25">
      <c r="A5853" s="25"/>
      <c r="B5853" s="26"/>
    </row>
    <row r="5854" spans="1:2" x14ac:dyDescent="0.25">
      <c r="A5854" s="25"/>
      <c r="B5854" s="26"/>
    </row>
    <row r="5855" spans="1:2" x14ac:dyDescent="0.25">
      <c r="A5855" s="25"/>
      <c r="B5855" s="26"/>
    </row>
    <row r="5856" spans="1:2" x14ac:dyDescent="0.25">
      <c r="A5856" s="25"/>
      <c r="B5856" s="26"/>
    </row>
    <row r="5857" spans="1:2" x14ac:dyDescent="0.25">
      <c r="A5857" s="25"/>
      <c r="B5857" s="26"/>
    </row>
    <row r="5858" spans="1:2" x14ac:dyDescent="0.25">
      <c r="A5858" s="25"/>
      <c r="B5858" s="26"/>
    </row>
    <row r="5859" spans="1:2" x14ac:dyDescent="0.25">
      <c r="A5859" s="25"/>
      <c r="B5859" s="26"/>
    </row>
    <row r="5860" spans="1:2" x14ac:dyDescent="0.25">
      <c r="A5860" s="25"/>
      <c r="B5860" s="26"/>
    </row>
    <row r="5861" spans="1:2" x14ac:dyDescent="0.25">
      <c r="A5861" s="25"/>
      <c r="B5861" s="26"/>
    </row>
    <row r="5862" spans="1:2" x14ac:dyDescent="0.25">
      <c r="A5862" s="25"/>
      <c r="B5862" s="26"/>
    </row>
    <row r="5863" spans="1:2" x14ac:dyDescent="0.25">
      <c r="A5863" s="25"/>
      <c r="B5863" s="26"/>
    </row>
    <row r="5864" spans="1:2" x14ac:dyDescent="0.25">
      <c r="A5864" s="25"/>
      <c r="B5864" s="26"/>
    </row>
    <row r="5865" spans="1:2" x14ac:dyDescent="0.25">
      <c r="A5865" s="25"/>
      <c r="B5865" s="26"/>
    </row>
    <row r="5866" spans="1:2" x14ac:dyDescent="0.25">
      <c r="A5866" s="25"/>
      <c r="B5866" s="26"/>
    </row>
    <row r="5867" spans="1:2" x14ac:dyDescent="0.25">
      <c r="A5867" s="25"/>
      <c r="B5867" s="26"/>
    </row>
    <row r="5868" spans="1:2" x14ac:dyDescent="0.25">
      <c r="A5868" s="25"/>
      <c r="B5868" s="26"/>
    </row>
    <row r="5869" spans="1:2" x14ac:dyDescent="0.25">
      <c r="A5869" s="25"/>
      <c r="B5869" s="26"/>
    </row>
    <row r="5870" spans="1:2" x14ac:dyDescent="0.25">
      <c r="A5870" s="25"/>
      <c r="B5870" s="26"/>
    </row>
    <row r="5871" spans="1:2" x14ac:dyDescent="0.25">
      <c r="A5871" s="25"/>
      <c r="B5871" s="26"/>
    </row>
    <row r="5872" spans="1:2" x14ac:dyDescent="0.25">
      <c r="A5872" s="25"/>
      <c r="B5872" s="26"/>
    </row>
    <row r="5873" spans="1:2" x14ac:dyDescent="0.25">
      <c r="A5873" s="25"/>
      <c r="B5873" s="26"/>
    </row>
    <row r="5874" spans="1:2" x14ac:dyDescent="0.25">
      <c r="A5874" s="25"/>
      <c r="B5874" s="26"/>
    </row>
    <row r="5875" spans="1:2" x14ac:dyDescent="0.25">
      <c r="A5875" s="25"/>
      <c r="B5875" s="26"/>
    </row>
    <row r="5876" spans="1:2" x14ac:dyDescent="0.25">
      <c r="A5876" s="25"/>
      <c r="B5876" s="26"/>
    </row>
    <row r="5877" spans="1:2" x14ac:dyDescent="0.25">
      <c r="A5877" s="25"/>
      <c r="B5877" s="26"/>
    </row>
    <row r="5878" spans="1:2" x14ac:dyDescent="0.25">
      <c r="A5878" s="25"/>
      <c r="B5878" s="26"/>
    </row>
    <row r="5879" spans="1:2" x14ac:dyDescent="0.25">
      <c r="A5879" s="25"/>
      <c r="B5879" s="26"/>
    </row>
    <row r="5880" spans="1:2" x14ac:dyDescent="0.25">
      <c r="A5880" s="25"/>
      <c r="B5880" s="26"/>
    </row>
    <row r="5881" spans="1:2" x14ac:dyDescent="0.25">
      <c r="A5881" s="25"/>
      <c r="B5881" s="26"/>
    </row>
    <row r="5882" spans="1:2" x14ac:dyDescent="0.25">
      <c r="A5882" s="25"/>
      <c r="B5882" s="26"/>
    </row>
    <row r="5883" spans="1:2" x14ac:dyDescent="0.25">
      <c r="A5883" s="25"/>
      <c r="B5883" s="26"/>
    </row>
    <row r="5884" spans="1:2" x14ac:dyDescent="0.25">
      <c r="A5884" s="25"/>
      <c r="B5884" s="26"/>
    </row>
    <row r="5885" spans="1:2" x14ac:dyDescent="0.25">
      <c r="A5885" s="25"/>
      <c r="B5885" s="26"/>
    </row>
    <row r="5886" spans="1:2" x14ac:dyDescent="0.25">
      <c r="A5886" s="25"/>
      <c r="B5886" s="26"/>
    </row>
    <row r="5887" spans="1:2" x14ac:dyDescent="0.25">
      <c r="A5887" s="25"/>
      <c r="B5887" s="26"/>
    </row>
    <row r="5888" spans="1:2" x14ac:dyDescent="0.25">
      <c r="A5888" s="25"/>
      <c r="B5888" s="26"/>
    </row>
    <row r="5889" spans="1:2" x14ac:dyDescent="0.25">
      <c r="A5889" s="25"/>
      <c r="B5889" s="26"/>
    </row>
    <row r="5890" spans="1:2" x14ac:dyDescent="0.25">
      <c r="A5890" s="25"/>
      <c r="B5890" s="26"/>
    </row>
    <row r="5891" spans="1:2" x14ac:dyDescent="0.25">
      <c r="A5891" s="25"/>
      <c r="B5891" s="26"/>
    </row>
    <row r="5892" spans="1:2" x14ac:dyDescent="0.25">
      <c r="A5892" s="25"/>
      <c r="B5892" s="26"/>
    </row>
    <row r="5893" spans="1:2" x14ac:dyDescent="0.25">
      <c r="A5893" s="25"/>
      <c r="B5893" s="26"/>
    </row>
    <row r="5894" spans="1:2" x14ac:dyDescent="0.25">
      <c r="A5894" s="25"/>
      <c r="B5894" s="26"/>
    </row>
    <row r="5895" spans="1:2" x14ac:dyDescent="0.25">
      <c r="A5895" s="25"/>
      <c r="B5895" s="26"/>
    </row>
    <row r="5896" spans="1:2" x14ac:dyDescent="0.25">
      <c r="A5896" s="25"/>
      <c r="B5896" s="26"/>
    </row>
    <row r="5897" spans="1:2" x14ac:dyDescent="0.25">
      <c r="A5897" s="25"/>
      <c r="B5897" s="26"/>
    </row>
    <row r="5898" spans="1:2" x14ac:dyDescent="0.25">
      <c r="A5898" s="25"/>
      <c r="B5898" s="26"/>
    </row>
    <row r="5899" spans="1:2" x14ac:dyDescent="0.25">
      <c r="A5899" s="25"/>
      <c r="B5899" s="26"/>
    </row>
    <row r="5900" spans="1:2" x14ac:dyDescent="0.25">
      <c r="A5900" s="25"/>
      <c r="B5900" s="26"/>
    </row>
    <row r="5901" spans="1:2" x14ac:dyDescent="0.25">
      <c r="A5901" s="25"/>
      <c r="B5901" s="26"/>
    </row>
    <row r="5902" spans="1:2" x14ac:dyDescent="0.25">
      <c r="A5902" s="25"/>
      <c r="B5902" s="26"/>
    </row>
    <row r="5903" spans="1:2" x14ac:dyDescent="0.25">
      <c r="A5903" s="25"/>
      <c r="B5903" s="26"/>
    </row>
    <row r="5904" spans="1:2" x14ac:dyDescent="0.25">
      <c r="A5904" s="25"/>
      <c r="B5904" s="26"/>
    </row>
    <row r="5905" spans="1:2" x14ac:dyDescent="0.25">
      <c r="A5905" s="25"/>
      <c r="B5905" s="26"/>
    </row>
    <row r="5906" spans="1:2" x14ac:dyDescent="0.25">
      <c r="A5906" s="25"/>
      <c r="B5906" s="26"/>
    </row>
    <row r="5907" spans="1:2" x14ac:dyDescent="0.25">
      <c r="A5907" s="25"/>
      <c r="B5907" s="26"/>
    </row>
    <row r="5908" spans="1:2" x14ac:dyDescent="0.25">
      <c r="A5908" s="25"/>
      <c r="B5908" s="26"/>
    </row>
    <row r="5909" spans="1:2" x14ac:dyDescent="0.25">
      <c r="A5909" s="25"/>
      <c r="B5909" s="26"/>
    </row>
    <row r="5910" spans="1:2" x14ac:dyDescent="0.25">
      <c r="A5910" s="25"/>
      <c r="B5910" s="26"/>
    </row>
    <row r="5911" spans="1:2" x14ac:dyDescent="0.25">
      <c r="A5911" s="25"/>
      <c r="B5911" s="26"/>
    </row>
    <row r="5912" spans="1:2" x14ac:dyDescent="0.25">
      <c r="A5912" s="25"/>
      <c r="B5912" s="26"/>
    </row>
    <row r="5913" spans="1:2" x14ac:dyDescent="0.25">
      <c r="A5913" s="25"/>
      <c r="B5913" s="26"/>
    </row>
    <row r="5914" spans="1:2" x14ac:dyDescent="0.25">
      <c r="A5914" s="25"/>
      <c r="B5914" s="26"/>
    </row>
    <row r="5915" spans="1:2" x14ac:dyDescent="0.25">
      <c r="A5915" s="25"/>
      <c r="B5915" s="26"/>
    </row>
    <row r="5916" spans="1:2" x14ac:dyDescent="0.25">
      <c r="A5916" s="25"/>
      <c r="B5916" s="26"/>
    </row>
    <row r="5917" spans="1:2" x14ac:dyDescent="0.25">
      <c r="A5917" s="25"/>
      <c r="B5917" s="26"/>
    </row>
    <row r="5918" spans="1:2" x14ac:dyDescent="0.25">
      <c r="A5918" s="25"/>
      <c r="B5918" s="26"/>
    </row>
    <row r="5919" spans="1:2" x14ac:dyDescent="0.25">
      <c r="A5919" s="25"/>
      <c r="B5919" s="26"/>
    </row>
    <row r="5920" spans="1:2" x14ac:dyDescent="0.25">
      <c r="A5920" s="25"/>
      <c r="B5920" s="26"/>
    </row>
    <row r="5921" spans="1:2" x14ac:dyDescent="0.25">
      <c r="A5921" s="25"/>
      <c r="B5921" s="26"/>
    </row>
    <row r="5922" spans="1:2" x14ac:dyDescent="0.25">
      <c r="A5922" s="25"/>
      <c r="B5922" s="26"/>
    </row>
    <row r="5923" spans="1:2" x14ac:dyDescent="0.25">
      <c r="A5923" s="25"/>
      <c r="B5923" s="26"/>
    </row>
    <row r="5924" spans="1:2" x14ac:dyDescent="0.25">
      <c r="A5924" s="25"/>
      <c r="B5924" s="26"/>
    </row>
    <row r="5925" spans="1:2" x14ac:dyDescent="0.25">
      <c r="A5925" s="25"/>
      <c r="B5925" s="26"/>
    </row>
    <row r="5926" spans="1:2" x14ac:dyDescent="0.25">
      <c r="A5926" s="25"/>
      <c r="B5926" s="26"/>
    </row>
    <row r="5927" spans="1:2" x14ac:dyDescent="0.25">
      <c r="A5927" s="25"/>
      <c r="B5927" s="26"/>
    </row>
    <row r="5928" spans="1:2" x14ac:dyDescent="0.25">
      <c r="A5928" s="25"/>
      <c r="B5928" s="26"/>
    </row>
    <row r="5929" spans="1:2" x14ac:dyDescent="0.25">
      <c r="A5929" s="25"/>
      <c r="B5929" s="26"/>
    </row>
    <row r="5930" spans="1:2" x14ac:dyDescent="0.25">
      <c r="A5930" s="25"/>
      <c r="B5930" s="26"/>
    </row>
    <row r="5931" spans="1:2" x14ac:dyDescent="0.25">
      <c r="A5931" s="25"/>
      <c r="B5931" s="26"/>
    </row>
    <row r="5932" spans="1:2" x14ac:dyDescent="0.25">
      <c r="A5932" s="25"/>
      <c r="B5932" s="26"/>
    </row>
    <row r="5933" spans="1:2" x14ac:dyDescent="0.25">
      <c r="A5933" s="25"/>
      <c r="B5933" s="26"/>
    </row>
    <row r="5934" spans="1:2" x14ac:dyDescent="0.25">
      <c r="A5934" s="25"/>
      <c r="B5934" s="26"/>
    </row>
    <row r="5935" spans="1:2" x14ac:dyDescent="0.25">
      <c r="A5935" s="25"/>
      <c r="B5935" s="26"/>
    </row>
    <row r="5936" spans="1:2" x14ac:dyDescent="0.25">
      <c r="A5936" s="25"/>
      <c r="B5936" s="26"/>
    </row>
    <row r="5937" spans="1:2" x14ac:dyDescent="0.25">
      <c r="A5937" s="25"/>
      <c r="B5937" s="26"/>
    </row>
    <row r="5938" spans="1:2" x14ac:dyDescent="0.25">
      <c r="A5938" s="25"/>
      <c r="B5938" s="26"/>
    </row>
    <row r="5939" spans="1:2" x14ac:dyDescent="0.25">
      <c r="A5939" s="25"/>
      <c r="B5939" s="26"/>
    </row>
    <row r="5940" spans="1:2" x14ac:dyDescent="0.25">
      <c r="A5940" s="25"/>
      <c r="B5940" s="26"/>
    </row>
    <row r="5941" spans="1:2" x14ac:dyDescent="0.25">
      <c r="A5941" s="25"/>
      <c r="B5941" s="26"/>
    </row>
    <row r="5942" spans="1:2" x14ac:dyDescent="0.25">
      <c r="A5942" s="25"/>
      <c r="B5942" s="26"/>
    </row>
    <row r="5943" spans="1:2" x14ac:dyDescent="0.25">
      <c r="A5943" s="25"/>
      <c r="B5943" s="26"/>
    </row>
    <row r="5944" spans="1:2" x14ac:dyDescent="0.25">
      <c r="A5944" s="25"/>
      <c r="B5944" s="26"/>
    </row>
    <row r="5945" spans="1:2" x14ac:dyDescent="0.25">
      <c r="A5945" s="25"/>
      <c r="B5945" s="26"/>
    </row>
    <row r="5946" spans="1:2" x14ac:dyDescent="0.25">
      <c r="A5946" s="25"/>
      <c r="B5946" s="26"/>
    </row>
    <row r="5947" spans="1:2" x14ac:dyDescent="0.25">
      <c r="A5947" s="25"/>
      <c r="B5947" s="26"/>
    </row>
    <row r="5948" spans="1:2" x14ac:dyDescent="0.25">
      <c r="A5948" s="25"/>
      <c r="B5948" s="26"/>
    </row>
    <row r="5949" spans="1:2" x14ac:dyDescent="0.25">
      <c r="A5949" s="25"/>
      <c r="B5949" s="26"/>
    </row>
    <row r="5950" spans="1:2" x14ac:dyDescent="0.25">
      <c r="A5950" s="25"/>
      <c r="B5950" s="26"/>
    </row>
    <row r="5951" spans="1:2" x14ac:dyDescent="0.25">
      <c r="A5951" s="25"/>
      <c r="B5951" s="26"/>
    </row>
    <row r="5952" spans="1:2" x14ac:dyDescent="0.25">
      <c r="A5952" s="25"/>
      <c r="B5952" s="26"/>
    </row>
    <row r="5953" spans="1:2" x14ac:dyDescent="0.25">
      <c r="A5953" s="25"/>
      <c r="B5953" s="26"/>
    </row>
    <row r="5954" spans="1:2" x14ac:dyDescent="0.25">
      <c r="A5954" s="25"/>
      <c r="B5954" s="26"/>
    </row>
    <row r="5955" spans="1:2" x14ac:dyDescent="0.25">
      <c r="A5955" s="25"/>
      <c r="B5955" s="26"/>
    </row>
    <row r="5956" spans="1:2" x14ac:dyDescent="0.25">
      <c r="A5956" s="25"/>
      <c r="B5956" s="26"/>
    </row>
    <row r="5957" spans="1:2" x14ac:dyDescent="0.25">
      <c r="A5957" s="25"/>
      <c r="B5957" s="26"/>
    </row>
    <row r="5958" spans="1:2" x14ac:dyDescent="0.25">
      <c r="A5958" s="25"/>
      <c r="B5958" s="26"/>
    </row>
    <row r="5959" spans="1:2" x14ac:dyDescent="0.25">
      <c r="A5959" s="25"/>
      <c r="B5959" s="26"/>
    </row>
    <row r="5960" spans="1:2" x14ac:dyDescent="0.25">
      <c r="A5960" s="25"/>
      <c r="B5960" s="26"/>
    </row>
    <row r="5961" spans="1:2" x14ac:dyDescent="0.25">
      <c r="A5961" s="25"/>
      <c r="B5961" s="26"/>
    </row>
    <row r="5962" spans="1:2" x14ac:dyDescent="0.25">
      <c r="A5962" s="25"/>
      <c r="B5962" s="26"/>
    </row>
    <row r="5963" spans="1:2" x14ac:dyDescent="0.25">
      <c r="A5963" s="25"/>
      <c r="B5963" s="26"/>
    </row>
    <row r="5964" spans="1:2" x14ac:dyDescent="0.25">
      <c r="A5964" s="25"/>
      <c r="B5964" s="26"/>
    </row>
    <row r="5965" spans="1:2" x14ac:dyDescent="0.25">
      <c r="A5965" s="25"/>
      <c r="B5965" s="26"/>
    </row>
    <row r="5966" spans="1:2" x14ac:dyDescent="0.25">
      <c r="A5966" s="25"/>
      <c r="B5966" s="26"/>
    </row>
    <row r="5967" spans="1:2" x14ac:dyDescent="0.25">
      <c r="A5967" s="25"/>
      <c r="B5967" s="26"/>
    </row>
    <row r="5968" spans="1:2" x14ac:dyDescent="0.25">
      <c r="A5968" s="25"/>
      <c r="B5968" s="26"/>
    </row>
    <row r="5969" spans="1:2" x14ac:dyDescent="0.25">
      <c r="A5969" s="25"/>
      <c r="B5969" s="26"/>
    </row>
    <row r="5970" spans="1:2" x14ac:dyDescent="0.25">
      <c r="A5970" s="25"/>
      <c r="B5970" s="26"/>
    </row>
    <row r="5971" spans="1:2" x14ac:dyDescent="0.25">
      <c r="A5971" s="25"/>
      <c r="B5971" s="26"/>
    </row>
    <row r="5972" spans="1:2" x14ac:dyDescent="0.25">
      <c r="A5972" s="25"/>
      <c r="B5972" s="26"/>
    </row>
    <row r="5973" spans="1:2" x14ac:dyDescent="0.25">
      <c r="A5973" s="25"/>
      <c r="B5973" s="26"/>
    </row>
    <row r="5974" spans="1:2" x14ac:dyDescent="0.25">
      <c r="A5974" s="25"/>
      <c r="B5974" s="26"/>
    </row>
    <row r="5975" spans="1:2" x14ac:dyDescent="0.25">
      <c r="A5975" s="25"/>
      <c r="B5975" s="26"/>
    </row>
    <row r="5976" spans="1:2" x14ac:dyDescent="0.25">
      <c r="A5976" s="25"/>
      <c r="B5976" s="26"/>
    </row>
    <row r="5977" spans="1:2" x14ac:dyDescent="0.25">
      <c r="A5977" s="25"/>
      <c r="B5977" s="26"/>
    </row>
    <row r="5978" spans="1:2" x14ac:dyDescent="0.25">
      <c r="A5978" s="25"/>
      <c r="B5978" s="26"/>
    </row>
    <row r="5979" spans="1:2" x14ac:dyDescent="0.25">
      <c r="A5979" s="25"/>
      <c r="B5979" s="26"/>
    </row>
    <row r="5980" spans="1:2" x14ac:dyDescent="0.25">
      <c r="A5980" s="25"/>
      <c r="B5980" s="26"/>
    </row>
    <row r="5981" spans="1:2" x14ac:dyDescent="0.25">
      <c r="A5981" s="25"/>
      <c r="B5981" s="26"/>
    </row>
    <row r="5982" spans="1:2" x14ac:dyDescent="0.25">
      <c r="A5982" s="25"/>
      <c r="B5982" s="26"/>
    </row>
    <row r="5983" spans="1:2" x14ac:dyDescent="0.25">
      <c r="A5983" s="25"/>
      <c r="B5983" s="26"/>
    </row>
    <row r="5984" spans="1:2" x14ac:dyDescent="0.25">
      <c r="A5984" s="25"/>
      <c r="B5984" s="26"/>
    </row>
    <row r="5985" spans="1:2" x14ac:dyDescent="0.25">
      <c r="A5985" s="25"/>
      <c r="B5985" s="26"/>
    </row>
    <row r="5986" spans="1:2" x14ac:dyDescent="0.25">
      <c r="A5986" s="25"/>
      <c r="B5986" s="26"/>
    </row>
    <row r="5987" spans="1:2" x14ac:dyDescent="0.25">
      <c r="A5987" s="25"/>
      <c r="B5987" s="26"/>
    </row>
    <row r="5988" spans="1:2" x14ac:dyDescent="0.25">
      <c r="A5988" s="25"/>
      <c r="B5988" s="26"/>
    </row>
    <row r="5989" spans="1:2" x14ac:dyDescent="0.25">
      <c r="A5989" s="25"/>
      <c r="B5989" s="26"/>
    </row>
    <row r="5990" spans="1:2" x14ac:dyDescent="0.25">
      <c r="A5990" s="25"/>
      <c r="B5990" s="26"/>
    </row>
    <row r="5991" spans="1:2" x14ac:dyDescent="0.25">
      <c r="A5991" s="25"/>
      <c r="B5991" s="26"/>
    </row>
    <row r="5992" spans="1:2" x14ac:dyDescent="0.25">
      <c r="A5992" s="25"/>
      <c r="B5992" s="26"/>
    </row>
    <row r="5993" spans="1:2" x14ac:dyDescent="0.25">
      <c r="A5993" s="25"/>
      <c r="B5993" s="26"/>
    </row>
    <row r="5994" spans="1:2" x14ac:dyDescent="0.25">
      <c r="A5994" s="25"/>
      <c r="B5994" s="26"/>
    </row>
    <row r="5995" spans="1:2" x14ac:dyDescent="0.25">
      <c r="A5995" s="25"/>
      <c r="B5995" s="26"/>
    </row>
    <row r="5996" spans="1:2" x14ac:dyDescent="0.25">
      <c r="A5996" s="25"/>
      <c r="B5996" s="26"/>
    </row>
    <row r="5997" spans="1:2" x14ac:dyDescent="0.25">
      <c r="A5997" s="25"/>
      <c r="B5997" s="26"/>
    </row>
    <row r="5998" spans="1:2" x14ac:dyDescent="0.25">
      <c r="A5998" s="25"/>
      <c r="B5998" s="26"/>
    </row>
    <row r="5999" spans="1:2" x14ac:dyDescent="0.25">
      <c r="A5999" s="25"/>
      <c r="B5999" s="26"/>
    </row>
    <row r="6000" spans="1:2" x14ac:dyDescent="0.25">
      <c r="A6000" s="25"/>
      <c r="B6000" s="26"/>
    </row>
    <row r="6001" spans="1:2" x14ac:dyDescent="0.25">
      <c r="A6001" s="25"/>
      <c r="B6001" s="26"/>
    </row>
    <row r="6002" spans="1:2" x14ac:dyDescent="0.25">
      <c r="A6002" s="25"/>
      <c r="B6002" s="26"/>
    </row>
    <row r="6003" spans="1:2" x14ac:dyDescent="0.25">
      <c r="A6003" s="25"/>
      <c r="B6003" s="26"/>
    </row>
    <row r="6004" spans="1:2" x14ac:dyDescent="0.25">
      <c r="A6004" s="25"/>
      <c r="B6004" s="26"/>
    </row>
    <row r="6005" spans="1:2" x14ac:dyDescent="0.25">
      <c r="A6005" s="25"/>
      <c r="B6005" s="26"/>
    </row>
    <row r="6006" spans="1:2" x14ac:dyDescent="0.25">
      <c r="A6006" s="25"/>
      <c r="B6006" s="26"/>
    </row>
    <row r="6007" spans="1:2" x14ac:dyDescent="0.25">
      <c r="A6007" s="25"/>
      <c r="B6007" s="26"/>
    </row>
    <row r="6008" spans="1:2" x14ac:dyDescent="0.25">
      <c r="A6008" s="25"/>
      <c r="B6008" s="26"/>
    </row>
    <row r="6009" spans="1:2" x14ac:dyDescent="0.25">
      <c r="A6009" s="25"/>
      <c r="B6009" s="26"/>
    </row>
    <row r="6010" spans="1:2" x14ac:dyDescent="0.25">
      <c r="A6010" s="25"/>
      <c r="B6010" s="26"/>
    </row>
    <row r="6011" spans="1:2" x14ac:dyDescent="0.25">
      <c r="A6011" s="25"/>
      <c r="B6011" s="26"/>
    </row>
    <row r="6012" spans="1:2" x14ac:dyDescent="0.25">
      <c r="A6012" s="25"/>
      <c r="B6012" s="26"/>
    </row>
    <row r="6013" spans="1:2" x14ac:dyDescent="0.25">
      <c r="A6013" s="25"/>
      <c r="B6013" s="26"/>
    </row>
    <row r="6014" spans="1:2" x14ac:dyDescent="0.25">
      <c r="A6014" s="25"/>
      <c r="B6014" s="26"/>
    </row>
    <row r="6015" spans="1:2" x14ac:dyDescent="0.25">
      <c r="A6015" s="25"/>
      <c r="B6015" s="26"/>
    </row>
    <row r="6016" spans="1:2" x14ac:dyDescent="0.25">
      <c r="A6016" s="25"/>
      <c r="B6016" s="26"/>
    </row>
    <row r="6017" spans="1:2" x14ac:dyDescent="0.25">
      <c r="A6017" s="25"/>
      <c r="B6017" s="26"/>
    </row>
    <row r="6018" spans="1:2" x14ac:dyDescent="0.25">
      <c r="A6018" s="25"/>
      <c r="B6018" s="26"/>
    </row>
    <row r="6019" spans="1:2" x14ac:dyDescent="0.25">
      <c r="A6019" s="25"/>
      <c r="B6019" s="26"/>
    </row>
    <row r="6020" spans="1:2" x14ac:dyDescent="0.25">
      <c r="A6020" s="25"/>
      <c r="B6020" s="26"/>
    </row>
    <row r="6021" spans="1:2" x14ac:dyDescent="0.25">
      <c r="A6021" s="25"/>
      <c r="B6021" s="26"/>
    </row>
    <row r="6022" spans="1:2" x14ac:dyDescent="0.25">
      <c r="A6022" s="25"/>
      <c r="B6022" s="26"/>
    </row>
    <row r="6023" spans="1:2" x14ac:dyDescent="0.25">
      <c r="A6023" s="25"/>
      <c r="B6023" s="26"/>
    </row>
    <row r="6024" spans="1:2" x14ac:dyDescent="0.25">
      <c r="A6024" s="25"/>
      <c r="B6024" s="26"/>
    </row>
    <row r="6025" spans="1:2" x14ac:dyDescent="0.25">
      <c r="A6025" s="25"/>
      <c r="B6025" s="26"/>
    </row>
    <row r="6026" spans="1:2" x14ac:dyDescent="0.25">
      <c r="A6026" s="25"/>
      <c r="B6026" s="26"/>
    </row>
    <row r="6027" spans="1:2" x14ac:dyDescent="0.25">
      <c r="A6027" s="25"/>
      <c r="B6027" s="26"/>
    </row>
    <row r="6028" spans="1:2" x14ac:dyDescent="0.25">
      <c r="A6028" s="25"/>
      <c r="B6028" s="26"/>
    </row>
    <row r="6029" spans="1:2" x14ac:dyDescent="0.25">
      <c r="A6029" s="25"/>
      <c r="B6029" s="26"/>
    </row>
    <row r="6030" spans="1:2" x14ac:dyDescent="0.25">
      <c r="A6030" s="25"/>
      <c r="B6030" s="26"/>
    </row>
    <row r="6031" spans="1:2" x14ac:dyDescent="0.25">
      <c r="A6031" s="25"/>
      <c r="B6031" s="26"/>
    </row>
    <row r="6032" spans="1:2" x14ac:dyDescent="0.25">
      <c r="A6032" s="25"/>
      <c r="B6032" s="26"/>
    </row>
    <row r="6033" spans="1:2" x14ac:dyDescent="0.25">
      <c r="A6033" s="25"/>
      <c r="B6033" s="26"/>
    </row>
    <row r="6034" spans="1:2" x14ac:dyDescent="0.25">
      <c r="A6034" s="25"/>
      <c r="B6034" s="26"/>
    </row>
    <row r="6035" spans="1:2" x14ac:dyDescent="0.25">
      <c r="A6035" s="25"/>
      <c r="B6035" s="26"/>
    </row>
    <row r="6036" spans="1:2" x14ac:dyDescent="0.25">
      <c r="A6036" s="25"/>
      <c r="B6036" s="26"/>
    </row>
    <row r="6037" spans="1:2" x14ac:dyDescent="0.25">
      <c r="A6037" s="25"/>
      <c r="B6037" s="26"/>
    </row>
    <row r="6038" spans="1:2" x14ac:dyDescent="0.25">
      <c r="A6038" s="25"/>
      <c r="B6038" s="26"/>
    </row>
    <row r="6039" spans="1:2" x14ac:dyDescent="0.25">
      <c r="A6039" s="25"/>
      <c r="B6039" s="26"/>
    </row>
    <row r="6040" spans="1:2" x14ac:dyDescent="0.25">
      <c r="A6040" s="25"/>
      <c r="B6040" s="26"/>
    </row>
    <row r="6041" spans="1:2" x14ac:dyDescent="0.25">
      <c r="A6041" s="25"/>
      <c r="B6041" s="26"/>
    </row>
    <row r="6042" spans="1:2" x14ac:dyDescent="0.25">
      <c r="A6042" s="25"/>
      <c r="B6042" s="26"/>
    </row>
    <row r="6043" spans="1:2" x14ac:dyDescent="0.25">
      <c r="A6043" s="25"/>
      <c r="B6043" s="26"/>
    </row>
    <row r="6044" spans="1:2" x14ac:dyDescent="0.25">
      <c r="A6044" s="25"/>
      <c r="B6044" s="26"/>
    </row>
    <row r="6045" spans="1:2" x14ac:dyDescent="0.25">
      <c r="A6045" s="25"/>
      <c r="B6045" s="26"/>
    </row>
    <row r="6046" spans="1:2" x14ac:dyDescent="0.25">
      <c r="A6046" s="25"/>
      <c r="B6046" s="26"/>
    </row>
    <row r="6047" spans="1:2" x14ac:dyDescent="0.25">
      <c r="A6047" s="25"/>
      <c r="B6047" s="26"/>
    </row>
    <row r="6048" spans="1:2" x14ac:dyDescent="0.25">
      <c r="A6048" s="25"/>
      <c r="B6048" s="26"/>
    </row>
    <row r="6049" spans="1:2" x14ac:dyDescent="0.25">
      <c r="A6049" s="25"/>
      <c r="B6049" s="26"/>
    </row>
    <row r="6050" spans="1:2" x14ac:dyDescent="0.25">
      <c r="A6050" s="25"/>
      <c r="B6050" s="26"/>
    </row>
    <row r="6051" spans="1:2" x14ac:dyDescent="0.25">
      <c r="A6051" s="25"/>
      <c r="B6051" s="26"/>
    </row>
    <row r="6052" spans="1:2" x14ac:dyDescent="0.25">
      <c r="A6052" s="25"/>
      <c r="B6052" s="26"/>
    </row>
    <row r="6053" spans="1:2" x14ac:dyDescent="0.25">
      <c r="A6053" s="25"/>
      <c r="B6053" s="26"/>
    </row>
    <row r="6054" spans="1:2" x14ac:dyDescent="0.25">
      <c r="A6054" s="25"/>
      <c r="B6054" s="26"/>
    </row>
    <row r="6055" spans="1:2" x14ac:dyDescent="0.25">
      <c r="A6055" s="25"/>
      <c r="B6055" s="26"/>
    </row>
    <row r="6056" spans="1:2" x14ac:dyDescent="0.25">
      <c r="A6056" s="25"/>
      <c r="B6056" s="26"/>
    </row>
    <row r="6057" spans="1:2" x14ac:dyDescent="0.25">
      <c r="A6057" s="25"/>
      <c r="B6057" s="26"/>
    </row>
    <row r="6058" spans="1:2" x14ac:dyDescent="0.25">
      <c r="A6058" s="25"/>
      <c r="B6058" s="26"/>
    </row>
    <row r="6059" spans="1:2" x14ac:dyDescent="0.25">
      <c r="A6059" s="25"/>
      <c r="B6059" s="26"/>
    </row>
    <row r="6060" spans="1:2" x14ac:dyDescent="0.25">
      <c r="A6060" s="25"/>
      <c r="B6060" s="26"/>
    </row>
    <row r="6061" spans="1:2" x14ac:dyDescent="0.25">
      <c r="A6061" s="25"/>
      <c r="B6061" s="26"/>
    </row>
    <row r="6062" spans="1:2" x14ac:dyDescent="0.25">
      <c r="A6062" s="25"/>
      <c r="B6062" s="26"/>
    </row>
    <row r="6063" spans="1:2" x14ac:dyDescent="0.25">
      <c r="A6063" s="25"/>
      <c r="B6063" s="26"/>
    </row>
    <row r="6064" spans="1:2" x14ac:dyDescent="0.25">
      <c r="A6064" s="25"/>
      <c r="B6064" s="26"/>
    </row>
    <row r="6065" spans="1:2" x14ac:dyDescent="0.25">
      <c r="A6065" s="25"/>
      <c r="B6065" s="26"/>
    </row>
    <row r="6066" spans="1:2" x14ac:dyDescent="0.25">
      <c r="A6066" s="25"/>
      <c r="B6066" s="26"/>
    </row>
    <row r="6067" spans="1:2" x14ac:dyDescent="0.25">
      <c r="A6067" s="25"/>
      <c r="B6067" s="26"/>
    </row>
    <row r="6068" spans="1:2" x14ac:dyDescent="0.25">
      <c r="A6068" s="25"/>
      <c r="B6068" s="26"/>
    </row>
    <row r="6069" spans="1:2" x14ac:dyDescent="0.25">
      <c r="A6069" s="25"/>
      <c r="B6069" s="26"/>
    </row>
    <row r="6070" spans="1:2" x14ac:dyDescent="0.25">
      <c r="A6070" s="25"/>
      <c r="B6070" s="26"/>
    </row>
    <row r="6071" spans="1:2" x14ac:dyDescent="0.25">
      <c r="A6071" s="25"/>
      <c r="B6071" s="26"/>
    </row>
    <row r="6072" spans="1:2" x14ac:dyDescent="0.25">
      <c r="A6072" s="25"/>
      <c r="B6072" s="26"/>
    </row>
    <row r="6073" spans="1:2" x14ac:dyDescent="0.25">
      <c r="A6073" s="25"/>
      <c r="B6073" s="26"/>
    </row>
    <row r="6074" spans="1:2" x14ac:dyDescent="0.25">
      <c r="A6074" s="25"/>
      <c r="B6074" s="26"/>
    </row>
    <row r="6075" spans="1:2" x14ac:dyDescent="0.25">
      <c r="A6075" s="25"/>
      <c r="B6075" s="26"/>
    </row>
    <row r="6076" spans="1:2" x14ac:dyDescent="0.25">
      <c r="A6076" s="25"/>
      <c r="B6076" s="26"/>
    </row>
    <row r="6077" spans="1:2" x14ac:dyDescent="0.25">
      <c r="A6077" s="25"/>
      <c r="B6077" s="26"/>
    </row>
    <row r="6078" spans="1:2" x14ac:dyDescent="0.25">
      <c r="A6078" s="25"/>
      <c r="B6078" s="26"/>
    </row>
    <row r="6079" spans="1:2" x14ac:dyDescent="0.25">
      <c r="A6079" s="25"/>
      <c r="B6079" s="26"/>
    </row>
    <row r="6080" spans="1:2" x14ac:dyDescent="0.25">
      <c r="A6080" s="25"/>
      <c r="B6080" s="26"/>
    </row>
    <row r="6081" spans="1:2" x14ac:dyDescent="0.25">
      <c r="A6081" s="25"/>
      <c r="B6081" s="26"/>
    </row>
    <row r="6082" spans="1:2" x14ac:dyDescent="0.25">
      <c r="A6082" s="25"/>
      <c r="B6082" s="26"/>
    </row>
    <row r="6083" spans="1:2" x14ac:dyDescent="0.25">
      <c r="A6083" s="25"/>
      <c r="B6083" s="26"/>
    </row>
    <row r="6084" spans="1:2" x14ac:dyDescent="0.25">
      <c r="A6084" s="25"/>
      <c r="B6084" s="26"/>
    </row>
    <row r="6085" spans="1:2" x14ac:dyDescent="0.25">
      <c r="A6085" s="25"/>
      <c r="B6085" s="26"/>
    </row>
    <row r="6086" spans="1:2" x14ac:dyDescent="0.25">
      <c r="A6086" s="25"/>
      <c r="B6086" s="26"/>
    </row>
    <row r="6087" spans="1:2" x14ac:dyDescent="0.25">
      <c r="A6087" s="25"/>
      <c r="B6087" s="26"/>
    </row>
    <row r="6088" spans="1:2" x14ac:dyDescent="0.25">
      <c r="A6088" s="25"/>
      <c r="B6088" s="26"/>
    </row>
    <row r="6089" spans="1:2" x14ac:dyDescent="0.25">
      <c r="A6089" s="25"/>
      <c r="B6089" s="26"/>
    </row>
    <row r="6090" spans="1:2" x14ac:dyDescent="0.25">
      <c r="A6090" s="25"/>
      <c r="B6090" s="26"/>
    </row>
    <row r="6091" spans="1:2" x14ac:dyDescent="0.25">
      <c r="A6091" s="25"/>
      <c r="B6091" s="26"/>
    </row>
    <row r="6092" spans="1:2" x14ac:dyDescent="0.25">
      <c r="A6092" s="25"/>
      <c r="B6092" s="26"/>
    </row>
    <row r="6093" spans="1:2" x14ac:dyDescent="0.25">
      <c r="A6093" s="25"/>
      <c r="B6093" s="26"/>
    </row>
    <row r="6094" spans="1:2" x14ac:dyDescent="0.25">
      <c r="A6094" s="25"/>
      <c r="B6094" s="26"/>
    </row>
    <row r="6095" spans="1:2" x14ac:dyDescent="0.25">
      <c r="A6095" s="25"/>
      <c r="B6095" s="26"/>
    </row>
    <row r="6096" spans="1:2" x14ac:dyDescent="0.25">
      <c r="A6096" s="25"/>
      <c r="B6096" s="26"/>
    </row>
    <row r="6097" spans="1:2" x14ac:dyDescent="0.25">
      <c r="A6097" s="25"/>
      <c r="B6097" s="26"/>
    </row>
    <row r="6098" spans="1:2" x14ac:dyDescent="0.25">
      <c r="A6098" s="25"/>
      <c r="B6098" s="26"/>
    </row>
    <row r="6099" spans="1:2" x14ac:dyDescent="0.25">
      <c r="A6099" s="25"/>
      <c r="B6099" s="26"/>
    </row>
    <row r="6100" spans="1:2" x14ac:dyDescent="0.25">
      <c r="A6100" s="25"/>
      <c r="B6100" s="26"/>
    </row>
    <row r="6101" spans="1:2" x14ac:dyDescent="0.25">
      <c r="A6101" s="25"/>
      <c r="B6101" s="26"/>
    </row>
    <row r="6102" spans="1:2" x14ac:dyDescent="0.25">
      <c r="A6102" s="25"/>
      <c r="B6102" s="26"/>
    </row>
    <row r="6103" spans="1:2" x14ac:dyDescent="0.25">
      <c r="A6103" s="25"/>
      <c r="B6103" s="26"/>
    </row>
    <row r="6104" spans="1:2" x14ac:dyDescent="0.25">
      <c r="A6104" s="25"/>
      <c r="B6104" s="26"/>
    </row>
    <row r="6105" spans="1:2" x14ac:dyDescent="0.25">
      <c r="A6105" s="25"/>
      <c r="B6105" s="26"/>
    </row>
    <row r="6106" spans="1:2" x14ac:dyDescent="0.25">
      <c r="A6106" s="25"/>
      <c r="B6106" s="26"/>
    </row>
    <row r="6107" spans="1:2" x14ac:dyDescent="0.25">
      <c r="A6107" s="25"/>
      <c r="B6107" s="26"/>
    </row>
    <row r="6108" spans="1:2" x14ac:dyDescent="0.25">
      <c r="A6108" s="25"/>
      <c r="B6108" s="26"/>
    </row>
    <row r="6109" spans="1:2" x14ac:dyDescent="0.25">
      <c r="A6109" s="25"/>
      <c r="B6109" s="26"/>
    </row>
    <row r="6110" spans="1:2" x14ac:dyDescent="0.25">
      <c r="A6110" s="25"/>
      <c r="B6110" s="26"/>
    </row>
    <row r="6111" spans="1:2" x14ac:dyDescent="0.25">
      <c r="A6111" s="25"/>
      <c r="B6111" s="26"/>
    </row>
    <row r="6112" spans="1:2" x14ac:dyDescent="0.25">
      <c r="A6112" s="25"/>
      <c r="B6112" s="26"/>
    </row>
    <row r="6113" spans="1:2" x14ac:dyDescent="0.25">
      <c r="A6113" s="25"/>
      <c r="B6113" s="26"/>
    </row>
    <row r="6114" spans="1:2" x14ac:dyDescent="0.25">
      <c r="A6114" s="25"/>
      <c r="B6114" s="26"/>
    </row>
    <row r="6115" spans="1:2" x14ac:dyDescent="0.25">
      <c r="A6115" s="25"/>
      <c r="B6115" s="26"/>
    </row>
    <row r="6116" spans="1:2" x14ac:dyDescent="0.25">
      <c r="A6116" s="25"/>
      <c r="B6116" s="26"/>
    </row>
    <row r="6117" spans="1:2" x14ac:dyDescent="0.25">
      <c r="A6117" s="25"/>
      <c r="B6117" s="26"/>
    </row>
    <row r="6118" spans="1:2" x14ac:dyDescent="0.25">
      <c r="A6118" s="25"/>
      <c r="B6118" s="26"/>
    </row>
    <row r="6119" spans="1:2" x14ac:dyDescent="0.25">
      <c r="A6119" s="25"/>
      <c r="B6119" s="26"/>
    </row>
    <row r="6120" spans="1:2" x14ac:dyDescent="0.25">
      <c r="A6120" s="25"/>
      <c r="B6120" s="26"/>
    </row>
    <row r="6121" spans="1:2" x14ac:dyDescent="0.25">
      <c r="A6121" s="25"/>
      <c r="B6121" s="26"/>
    </row>
    <row r="6122" spans="1:2" x14ac:dyDescent="0.25">
      <c r="A6122" s="25"/>
      <c r="B6122" s="26"/>
    </row>
    <row r="6123" spans="1:2" x14ac:dyDescent="0.25">
      <c r="A6123" s="25"/>
      <c r="B6123" s="26"/>
    </row>
    <row r="6124" spans="1:2" x14ac:dyDescent="0.25">
      <c r="A6124" s="25"/>
      <c r="B6124" s="26"/>
    </row>
    <row r="6125" spans="1:2" x14ac:dyDescent="0.25">
      <c r="A6125" s="25"/>
      <c r="B6125" s="26"/>
    </row>
    <row r="6126" spans="1:2" x14ac:dyDescent="0.25">
      <c r="A6126" s="25"/>
      <c r="B6126" s="26"/>
    </row>
    <row r="6127" spans="1:2" x14ac:dyDescent="0.25">
      <c r="A6127" s="25"/>
      <c r="B6127" s="26"/>
    </row>
    <row r="6128" spans="1:2" x14ac:dyDescent="0.25">
      <c r="A6128" s="25"/>
      <c r="B6128" s="26"/>
    </row>
    <row r="6129" spans="1:2" x14ac:dyDescent="0.25">
      <c r="A6129" s="25"/>
      <c r="B6129" s="26"/>
    </row>
    <row r="6130" spans="1:2" x14ac:dyDescent="0.25">
      <c r="A6130" s="25"/>
      <c r="B6130" s="26"/>
    </row>
    <row r="6131" spans="1:2" x14ac:dyDescent="0.25">
      <c r="A6131" s="25"/>
      <c r="B6131" s="26"/>
    </row>
    <row r="6132" spans="1:2" x14ac:dyDescent="0.25">
      <c r="A6132" s="25"/>
      <c r="B6132" s="26"/>
    </row>
    <row r="6133" spans="1:2" x14ac:dyDescent="0.25">
      <c r="A6133" s="25"/>
      <c r="B6133" s="26"/>
    </row>
    <row r="6134" spans="1:2" x14ac:dyDescent="0.25">
      <c r="A6134" s="25"/>
      <c r="B6134" s="26"/>
    </row>
    <row r="6135" spans="1:2" x14ac:dyDescent="0.25">
      <c r="A6135" s="25"/>
      <c r="B6135" s="26"/>
    </row>
    <row r="6136" spans="1:2" x14ac:dyDescent="0.25">
      <c r="A6136" s="25"/>
      <c r="B6136" s="26"/>
    </row>
    <row r="6137" spans="1:2" x14ac:dyDescent="0.25">
      <c r="A6137" s="25"/>
      <c r="B6137" s="26"/>
    </row>
    <row r="6138" spans="1:2" x14ac:dyDescent="0.25">
      <c r="A6138" s="25"/>
      <c r="B6138" s="26"/>
    </row>
    <row r="6139" spans="1:2" x14ac:dyDescent="0.25">
      <c r="A6139" s="25"/>
      <c r="B6139" s="26"/>
    </row>
    <row r="6140" spans="1:2" x14ac:dyDescent="0.25">
      <c r="A6140" s="25"/>
      <c r="B6140" s="26"/>
    </row>
    <row r="6141" spans="1:2" x14ac:dyDescent="0.25">
      <c r="A6141" s="25"/>
      <c r="B6141" s="26"/>
    </row>
    <row r="6142" spans="1:2" x14ac:dyDescent="0.25">
      <c r="A6142" s="25"/>
      <c r="B6142" s="26"/>
    </row>
    <row r="6143" spans="1:2" x14ac:dyDescent="0.25">
      <c r="A6143" s="25"/>
      <c r="B6143" s="26"/>
    </row>
    <row r="6144" spans="1:2" x14ac:dyDescent="0.25">
      <c r="A6144" s="25"/>
      <c r="B6144" s="26"/>
    </row>
    <row r="6145" spans="1:2" x14ac:dyDescent="0.25">
      <c r="A6145" s="25"/>
      <c r="B6145" s="26"/>
    </row>
    <row r="6146" spans="1:2" x14ac:dyDescent="0.25">
      <c r="A6146" s="25"/>
      <c r="B6146" s="26"/>
    </row>
    <row r="6147" spans="1:2" x14ac:dyDescent="0.25">
      <c r="A6147" s="25"/>
      <c r="B6147" s="26"/>
    </row>
    <row r="6148" spans="1:2" x14ac:dyDescent="0.25">
      <c r="A6148" s="25"/>
      <c r="B6148" s="26"/>
    </row>
    <row r="6149" spans="1:2" x14ac:dyDescent="0.25">
      <c r="A6149" s="25"/>
      <c r="B6149" s="26"/>
    </row>
    <row r="6150" spans="1:2" x14ac:dyDescent="0.25">
      <c r="A6150" s="25"/>
      <c r="B6150" s="26"/>
    </row>
    <row r="6151" spans="1:2" x14ac:dyDescent="0.25">
      <c r="A6151" s="25"/>
      <c r="B6151" s="26"/>
    </row>
    <row r="6152" spans="1:2" x14ac:dyDescent="0.25">
      <c r="A6152" s="25"/>
      <c r="B6152" s="26"/>
    </row>
    <row r="6153" spans="1:2" x14ac:dyDescent="0.25">
      <c r="A6153" s="25"/>
      <c r="B6153" s="26"/>
    </row>
    <row r="6154" spans="1:2" x14ac:dyDescent="0.25">
      <c r="A6154" s="25"/>
      <c r="B6154" s="26"/>
    </row>
    <row r="6155" spans="1:2" x14ac:dyDescent="0.25">
      <c r="A6155" s="25"/>
      <c r="B6155" s="26"/>
    </row>
    <row r="6156" spans="1:2" x14ac:dyDescent="0.25">
      <c r="A6156" s="25"/>
      <c r="B6156" s="26"/>
    </row>
    <row r="6157" spans="1:2" x14ac:dyDescent="0.25">
      <c r="A6157" s="25"/>
      <c r="B6157" s="26"/>
    </row>
    <row r="6158" spans="1:2" x14ac:dyDescent="0.25">
      <c r="A6158" s="25"/>
      <c r="B6158" s="26"/>
    </row>
    <row r="6159" spans="1:2" x14ac:dyDescent="0.25">
      <c r="A6159" s="25"/>
      <c r="B6159" s="26"/>
    </row>
    <row r="6160" spans="1:2" x14ac:dyDescent="0.25">
      <c r="A6160" s="25"/>
      <c r="B6160" s="26"/>
    </row>
    <row r="6161" spans="1:2" x14ac:dyDescent="0.25">
      <c r="A6161" s="25"/>
      <c r="B6161" s="26"/>
    </row>
    <row r="6162" spans="1:2" x14ac:dyDescent="0.25">
      <c r="A6162" s="25"/>
      <c r="B6162" s="26"/>
    </row>
    <row r="6163" spans="1:2" x14ac:dyDescent="0.25">
      <c r="A6163" s="25"/>
      <c r="B6163" s="26"/>
    </row>
    <row r="6164" spans="1:2" x14ac:dyDescent="0.25">
      <c r="A6164" s="25"/>
      <c r="B6164" s="26"/>
    </row>
    <row r="6165" spans="1:2" x14ac:dyDescent="0.25">
      <c r="A6165" s="25"/>
      <c r="B6165" s="26"/>
    </row>
    <row r="6166" spans="1:2" x14ac:dyDescent="0.25">
      <c r="A6166" s="25"/>
      <c r="B6166" s="26"/>
    </row>
    <row r="6167" spans="1:2" x14ac:dyDescent="0.25">
      <c r="A6167" s="25"/>
      <c r="B6167" s="26"/>
    </row>
    <row r="6168" spans="1:2" x14ac:dyDescent="0.25">
      <c r="A6168" s="25"/>
      <c r="B6168" s="26"/>
    </row>
    <row r="6169" spans="1:2" x14ac:dyDescent="0.25">
      <c r="A6169" s="25"/>
      <c r="B6169" s="26"/>
    </row>
    <row r="6170" spans="1:2" x14ac:dyDescent="0.25">
      <c r="A6170" s="25"/>
      <c r="B6170" s="26"/>
    </row>
    <row r="6171" spans="1:2" x14ac:dyDescent="0.25">
      <c r="A6171" s="25"/>
      <c r="B6171" s="26"/>
    </row>
    <row r="6172" spans="1:2" x14ac:dyDescent="0.25">
      <c r="A6172" s="25"/>
      <c r="B6172" s="26"/>
    </row>
    <row r="6173" spans="1:2" x14ac:dyDescent="0.25">
      <c r="A6173" s="25"/>
      <c r="B6173" s="26"/>
    </row>
    <row r="6174" spans="1:2" x14ac:dyDescent="0.25">
      <c r="A6174" s="25"/>
      <c r="B6174" s="26"/>
    </row>
    <row r="6175" spans="1:2" x14ac:dyDescent="0.25">
      <c r="A6175" s="25"/>
      <c r="B6175" s="26"/>
    </row>
    <row r="6176" spans="1:2" x14ac:dyDescent="0.25">
      <c r="A6176" s="25"/>
      <c r="B6176" s="26"/>
    </row>
    <row r="6177" spans="1:2" x14ac:dyDescent="0.25">
      <c r="A6177" s="25"/>
      <c r="B6177" s="26"/>
    </row>
    <row r="6178" spans="1:2" x14ac:dyDescent="0.25">
      <c r="A6178" s="25"/>
      <c r="B6178" s="26"/>
    </row>
    <row r="6179" spans="1:2" x14ac:dyDescent="0.25">
      <c r="A6179" s="25"/>
      <c r="B6179" s="26"/>
    </row>
    <row r="6180" spans="1:2" x14ac:dyDescent="0.25">
      <c r="A6180" s="25"/>
      <c r="B6180" s="26"/>
    </row>
    <row r="6181" spans="1:2" x14ac:dyDescent="0.25">
      <c r="A6181" s="25"/>
      <c r="B6181" s="26"/>
    </row>
    <row r="6182" spans="1:2" x14ac:dyDescent="0.25">
      <c r="A6182" s="25"/>
      <c r="B6182" s="26"/>
    </row>
    <row r="6183" spans="1:2" x14ac:dyDescent="0.25">
      <c r="A6183" s="25"/>
      <c r="B6183" s="26"/>
    </row>
    <row r="6184" spans="1:2" x14ac:dyDescent="0.25">
      <c r="A6184" s="25"/>
      <c r="B6184" s="26"/>
    </row>
    <row r="6185" spans="1:2" x14ac:dyDescent="0.25">
      <c r="A6185" s="25"/>
      <c r="B6185" s="26"/>
    </row>
    <row r="6186" spans="1:2" x14ac:dyDescent="0.25">
      <c r="A6186" s="25"/>
      <c r="B6186" s="26"/>
    </row>
    <row r="6187" spans="1:2" x14ac:dyDescent="0.25">
      <c r="A6187" s="25"/>
      <c r="B6187" s="26"/>
    </row>
    <row r="6188" spans="1:2" x14ac:dyDescent="0.25">
      <c r="A6188" s="25"/>
      <c r="B6188" s="26"/>
    </row>
    <row r="6189" spans="1:2" x14ac:dyDescent="0.25">
      <c r="A6189" s="25"/>
      <c r="B6189" s="26"/>
    </row>
    <row r="6190" spans="1:2" x14ac:dyDescent="0.25">
      <c r="A6190" s="25"/>
      <c r="B6190" s="26"/>
    </row>
    <row r="6191" spans="1:2" x14ac:dyDescent="0.25">
      <c r="A6191" s="25"/>
      <c r="B6191" s="26"/>
    </row>
    <row r="6192" spans="1:2" x14ac:dyDescent="0.25">
      <c r="A6192" s="25"/>
      <c r="B6192" s="26"/>
    </row>
    <row r="6193" spans="1:2" x14ac:dyDescent="0.25">
      <c r="A6193" s="25"/>
      <c r="B6193" s="26"/>
    </row>
    <row r="6194" spans="1:2" x14ac:dyDescent="0.25">
      <c r="A6194" s="25"/>
      <c r="B6194" s="26"/>
    </row>
    <row r="6195" spans="1:2" x14ac:dyDescent="0.25">
      <c r="A6195" s="25"/>
      <c r="B6195" s="26"/>
    </row>
    <row r="6196" spans="1:2" x14ac:dyDescent="0.25">
      <c r="A6196" s="25"/>
      <c r="B6196" s="26"/>
    </row>
    <row r="6197" spans="1:2" x14ac:dyDescent="0.25">
      <c r="A6197" s="25"/>
      <c r="B6197" s="26"/>
    </row>
    <row r="6198" spans="1:2" x14ac:dyDescent="0.25">
      <c r="A6198" s="25"/>
      <c r="B6198" s="26"/>
    </row>
    <row r="6199" spans="1:2" x14ac:dyDescent="0.25">
      <c r="A6199" s="25"/>
      <c r="B6199" s="26"/>
    </row>
    <row r="6200" spans="1:2" x14ac:dyDescent="0.25">
      <c r="A6200" s="25"/>
      <c r="B6200" s="26"/>
    </row>
    <row r="6201" spans="1:2" x14ac:dyDescent="0.25">
      <c r="A6201" s="25"/>
      <c r="B6201" s="26"/>
    </row>
    <row r="6202" spans="1:2" x14ac:dyDescent="0.25">
      <c r="A6202" s="25"/>
      <c r="B6202" s="26"/>
    </row>
    <row r="6203" spans="1:2" x14ac:dyDescent="0.25">
      <c r="A6203" s="25"/>
      <c r="B6203" s="26"/>
    </row>
    <row r="6204" spans="1:2" x14ac:dyDescent="0.25">
      <c r="A6204" s="25"/>
      <c r="B6204" s="26"/>
    </row>
    <row r="6205" spans="1:2" x14ac:dyDescent="0.25">
      <c r="A6205" s="25"/>
      <c r="B6205" s="26"/>
    </row>
    <row r="6206" spans="1:2" x14ac:dyDescent="0.25">
      <c r="A6206" s="25"/>
      <c r="B6206" s="26"/>
    </row>
    <row r="6207" spans="1:2" x14ac:dyDescent="0.25">
      <c r="A6207" s="25"/>
      <c r="B6207" s="26"/>
    </row>
    <row r="6208" spans="1:2" x14ac:dyDescent="0.25">
      <c r="A6208" s="25"/>
      <c r="B6208" s="26"/>
    </row>
    <row r="6209" spans="1:2" x14ac:dyDescent="0.25">
      <c r="A6209" s="25"/>
      <c r="B6209" s="26"/>
    </row>
    <row r="6210" spans="1:2" x14ac:dyDescent="0.25">
      <c r="A6210" s="25"/>
      <c r="B6210" s="26"/>
    </row>
    <row r="6211" spans="1:2" x14ac:dyDescent="0.25">
      <c r="A6211" s="25"/>
      <c r="B6211" s="26"/>
    </row>
    <row r="6212" spans="1:2" x14ac:dyDescent="0.25">
      <c r="A6212" s="25"/>
      <c r="B6212" s="26"/>
    </row>
    <row r="6213" spans="1:2" x14ac:dyDescent="0.25">
      <c r="A6213" s="25"/>
      <c r="B6213" s="26"/>
    </row>
    <row r="6214" spans="1:2" x14ac:dyDescent="0.25">
      <c r="A6214" s="25"/>
      <c r="B6214" s="26"/>
    </row>
    <row r="6215" spans="1:2" x14ac:dyDescent="0.25">
      <c r="A6215" s="25"/>
      <c r="B6215" s="26"/>
    </row>
    <row r="6216" spans="1:2" x14ac:dyDescent="0.25">
      <c r="A6216" s="25"/>
      <c r="B6216" s="26"/>
    </row>
    <row r="6217" spans="1:2" x14ac:dyDescent="0.25">
      <c r="A6217" s="25"/>
      <c r="B6217" s="26"/>
    </row>
    <row r="6218" spans="1:2" x14ac:dyDescent="0.25">
      <c r="A6218" s="25"/>
      <c r="B6218" s="26"/>
    </row>
    <row r="6219" spans="1:2" x14ac:dyDescent="0.25">
      <c r="A6219" s="25"/>
      <c r="B6219" s="26"/>
    </row>
    <row r="6220" spans="1:2" x14ac:dyDescent="0.25">
      <c r="A6220" s="25"/>
      <c r="B6220" s="26"/>
    </row>
    <row r="6221" spans="1:2" x14ac:dyDescent="0.25">
      <c r="A6221" s="25"/>
      <c r="B6221" s="26"/>
    </row>
    <row r="6222" spans="1:2" x14ac:dyDescent="0.25">
      <c r="A6222" s="25"/>
      <c r="B6222" s="26"/>
    </row>
    <row r="6223" spans="1:2" x14ac:dyDescent="0.25">
      <c r="A6223" s="25"/>
      <c r="B6223" s="26"/>
    </row>
    <row r="6224" spans="1:2" x14ac:dyDescent="0.25">
      <c r="A6224" s="25"/>
      <c r="B6224" s="26"/>
    </row>
    <row r="6225" spans="1:2" x14ac:dyDescent="0.25">
      <c r="A6225" s="25"/>
      <c r="B6225" s="26"/>
    </row>
    <row r="6226" spans="1:2" x14ac:dyDescent="0.25">
      <c r="A6226" s="25"/>
      <c r="B6226" s="26"/>
    </row>
    <row r="6227" spans="1:2" x14ac:dyDescent="0.25">
      <c r="A6227" s="25"/>
      <c r="B6227" s="26"/>
    </row>
    <row r="6228" spans="1:2" x14ac:dyDescent="0.25">
      <c r="A6228" s="25"/>
      <c r="B6228" s="26"/>
    </row>
    <row r="6229" spans="1:2" x14ac:dyDescent="0.25">
      <c r="A6229" s="25"/>
      <c r="B6229" s="26"/>
    </row>
    <row r="6230" spans="1:2" x14ac:dyDescent="0.25">
      <c r="A6230" s="25"/>
      <c r="B6230" s="26"/>
    </row>
    <row r="6231" spans="1:2" x14ac:dyDescent="0.25">
      <c r="A6231" s="25"/>
      <c r="B6231" s="26"/>
    </row>
    <row r="6232" spans="1:2" x14ac:dyDescent="0.25">
      <c r="A6232" s="25"/>
      <c r="B6232" s="26"/>
    </row>
    <row r="6233" spans="1:2" x14ac:dyDescent="0.25">
      <c r="A6233" s="25"/>
      <c r="B6233" s="26"/>
    </row>
    <row r="6234" spans="1:2" x14ac:dyDescent="0.25">
      <c r="A6234" s="25"/>
      <c r="B6234" s="26"/>
    </row>
    <row r="6235" spans="1:2" x14ac:dyDescent="0.25">
      <c r="A6235" s="25"/>
      <c r="B6235" s="26"/>
    </row>
    <row r="6236" spans="1:2" x14ac:dyDescent="0.25">
      <c r="A6236" s="25"/>
      <c r="B6236" s="26"/>
    </row>
    <row r="6237" spans="1:2" x14ac:dyDescent="0.25">
      <c r="A6237" s="25"/>
      <c r="B6237" s="26"/>
    </row>
    <row r="6238" spans="1:2" x14ac:dyDescent="0.25">
      <c r="A6238" s="25"/>
      <c r="B6238" s="26"/>
    </row>
    <row r="6239" spans="1:2" x14ac:dyDescent="0.25">
      <c r="A6239" s="25"/>
      <c r="B6239" s="26"/>
    </row>
    <row r="6240" spans="1:2" x14ac:dyDescent="0.25">
      <c r="A6240" s="25"/>
      <c r="B6240" s="26"/>
    </row>
    <row r="6241" spans="1:2" x14ac:dyDescent="0.25">
      <c r="A6241" s="25"/>
      <c r="B6241" s="26"/>
    </row>
    <row r="6242" spans="1:2" x14ac:dyDescent="0.25">
      <c r="A6242" s="25"/>
      <c r="B6242" s="26"/>
    </row>
    <row r="6243" spans="1:2" x14ac:dyDescent="0.25">
      <c r="A6243" s="25"/>
      <c r="B6243" s="26"/>
    </row>
    <row r="6244" spans="1:2" x14ac:dyDescent="0.25">
      <c r="A6244" s="25"/>
      <c r="B6244" s="26"/>
    </row>
    <row r="6245" spans="1:2" x14ac:dyDescent="0.25">
      <c r="A6245" s="25"/>
      <c r="B6245" s="26"/>
    </row>
    <row r="6246" spans="1:2" x14ac:dyDescent="0.25">
      <c r="A6246" s="25"/>
      <c r="B6246" s="26"/>
    </row>
    <row r="6247" spans="1:2" x14ac:dyDescent="0.25">
      <c r="A6247" s="25"/>
      <c r="B6247" s="26"/>
    </row>
    <row r="6248" spans="1:2" x14ac:dyDescent="0.25">
      <c r="A6248" s="25"/>
      <c r="B6248" s="26"/>
    </row>
    <row r="6249" spans="1:2" x14ac:dyDescent="0.25">
      <c r="A6249" s="25"/>
      <c r="B6249" s="26"/>
    </row>
    <row r="6250" spans="1:2" x14ac:dyDescent="0.25">
      <c r="A6250" s="25"/>
      <c r="B6250" s="26"/>
    </row>
    <row r="6251" spans="1:2" x14ac:dyDescent="0.25">
      <c r="A6251" s="25"/>
      <c r="B6251" s="26"/>
    </row>
    <row r="6252" spans="1:2" x14ac:dyDescent="0.25">
      <c r="A6252" s="25"/>
      <c r="B6252" s="26"/>
    </row>
    <row r="6253" spans="1:2" x14ac:dyDescent="0.25">
      <c r="A6253" s="25"/>
      <c r="B6253" s="26"/>
    </row>
    <row r="6254" spans="1:2" x14ac:dyDescent="0.25">
      <c r="A6254" s="25"/>
      <c r="B6254" s="26"/>
    </row>
    <row r="6255" spans="1:2" x14ac:dyDescent="0.25">
      <c r="A6255" s="25"/>
      <c r="B6255" s="26"/>
    </row>
    <row r="6256" spans="1:2" x14ac:dyDescent="0.25">
      <c r="A6256" s="25"/>
      <c r="B6256" s="26"/>
    </row>
    <row r="6257" spans="1:2" x14ac:dyDescent="0.25">
      <c r="A6257" s="25"/>
      <c r="B6257" s="26"/>
    </row>
    <row r="6258" spans="1:2" x14ac:dyDescent="0.25">
      <c r="A6258" s="25"/>
      <c r="B6258" s="26"/>
    </row>
    <row r="6259" spans="1:2" x14ac:dyDescent="0.25">
      <c r="A6259" s="25"/>
      <c r="B6259" s="26"/>
    </row>
    <row r="6260" spans="1:2" x14ac:dyDescent="0.25">
      <c r="A6260" s="25"/>
      <c r="B6260" s="26"/>
    </row>
    <row r="6261" spans="1:2" x14ac:dyDescent="0.25">
      <c r="A6261" s="25"/>
      <c r="B6261" s="26"/>
    </row>
    <row r="6262" spans="1:2" x14ac:dyDescent="0.25">
      <c r="A6262" s="25"/>
      <c r="B6262" s="26"/>
    </row>
    <row r="6263" spans="1:2" x14ac:dyDescent="0.25">
      <c r="A6263" s="25"/>
      <c r="B6263" s="26"/>
    </row>
    <row r="6264" spans="1:2" x14ac:dyDescent="0.25">
      <c r="A6264" s="25"/>
      <c r="B6264" s="26"/>
    </row>
    <row r="6265" spans="1:2" x14ac:dyDescent="0.25">
      <c r="A6265" s="25"/>
      <c r="B6265" s="26"/>
    </row>
    <row r="6266" spans="1:2" x14ac:dyDescent="0.25">
      <c r="A6266" s="25"/>
      <c r="B6266" s="26"/>
    </row>
    <row r="6267" spans="1:2" x14ac:dyDescent="0.25">
      <c r="A6267" s="25"/>
      <c r="B6267" s="26"/>
    </row>
    <row r="6268" spans="1:2" x14ac:dyDescent="0.25">
      <c r="A6268" s="25"/>
      <c r="B6268" s="26"/>
    </row>
    <row r="6269" spans="1:2" x14ac:dyDescent="0.25">
      <c r="A6269" s="25"/>
      <c r="B6269" s="26"/>
    </row>
    <row r="6270" spans="1:2" x14ac:dyDescent="0.25">
      <c r="A6270" s="25"/>
      <c r="B6270" s="26"/>
    </row>
    <row r="6271" spans="1:2" x14ac:dyDescent="0.25">
      <c r="A6271" s="25"/>
      <c r="B6271" s="26"/>
    </row>
    <row r="6272" spans="1:2" x14ac:dyDescent="0.25">
      <c r="A6272" s="25"/>
      <c r="B6272" s="26"/>
    </row>
    <row r="6273" spans="1:2" x14ac:dyDescent="0.25">
      <c r="A6273" s="25"/>
      <c r="B6273" s="26"/>
    </row>
    <row r="6274" spans="1:2" x14ac:dyDescent="0.25">
      <c r="A6274" s="25"/>
      <c r="B6274" s="26"/>
    </row>
    <row r="6275" spans="1:2" x14ac:dyDescent="0.25">
      <c r="A6275" s="25"/>
      <c r="B6275" s="26"/>
    </row>
    <row r="6276" spans="1:2" x14ac:dyDescent="0.25">
      <c r="A6276" s="25"/>
      <c r="B6276" s="26"/>
    </row>
    <row r="6277" spans="1:2" x14ac:dyDescent="0.25">
      <c r="A6277" s="25"/>
      <c r="B6277" s="26"/>
    </row>
    <row r="6278" spans="1:2" x14ac:dyDescent="0.25">
      <c r="A6278" s="25"/>
      <c r="B6278" s="26"/>
    </row>
    <row r="6279" spans="1:2" x14ac:dyDescent="0.25">
      <c r="A6279" s="25"/>
      <c r="B6279" s="26"/>
    </row>
    <row r="6280" spans="1:2" x14ac:dyDescent="0.25">
      <c r="A6280" s="25"/>
      <c r="B6280" s="26"/>
    </row>
    <row r="6281" spans="1:2" x14ac:dyDescent="0.25">
      <c r="A6281" s="25"/>
      <c r="B6281" s="26"/>
    </row>
    <row r="6282" spans="1:2" x14ac:dyDescent="0.25">
      <c r="A6282" s="25"/>
      <c r="B6282" s="26"/>
    </row>
    <row r="6283" spans="1:2" x14ac:dyDescent="0.25">
      <c r="A6283" s="25"/>
      <c r="B6283" s="26"/>
    </row>
    <row r="6284" spans="1:2" x14ac:dyDescent="0.25">
      <c r="A6284" s="25"/>
      <c r="B6284" s="26"/>
    </row>
    <row r="6285" spans="1:2" x14ac:dyDescent="0.25">
      <c r="A6285" s="25"/>
      <c r="B6285" s="26"/>
    </row>
    <row r="6286" spans="1:2" x14ac:dyDescent="0.25">
      <c r="A6286" s="25"/>
      <c r="B6286" s="26"/>
    </row>
    <row r="6287" spans="1:2" x14ac:dyDescent="0.25">
      <c r="A6287" s="25"/>
      <c r="B6287" s="26"/>
    </row>
    <row r="6288" spans="1:2" x14ac:dyDescent="0.25">
      <c r="A6288" s="25"/>
      <c r="B6288" s="26"/>
    </row>
    <row r="6289" spans="1:2" x14ac:dyDescent="0.25">
      <c r="A6289" s="25"/>
      <c r="B6289" s="26"/>
    </row>
    <row r="6290" spans="1:2" x14ac:dyDescent="0.25">
      <c r="A6290" s="25"/>
      <c r="B6290" s="26"/>
    </row>
    <row r="6291" spans="1:2" x14ac:dyDescent="0.25">
      <c r="A6291" s="25"/>
      <c r="B6291" s="26"/>
    </row>
    <row r="6292" spans="1:2" x14ac:dyDescent="0.25">
      <c r="A6292" s="25"/>
      <c r="B6292" s="26"/>
    </row>
    <row r="6293" spans="1:2" x14ac:dyDescent="0.25">
      <c r="A6293" s="25"/>
      <c r="B6293" s="26"/>
    </row>
    <row r="6294" spans="1:2" x14ac:dyDescent="0.25">
      <c r="A6294" s="25"/>
      <c r="B6294" s="26"/>
    </row>
    <row r="6295" spans="1:2" x14ac:dyDescent="0.25">
      <c r="A6295" s="25"/>
      <c r="B6295" s="26"/>
    </row>
    <row r="6296" spans="1:2" x14ac:dyDescent="0.25">
      <c r="A6296" s="25"/>
      <c r="B6296" s="26"/>
    </row>
    <row r="6297" spans="1:2" x14ac:dyDescent="0.25">
      <c r="A6297" s="25"/>
      <c r="B6297" s="26"/>
    </row>
    <row r="6298" spans="1:2" x14ac:dyDescent="0.25">
      <c r="A6298" s="25"/>
      <c r="B6298" s="26"/>
    </row>
    <row r="6299" spans="1:2" x14ac:dyDescent="0.25">
      <c r="A6299" s="25"/>
      <c r="B6299" s="26"/>
    </row>
    <row r="6300" spans="1:2" x14ac:dyDescent="0.25">
      <c r="A6300" s="25"/>
      <c r="B6300" s="26"/>
    </row>
    <row r="6301" spans="1:2" x14ac:dyDescent="0.25">
      <c r="A6301" s="25"/>
      <c r="B6301" s="26"/>
    </row>
    <row r="6302" spans="1:2" x14ac:dyDescent="0.25">
      <c r="A6302" s="25"/>
      <c r="B6302" s="26"/>
    </row>
    <row r="6303" spans="1:2" x14ac:dyDescent="0.25">
      <c r="A6303" s="25"/>
      <c r="B6303" s="26"/>
    </row>
    <row r="6304" spans="1:2" x14ac:dyDescent="0.25">
      <c r="A6304" s="25"/>
      <c r="B6304" s="26"/>
    </row>
    <row r="6305" spans="1:2" x14ac:dyDescent="0.25">
      <c r="A6305" s="25"/>
      <c r="B6305" s="26"/>
    </row>
    <row r="6306" spans="1:2" x14ac:dyDescent="0.25">
      <c r="A6306" s="25"/>
      <c r="B6306" s="26"/>
    </row>
    <row r="6307" spans="1:2" x14ac:dyDescent="0.25">
      <c r="A6307" s="25"/>
      <c r="B6307" s="26"/>
    </row>
    <row r="6308" spans="1:2" x14ac:dyDescent="0.25">
      <c r="A6308" s="25"/>
      <c r="B6308" s="26"/>
    </row>
    <row r="6309" spans="1:2" x14ac:dyDescent="0.25">
      <c r="A6309" s="25"/>
      <c r="B6309" s="26"/>
    </row>
    <row r="6310" spans="1:2" x14ac:dyDescent="0.25">
      <c r="A6310" s="25"/>
      <c r="B6310" s="26"/>
    </row>
    <row r="6311" spans="1:2" x14ac:dyDescent="0.25">
      <c r="A6311" s="25"/>
      <c r="B6311" s="26"/>
    </row>
    <row r="6312" spans="1:2" x14ac:dyDescent="0.25">
      <c r="A6312" s="25"/>
      <c r="B6312" s="26"/>
    </row>
    <row r="6313" spans="1:2" x14ac:dyDescent="0.25">
      <c r="A6313" s="25"/>
      <c r="B6313" s="26"/>
    </row>
    <row r="6314" spans="1:2" x14ac:dyDescent="0.25">
      <c r="A6314" s="25"/>
      <c r="B6314" s="26"/>
    </row>
    <row r="6315" spans="1:2" x14ac:dyDescent="0.25">
      <c r="A6315" s="25"/>
      <c r="B6315" s="26"/>
    </row>
    <row r="6316" spans="1:2" x14ac:dyDescent="0.25">
      <c r="A6316" s="25"/>
      <c r="B6316" s="26"/>
    </row>
    <row r="6317" spans="1:2" x14ac:dyDescent="0.25">
      <c r="A6317" s="25"/>
      <c r="B6317" s="26"/>
    </row>
    <row r="6318" spans="1:2" x14ac:dyDescent="0.25">
      <c r="A6318" s="25"/>
      <c r="B6318" s="26"/>
    </row>
    <row r="6319" spans="1:2" x14ac:dyDescent="0.25">
      <c r="A6319" s="25"/>
      <c r="B6319" s="26"/>
    </row>
    <row r="6320" spans="1:2" x14ac:dyDescent="0.25">
      <c r="A6320" s="25"/>
      <c r="B6320" s="26"/>
    </row>
    <row r="6321" spans="1:2" x14ac:dyDescent="0.25">
      <c r="A6321" s="25"/>
      <c r="B6321" s="26"/>
    </row>
    <row r="6322" spans="1:2" x14ac:dyDescent="0.25">
      <c r="A6322" s="25"/>
      <c r="B6322" s="26"/>
    </row>
    <row r="6323" spans="1:2" x14ac:dyDescent="0.25">
      <c r="A6323" s="25"/>
      <c r="B6323" s="26"/>
    </row>
    <row r="6324" spans="1:2" x14ac:dyDescent="0.25">
      <c r="A6324" s="25"/>
      <c r="B6324" s="26"/>
    </row>
    <row r="6325" spans="1:2" x14ac:dyDescent="0.25">
      <c r="A6325" s="25"/>
      <c r="B6325" s="26"/>
    </row>
    <row r="6326" spans="1:2" x14ac:dyDescent="0.25">
      <c r="A6326" s="25"/>
      <c r="B6326" s="26"/>
    </row>
    <row r="6327" spans="1:2" x14ac:dyDescent="0.25">
      <c r="A6327" s="25"/>
      <c r="B6327" s="26"/>
    </row>
    <row r="6328" spans="1:2" x14ac:dyDescent="0.25">
      <c r="A6328" s="25"/>
      <c r="B6328" s="26"/>
    </row>
    <row r="6329" spans="1:2" x14ac:dyDescent="0.25">
      <c r="A6329" s="25"/>
      <c r="B6329" s="26"/>
    </row>
    <row r="6330" spans="1:2" x14ac:dyDescent="0.25">
      <c r="A6330" s="25"/>
      <c r="B6330" s="26"/>
    </row>
    <row r="6331" spans="1:2" x14ac:dyDescent="0.25">
      <c r="A6331" s="25"/>
      <c r="B6331" s="26"/>
    </row>
    <row r="6332" spans="1:2" x14ac:dyDescent="0.25">
      <c r="A6332" s="25"/>
      <c r="B6332" s="26"/>
    </row>
    <row r="6333" spans="1:2" x14ac:dyDescent="0.25">
      <c r="A6333" s="25"/>
      <c r="B6333" s="26"/>
    </row>
    <row r="6334" spans="1:2" x14ac:dyDescent="0.25">
      <c r="A6334" s="25"/>
      <c r="B6334" s="26"/>
    </row>
    <row r="6335" spans="1:2" x14ac:dyDescent="0.25">
      <c r="A6335" s="25"/>
      <c r="B6335" s="26"/>
    </row>
    <row r="6336" spans="1:2" x14ac:dyDescent="0.25">
      <c r="A6336" s="25"/>
      <c r="B6336" s="26"/>
    </row>
    <row r="6337" spans="1:2" x14ac:dyDescent="0.25">
      <c r="A6337" s="25"/>
      <c r="B6337" s="26"/>
    </row>
    <row r="6338" spans="1:2" x14ac:dyDescent="0.25">
      <c r="A6338" s="25"/>
      <c r="B6338" s="26"/>
    </row>
    <row r="6339" spans="1:2" x14ac:dyDescent="0.25">
      <c r="A6339" s="25"/>
      <c r="B6339" s="26"/>
    </row>
    <row r="6340" spans="1:2" x14ac:dyDescent="0.25">
      <c r="A6340" s="25"/>
      <c r="B6340" s="26"/>
    </row>
    <row r="6341" spans="1:2" x14ac:dyDescent="0.25">
      <c r="A6341" s="25"/>
      <c r="B6341" s="26"/>
    </row>
    <row r="6342" spans="1:2" x14ac:dyDescent="0.25">
      <c r="A6342" s="25"/>
      <c r="B6342" s="26"/>
    </row>
    <row r="6343" spans="1:2" x14ac:dyDescent="0.25">
      <c r="A6343" s="25"/>
      <c r="B6343" s="26"/>
    </row>
    <row r="6344" spans="1:2" x14ac:dyDescent="0.25">
      <c r="A6344" s="25"/>
      <c r="B6344" s="26"/>
    </row>
    <row r="6345" spans="1:2" x14ac:dyDescent="0.25">
      <c r="A6345" s="25"/>
      <c r="B6345" s="26"/>
    </row>
    <row r="6346" spans="1:2" x14ac:dyDescent="0.25">
      <c r="A6346" s="25"/>
      <c r="B6346" s="26"/>
    </row>
    <row r="6347" spans="1:2" x14ac:dyDescent="0.25">
      <c r="A6347" s="25"/>
      <c r="B6347" s="26"/>
    </row>
    <row r="6348" spans="1:2" x14ac:dyDescent="0.25">
      <c r="A6348" s="25"/>
      <c r="B6348" s="26"/>
    </row>
    <row r="6349" spans="1:2" x14ac:dyDescent="0.25">
      <c r="A6349" s="25"/>
      <c r="B6349" s="26"/>
    </row>
    <row r="6350" spans="1:2" x14ac:dyDescent="0.25">
      <c r="A6350" s="25"/>
      <c r="B6350" s="26"/>
    </row>
    <row r="6351" spans="1:2" x14ac:dyDescent="0.25">
      <c r="A6351" s="25"/>
      <c r="B6351" s="26"/>
    </row>
    <row r="6352" spans="1:2" x14ac:dyDescent="0.25">
      <c r="A6352" s="25"/>
      <c r="B6352" s="26"/>
    </row>
    <row r="6353" spans="1:2" x14ac:dyDescent="0.25">
      <c r="A6353" s="25"/>
      <c r="B6353" s="26"/>
    </row>
    <row r="6354" spans="1:2" x14ac:dyDescent="0.25">
      <c r="A6354" s="25"/>
      <c r="B6354" s="26"/>
    </row>
    <row r="6355" spans="1:2" x14ac:dyDescent="0.25">
      <c r="A6355" s="25"/>
      <c r="B6355" s="26"/>
    </row>
    <row r="6356" spans="1:2" x14ac:dyDescent="0.25">
      <c r="A6356" s="25"/>
      <c r="B6356" s="26"/>
    </row>
    <row r="6357" spans="1:2" x14ac:dyDescent="0.25">
      <c r="A6357" s="25"/>
      <c r="B6357" s="26"/>
    </row>
    <row r="6358" spans="1:2" x14ac:dyDescent="0.25">
      <c r="A6358" s="25"/>
      <c r="B6358" s="26"/>
    </row>
    <row r="6359" spans="1:2" x14ac:dyDescent="0.25">
      <c r="A6359" s="25"/>
      <c r="B6359" s="26"/>
    </row>
    <row r="6360" spans="1:2" x14ac:dyDescent="0.25">
      <c r="A6360" s="25"/>
      <c r="B6360" s="26"/>
    </row>
    <row r="6361" spans="1:2" x14ac:dyDescent="0.25">
      <c r="A6361" s="25"/>
      <c r="B6361" s="26"/>
    </row>
    <row r="6362" spans="1:2" x14ac:dyDescent="0.25">
      <c r="A6362" s="25"/>
      <c r="B6362" s="26"/>
    </row>
    <row r="6363" spans="1:2" x14ac:dyDescent="0.25">
      <c r="A6363" s="25"/>
      <c r="B6363" s="26"/>
    </row>
    <row r="6364" spans="1:2" x14ac:dyDescent="0.25">
      <c r="A6364" s="25"/>
      <c r="B6364" s="26"/>
    </row>
    <row r="6365" spans="1:2" x14ac:dyDescent="0.25">
      <c r="A6365" s="25"/>
      <c r="B6365" s="26"/>
    </row>
    <row r="6366" spans="1:2" x14ac:dyDescent="0.25">
      <c r="A6366" s="25"/>
      <c r="B6366" s="26"/>
    </row>
    <row r="6367" spans="1:2" x14ac:dyDescent="0.25">
      <c r="A6367" s="25"/>
      <c r="B6367" s="26"/>
    </row>
    <row r="6368" spans="1:2" x14ac:dyDescent="0.25">
      <c r="A6368" s="25"/>
      <c r="B6368" s="26"/>
    </row>
    <row r="6369" spans="1:2" x14ac:dyDescent="0.25">
      <c r="A6369" s="25"/>
      <c r="B6369" s="26"/>
    </row>
    <row r="6370" spans="1:2" x14ac:dyDescent="0.25">
      <c r="A6370" s="25"/>
      <c r="B6370" s="26"/>
    </row>
    <row r="6371" spans="1:2" x14ac:dyDescent="0.25">
      <c r="A6371" s="25"/>
      <c r="B6371" s="26"/>
    </row>
    <row r="6372" spans="1:2" x14ac:dyDescent="0.25">
      <c r="A6372" s="25"/>
      <c r="B6372" s="26"/>
    </row>
    <row r="6373" spans="1:2" x14ac:dyDescent="0.25">
      <c r="A6373" s="25"/>
      <c r="B6373" s="26"/>
    </row>
    <row r="6374" spans="1:2" x14ac:dyDescent="0.25">
      <c r="A6374" s="25"/>
      <c r="B6374" s="26"/>
    </row>
    <row r="6375" spans="1:2" x14ac:dyDescent="0.25">
      <c r="A6375" s="25"/>
      <c r="B6375" s="26"/>
    </row>
    <row r="6376" spans="1:2" x14ac:dyDescent="0.25">
      <c r="A6376" s="25"/>
      <c r="B6376" s="26"/>
    </row>
    <row r="6377" spans="1:2" x14ac:dyDescent="0.25">
      <c r="A6377" s="25"/>
      <c r="B6377" s="26"/>
    </row>
    <row r="6378" spans="1:2" x14ac:dyDescent="0.25">
      <c r="A6378" s="25"/>
      <c r="B6378" s="26"/>
    </row>
    <row r="6379" spans="1:2" x14ac:dyDescent="0.25">
      <c r="A6379" s="25"/>
      <c r="B6379" s="26"/>
    </row>
    <row r="6380" spans="1:2" x14ac:dyDescent="0.25">
      <c r="A6380" s="25"/>
      <c r="B6380" s="26"/>
    </row>
    <row r="6381" spans="1:2" x14ac:dyDescent="0.25">
      <c r="A6381" s="25"/>
      <c r="B6381" s="26"/>
    </row>
    <row r="6382" spans="1:2" x14ac:dyDescent="0.25">
      <c r="A6382" s="25"/>
      <c r="B6382" s="26"/>
    </row>
    <row r="6383" spans="1:2" x14ac:dyDescent="0.25">
      <c r="A6383" s="25"/>
      <c r="B6383" s="26"/>
    </row>
    <row r="6384" spans="1:2" x14ac:dyDescent="0.25">
      <c r="A6384" s="25"/>
      <c r="B6384" s="26"/>
    </row>
    <row r="6385" spans="1:2" x14ac:dyDescent="0.25">
      <c r="A6385" s="25"/>
      <c r="B6385" s="26"/>
    </row>
    <row r="6386" spans="1:2" x14ac:dyDescent="0.25">
      <c r="A6386" s="25"/>
      <c r="B6386" s="26"/>
    </row>
    <row r="6387" spans="1:2" x14ac:dyDescent="0.25">
      <c r="A6387" s="25"/>
      <c r="B6387" s="26"/>
    </row>
    <row r="6388" spans="1:2" x14ac:dyDescent="0.25">
      <c r="A6388" s="25"/>
      <c r="B6388" s="26"/>
    </row>
    <row r="6389" spans="1:2" x14ac:dyDescent="0.25">
      <c r="A6389" s="25"/>
      <c r="B6389" s="26"/>
    </row>
    <row r="6390" spans="1:2" x14ac:dyDescent="0.25">
      <c r="A6390" s="25"/>
      <c r="B6390" s="26"/>
    </row>
    <row r="6391" spans="1:2" x14ac:dyDescent="0.25">
      <c r="A6391" s="25"/>
      <c r="B6391" s="26"/>
    </row>
    <row r="6392" spans="1:2" x14ac:dyDescent="0.25">
      <c r="A6392" s="25"/>
      <c r="B6392" s="26"/>
    </row>
    <row r="6393" spans="1:2" x14ac:dyDescent="0.25">
      <c r="A6393" s="25"/>
      <c r="B6393" s="26"/>
    </row>
    <row r="6394" spans="1:2" x14ac:dyDescent="0.25">
      <c r="A6394" s="25"/>
      <c r="B6394" s="26"/>
    </row>
    <row r="6395" spans="1:2" x14ac:dyDescent="0.25">
      <c r="A6395" s="25"/>
      <c r="B6395" s="26"/>
    </row>
    <row r="6396" spans="1:2" x14ac:dyDescent="0.25">
      <c r="A6396" s="25"/>
      <c r="B6396" s="26"/>
    </row>
    <row r="6397" spans="1:2" x14ac:dyDescent="0.25">
      <c r="A6397" s="25"/>
      <c r="B6397" s="26"/>
    </row>
    <row r="6398" spans="1:2" x14ac:dyDescent="0.25">
      <c r="A6398" s="25"/>
      <c r="B6398" s="26"/>
    </row>
    <row r="6399" spans="1:2" x14ac:dyDescent="0.25">
      <c r="A6399" s="25"/>
      <c r="B6399" s="26"/>
    </row>
    <row r="6400" spans="1:2" x14ac:dyDescent="0.25">
      <c r="A6400" s="25"/>
      <c r="B6400" s="26"/>
    </row>
    <row r="6401" spans="1:2" x14ac:dyDescent="0.25">
      <c r="A6401" s="25"/>
      <c r="B6401" s="26"/>
    </row>
    <row r="6402" spans="1:2" x14ac:dyDescent="0.25">
      <c r="A6402" s="25"/>
      <c r="B6402" s="26"/>
    </row>
    <row r="6403" spans="1:2" x14ac:dyDescent="0.25">
      <c r="A6403" s="25"/>
      <c r="B6403" s="26"/>
    </row>
    <row r="6404" spans="1:2" x14ac:dyDescent="0.25">
      <c r="A6404" s="25"/>
      <c r="B6404" s="26"/>
    </row>
    <row r="6405" spans="1:2" x14ac:dyDescent="0.25">
      <c r="A6405" s="25"/>
      <c r="B6405" s="26"/>
    </row>
    <row r="6406" spans="1:2" x14ac:dyDescent="0.25">
      <c r="A6406" s="25"/>
      <c r="B6406" s="26"/>
    </row>
    <row r="6407" spans="1:2" x14ac:dyDescent="0.25">
      <c r="A6407" s="25"/>
      <c r="B6407" s="26"/>
    </row>
    <row r="6408" spans="1:2" x14ac:dyDescent="0.25">
      <c r="A6408" s="25"/>
      <c r="B6408" s="26"/>
    </row>
    <row r="6409" spans="1:2" x14ac:dyDescent="0.25">
      <c r="A6409" s="25"/>
      <c r="B6409" s="26"/>
    </row>
    <row r="6410" spans="1:2" x14ac:dyDescent="0.25">
      <c r="A6410" s="25"/>
      <c r="B6410" s="26"/>
    </row>
    <row r="6411" spans="1:2" x14ac:dyDescent="0.25">
      <c r="A6411" s="25"/>
      <c r="B6411" s="26"/>
    </row>
    <row r="6412" spans="1:2" x14ac:dyDescent="0.25">
      <c r="A6412" s="25"/>
      <c r="B6412" s="26"/>
    </row>
    <row r="6413" spans="1:2" x14ac:dyDescent="0.25">
      <c r="A6413" s="25"/>
      <c r="B6413" s="26"/>
    </row>
    <row r="6414" spans="1:2" x14ac:dyDescent="0.25">
      <c r="A6414" s="25"/>
      <c r="B6414" s="26"/>
    </row>
    <row r="6415" spans="1:2" x14ac:dyDescent="0.25">
      <c r="A6415" s="25"/>
      <c r="B6415" s="26"/>
    </row>
    <row r="6416" spans="1:2" x14ac:dyDescent="0.25">
      <c r="A6416" s="25"/>
      <c r="B6416" s="26"/>
    </row>
    <row r="6417" spans="1:2" x14ac:dyDescent="0.25">
      <c r="A6417" s="25"/>
      <c r="B6417" s="26"/>
    </row>
    <row r="6418" spans="1:2" x14ac:dyDescent="0.25">
      <c r="A6418" s="25"/>
      <c r="B6418" s="26"/>
    </row>
    <row r="6419" spans="1:2" x14ac:dyDescent="0.25">
      <c r="A6419" s="25"/>
      <c r="B6419" s="26"/>
    </row>
    <row r="6420" spans="1:2" x14ac:dyDescent="0.25">
      <c r="A6420" s="25"/>
      <c r="B6420" s="26"/>
    </row>
    <row r="6421" spans="1:2" x14ac:dyDescent="0.25">
      <c r="A6421" s="25"/>
      <c r="B6421" s="26"/>
    </row>
    <row r="6422" spans="1:2" x14ac:dyDescent="0.25">
      <c r="A6422" s="25"/>
      <c r="B6422" s="26"/>
    </row>
    <row r="6423" spans="1:2" x14ac:dyDescent="0.25">
      <c r="A6423" s="25"/>
      <c r="B6423" s="26"/>
    </row>
    <row r="6424" spans="1:2" x14ac:dyDescent="0.25">
      <c r="A6424" s="25"/>
      <c r="B6424" s="26"/>
    </row>
    <row r="6425" spans="1:2" x14ac:dyDescent="0.25">
      <c r="A6425" s="25"/>
      <c r="B6425" s="26"/>
    </row>
    <row r="6426" spans="1:2" x14ac:dyDescent="0.25">
      <c r="A6426" s="25"/>
      <c r="B6426" s="26"/>
    </row>
    <row r="6427" spans="1:2" x14ac:dyDescent="0.25">
      <c r="A6427" s="25"/>
      <c r="B6427" s="26"/>
    </row>
    <row r="6428" spans="1:2" x14ac:dyDescent="0.25">
      <c r="A6428" s="25"/>
      <c r="B6428" s="26"/>
    </row>
    <row r="6429" spans="1:2" x14ac:dyDescent="0.25">
      <c r="A6429" s="25"/>
      <c r="B6429" s="26"/>
    </row>
    <row r="6430" spans="1:2" x14ac:dyDescent="0.25">
      <c r="A6430" s="25"/>
      <c r="B6430" s="26"/>
    </row>
    <row r="6431" spans="1:2" x14ac:dyDescent="0.25">
      <c r="A6431" s="25"/>
      <c r="B6431" s="26"/>
    </row>
    <row r="6432" spans="1:2" x14ac:dyDescent="0.25">
      <c r="A6432" s="25"/>
      <c r="B6432" s="26"/>
    </row>
    <row r="6433" spans="1:2" x14ac:dyDescent="0.25">
      <c r="A6433" s="25"/>
      <c r="B6433" s="26"/>
    </row>
    <row r="6434" spans="1:2" x14ac:dyDescent="0.25">
      <c r="A6434" s="25"/>
      <c r="B6434" s="26"/>
    </row>
    <row r="6435" spans="1:2" x14ac:dyDescent="0.25">
      <c r="A6435" s="25"/>
      <c r="B6435" s="26"/>
    </row>
    <row r="6436" spans="1:2" x14ac:dyDescent="0.25">
      <c r="A6436" s="25"/>
      <c r="B6436" s="26"/>
    </row>
    <row r="6437" spans="1:2" x14ac:dyDescent="0.25">
      <c r="A6437" s="25"/>
      <c r="B6437" s="26"/>
    </row>
    <row r="6438" spans="1:2" x14ac:dyDescent="0.25">
      <c r="A6438" s="25"/>
      <c r="B6438" s="26"/>
    </row>
    <row r="6439" spans="1:2" x14ac:dyDescent="0.25">
      <c r="A6439" s="25"/>
      <c r="B6439" s="26"/>
    </row>
    <row r="6440" spans="1:2" x14ac:dyDescent="0.25">
      <c r="A6440" s="25"/>
      <c r="B6440" s="26"/>
    </row>
    <row r="6441" spans="1:2" x14ac:dyDescent="0.25">
      <c r="A6441" s="25"/>
      <c r="B6441" s="26"/>
    </row>
    <row r="6442" spans="1:2" x14ac:dyDescent="0.25">
      <c r="A6442" s="25"/>
      <c r="B6442" s="26"/>
    </row>
    <row r="6443" spans="1:2" x14ac:dyDescent="0.25">
      <c r="A6443" s="25"/>
      <c r="B6443" s="26"/>
    </row>
    <row r="6444" spans="1:2" x14ac:dyDescent="0.25">
      <c r="A6444" s="25"/>
      <c r="B6444" s="26"/>
    </row>
    <row r="6445" spans="1:2" x14ac:dyDescent="0.25">
      <c r="A6445" s="25"/>
      <c r="B6445" s="26"/>
    </row>
    <row r="6446" spans="1:2" x14ac:dyDescent="0.25">
      <c r="A6446" s="25"/>
      <c r="B6446" s="26"/>
    </row>
    <row r="6447" spans="1:2" x14ac:dyDescent="0.25">
      <c r="A6447" s="25"/>
      <c r="B6447" s="26"/>
    </row>
    <row r="6448" spans="1:2" x14ac:dyDescent="0.25">
      <c r="A6448" s="25"/>
      <c r="B6448" s="26"/>
    </row>
    <row r="6449" spans="1:2" x14ac:dyDescent="0.25">
      <c r="A6449" s="25"/>
      <c r="B6449" s="26"/>
    </row>
    <row r="6450" spans="1:2" x14ac:dyDescent="0.25">
      <c r="A6450" s="25"/>
      <c r="B6450" s="26"/>
    </row>
    <row r="6451" spans="1:2" x14ac:dyDescent="0.25">
      <c r="A6451" s="25"/>
      <c r="B6451" s="26"/>
    </row>
    <row r="6452" spans="1:2" x14ac:dyDescent="0.25">
      <c r="A6452" s="25"/>
      <c r="B6452" s="26"/>
    </row>
    <row r="6453" spans="1:2" x14ac:dyDescent="0.25">
      <c r="A6453" s="25"/>
      <c r="B6453" s="26"/>
    </row>
    <row r="6454" spans="1:2" x14ac:dyDescent="0.25">
      <c r="A6454" s="25"/>
      <c r="B6454" s="26"/>
    </row>
    <row r="6455" spans="1:2" x14ac:dyDescent="0.25">
      <c r="A6455" s="25"/>
      <c r="B6455" s="26"/>
    </row>
    <row r="6456" spans="1:2" x14ac:dyDescent="0.25">
      <c r="A6456" s="25"/>
      <c r="B6456" s="26"/>
    </row>
    <row r="6457" spans="1:2" x14ac:dyDescent="0.25">
      <c r="A6457" s="25"/>
      <c r="B6457" s="26"/>
    </row>
    <row r="6458" spans="1:2" x14ac:dyDescent="0.25">
      <c r="A6458" s="25"/>
      <c r="B6458" s="26"/>
    </row>
    <row r="6459" spans="1:2" x14ac:dyDescent="0.25">
      <c r="A6459" s="25"/>
      <c r="B6459" s="26"/>
    </row>
    <row r="6460" spans="1:2" x14ac:dyDescent="0.25">
      <c r="A6460" s="25"/>
      <c r="B6460" s="26"/>
    </row>
    <row r="6461" spans="1:2" x14ac:dyDescent="0.25">
      <c r="A6461" s="25"/>
      <c r="B6461" s="26"/>
    </row>
    <row r="6462" spans="1:2" x14ac:dyDescent="0.25">
      <c r="A6462" s="25"/>
      <c r="B6462" s="26"/>
    </row>
    <row r="6463" spans="1:2" x14ac:dyDescent="0.25">
      <c r="A6463" s="25"/>
      <c r="B6463" s="26"/>
    </row>
    <row r="6464" spans="1:2" x14ac:dyDescent="0.25">
      <c r="A6464" s="25"/>
      <c r="B6464" s="26"/>
    </row>
    <row r="6465" spans="1:2" x14ac:dyDescent="0.25">
      <c r="A6465" s="25"/>
      <c r="B6465" s="26"/>
    </row>
    <row r="6466" spans="1:2" x14ac:dyDescent="0.25">
      <c r="A6466" s="25"/>
      <c r="B6466" s="26"/>
    </row>
    <row r="6467" spans="1:2" x14ac:dyDescent="0.25">
      <c r="A6467" s="25"/>
      <c r="B6467" s="26"/>
    </row>
    <row r="6468" spans="1:2" x14ac:dyDescent="0.25">
      <c r="A6468" s="25"/>
      <c r="B6468" s="26"/>
    </row>
    <row r="6469" spans="1:2" x14ac:dyDescent="0.25">
      <c r="A6469" s="25"/>
      <c r="B6469" s="26"/>
    </row>
    <row r="6470" spans="1:2" x14ac:dyDescent="0.25">
      <c r="A6470" s="25"/>
      <c r="B6470" s="26"/>
    </row>
    <row r="6471" spans="1:2" x14ac:dyDescent="0.25">
      <c r="A6471" s="25"/>
      <c r="B6471" s="26"/>
    </row>
    <row r="6472" spans="1:2" x14ac:dyDescent="0.25">
      <c r="A6472" s="25"/>
      <c r="B6472" s="26"/>
    </row>
    <row r="6473" spans="1:2" x14ac:dyDescent="0.25">
      <c r="A6473" s="25"/>
      <c r="B6473" s="26"/>
    </row>
    <row r="6474" spans="1:2" x14ac:dyDescent="0.25">
      <c r="A6474" s="25"/>
      <c r="B6474" s="26"/>
    </row>
    <row r="6475" spans="1:2" x14ac:dyDescent="0.25">
      <c r="A6475" s="25"/>
      <c r="B6475" s="26"/>
    </row>
    <row r="6476" spans="1:2" x14ac:dyDescent="0.25">
      <c r="A6476" s="25"/>
      <c r="B6476" s="26"/>
    </row>
    <row r="6477" spans="1:2" x14ac:dyDescent="0.25">
      <c r="A6477" s="25"/>
      <c r="B6477" s="26"/>
    </row>
    <row r="6478" spans="1:2" x14ac:dyDescent="0.25">
      <c r="A6478" s="25"/>
      <c r="B6478" s="26"/>
    </row>
    <row r="6479" spans="1:2" x14ac:dyDescent="0.25">
      <c r="A6479" s="25"/>
      <c r="B6479" s="26"/>
    </row>
    <row r="6480" spans="1:2" x14ac:dyDescent="0.25">
      <c r="A6480" s="25"/>
      <c r="B6480" s="26"/>
    </row>
    <row r="6481" spans="1:2" x14ac:dyDescent="0.25">
      <c r="A6481" s="25"/>
      <c r="B6481" s="26"/>
    </row>
    <row r="6482" spans="1:2" x14ac:dyDescent="0.25">
      <c r="A6482" s="25"/>
      <c r="B6482" s="26"/>
    </row>
    <row r="6483" spans="1:2" x14ac:dyDescent="0.25">
      <c r="A6483" s="25"/>
      <c r="B6483" s="26"/>
    </row>
    <row r="6484" spans="1:2" x14ac:dyDescent="0.25">
      <c r="A6484" s="25"/>
      <c r="B6484" s="26"/>
    </row>
    <row r="6485" spans="1:2" x14ac:dyDescent="0.25">
      <c r="A6485" s="25"/>
      <c r="B6485" s="26"/>
    </row>
    <row r="6486" spans="1:2" x14ac:dyDescent="0.25">
      <c r="A6486" s="25"/>
      <c r="B6486" s="26"/>
    </row>
    <row r="6487" spans="1:2" x14ac:dyDescent="0.25">
      <c r="A6487" s="25"/>
      <c r="B6487" s="26"/>
    </row>
    <row r="6488" spans="1:2" x14ac:dyDescent="0.25">
      <c r="A6488" s="25"/>
      <c r="B6488" s="26"/>
    </row>
    <row r="6489" spans="1:2" x14ac:dyDescent="0.25">
      <c r="A6489" s="25"/>
      <c r="B6489" s="26"/>
    </row>
    <row r="6490" spans="1:2" x14ac:dyDescent="0.25">
      <c r="A6490" s="25"/>
      <c r="B6490" s="26"/>
    </row>
    <row r="6491" spans="1:2" x14ac:dyDescent="0.25">
      <c r="A6491" s="25"/>
      <c r="B6491" s="26"/>
    </row>
    <row r="6492" spans="1:2" x14ac:dyDescent="0.25">
      <c r="A6492" s="25"/>
      <c r="B6492" s="26"/>
    </row>
    <row r="6493" spans="1:2" x14ac:dyDescent="0.25">
      <c r="A6493" s="25"/>
      <c r="B6493" s="26"/>
    </row>
    <row r="6494" spans="1:2" x14ac:dyDescent="0.25">
      <c r="A6494" s="25"/>
      <c r="B6494" s="26"/>
    </row>
    <row r="6495" spans="1:2" x14ac:dyDescent="0.25">
      <c r="A6495" s="25"/>
      <c r="B6495" s="26"/>
    </row>
    <row r="6496" spans="1:2" x14ac:dyDescent="0.25">
      <c r="A6496" s="25"/>
      <c r="B6496" s="26"/>
    </row>
    <row r="6497" spans="1:2" x14ac:dyDescent="0.25">
      <c r="A6497" s="25"/>
      <c r="B6497" s="26"/>
    </row>
    <row r="6498" spans="1:2" x14ac:dyDescent="0.25">
      <c r="A6498" s="25"/>
      <c r="B6498" s="26"/>
    </row>
    <row r="6499" spans="1:2" x14ac:dyDescent="0.25">
      <c r="A6499" s="25"/>
      <c r="B6499" s="26"/>
    </row>
    <row r="6500" spans="1:2" x14ac:dyDescent="0.25">
      <c r="A6500" s="25"/>
      <c r="B6500" s="26"/>
    </row>
    <row r="6501" spans="1:2" x14ac:dyDescent="0.25">
      <c r="A6501" s="25"/>
      <c r="B6501" s="26"/>
    </row>
    <row r="6502" spans="1:2" x14ac:dyDescent="0.25">
      <c r="A6502" s="25"/>
      <c r="B6502" s="26"/>
    </row>
    <row r="6503" spans="1:2" x14ac:dyDescent="0.25">
      <c r="A6503" s="25"/>
      <c r="B6503" s="26"/>
    </row>
    <row r="6504" spans="1:2" x14ac:dyDescent="0.25">
      <c r="A6504" s="25"/>
      <c r="B6504" s="26"/>
    </row>
    <row r="6505" spans="1:2" x14ac:dyDescent="0.25">
      <c r="A6505" s="25"/>
      <c r="B6505" s="26"/>
    </row>
    <row r="6506" spans="1:2" x14ac:dyDescent="0.25">
      <c r="A6506" s="25"/>
      <c r="B6506" s="26"/>
    </row>
    <row r="6507" spans="1:2" x14ac:dyDescent="0.25">
      <c r="A6507" s="25"/>
      <c r="B6507" s="26"/>
    </row>
    <row r="6508" spans="1:2" x14ac:dyDescent="0.25">
      <c r="A6508" s="25"/>
      <c r="B6508" s="26"/>
    </row>
    <row r="6509" spans="1:2" x14ac:dyDescent="0.25">
      <c r="A6509" s="25"/>
      <c r="B6509" s="26"/>
    </row>
    <row r="6510" spans="1:2" x14ac:dyDescent="0.25">
      <c r="A6510" s="25"/>
      <c r="B6510" s="26"/>
    </row>
    <row r="6511" spans="1:2" x14ac:dyDescent="0.25">
      <c r="A6511" s="25"/>
      <c r="B6511" s="26"/>
    </row>
    <row r="6512" spans="1:2" x14ac:dyDescent="0.25">
      <c r="A6512" s="25"/>
      <c r="B6512" s="26"/>
    </row>
    <row r="6513" spans="1:2" x14ac:dyDescent="0.25">
      <c r="A6513" s="25"/>
      <c r="B6513" s="26"/>
    </row>
    <row r="6514" spans="1:2" x14ac:dyDescent="0.25">
      <c r="A6514" s="25"/>
      <c r="B6514" s="26"/>
    </row>
    <row r="6515" spans="1:2" x14ac:dyDescent="0.25">
      <c r="A6515" s="25"/>
      <c r="B6515" s="26"/>
    </row>
    <row r="6516" spans="1:2" x14ac:dyDescent="0.25">
      <c r="A6516" s="25"/>
      <c r="B6516" s="26"/>
    </row>
    <row r="6517" spans="1:2" x14ac:dyDescent="0.25">
      <c r="A6517" s="25"/>
      <c r="B6517" s="26"/>
    </row>
    <row r="6518" spans="1:2" x14ac:dyDescent="0.25">
      <c r="A6518" s="25"/>
      <c r="B6518" s="26"/>
    </row>
    <row r="6519" spans="1:2" x14ac:dyDescent="0.25">
      <c r="A6519" s="25"/>
      <c r="B6519" s="26"/>
    </row>
    <row r="6520" spans="1:2" x14ac:dyDescent="0.25">
      <c r="A6520" s="25"/>
      <c r="B6520" s="26"/>
    </row>
    <row r="6521" spans="1:2" x14ac:dyDescent="0.25">
      <c r="A6521" s="25"/>
      <c r="B6521" s="26"/>
    </row>
    <row r="6522" spans="1:2" x14ac:dyDescent="0.25">
      <c r="A6522" s="25"/>
      <c r="B6522" s="26"/>
    </row>
    <row r="6523" spans="1:2" x14ac:dyDescent="0.25">
      <c r="A6523" s="25"/>
      <c r="B6523" s="26"/>
    </row>
    <row r="6524" spans="1:2" x14ac:dyDescent="0.25">
      <c r="A6524" s="25"/>
      <c r="B6524" s="26"/>
    </row>
    <row r="6525" spans="1:2" x14ac:dyDescent="0.25">
      <c r="A6525" s="25"/>
      <c r="B6525" s="26"/>
    </row>
    <row r="6526" spans="1:2" x14ac:dyDescent="0.25">
      <c r="A6526" s="25"/>
      <c r="B6526" s="26"/>
    </row>
    <row r="6527" spans="1:2" x14ac:dyDescent="0.25">
      <c r="A6527" s="25"/>
      <c r="B6527" s="26"/>
    </row>
    <row r="6528" spans="1:2" x14ac:dyDescent="0.25">
      <c r="A6528" s="25"/>
      <c r="B6528" s="26"/>
    </row>
    <row r="6529" spans="1:2" x14ac:dyDescent="0.25">
      <c r="A6529" s="25"/>
      <c r="B6529" s="26"/>
    </row>
    <row r="6530" spans="1:2" x14ac:dyDescent="0.25">
      <c r="A6530" s="25"/>
      <c r="B6530" s="26"/>
    </row>
    <row r="6531" spans="1:2" x14ac:dyDescent="0.25">
      <c r="A6531" s="25"/>
      <c r="B6531" s="26"/>
    </row>
    <row r="6532" spans="1:2" x14ac:dyDescent="0.25">
      <c r="A6532" s="25"/>
      <c r="B6532" s="26"/>
    </row>
    <row r="6533" spans="1:2" x14ac:dyDescent="0.25">
      <c r="A6533" s="25"/>
      <c r="B6533" s="26"/>
    </row>
    <row r="6534" spans="1:2" x14ac:dyDescent="0.25">
      <c r="A6534" s="25"/>
      <c r="B6534" s="26"/>
    </row>
    <row r="6535" spans="1:2" x14ac:dyDescent="0.25">
      <c r="A6535" s="25"/>
      <c r="B6535" s="26"/>
    </row>
    <row r="6536" spans="1:2" x14ac:dyDescent="0.25">
      <c r="A6536" s="25"/>
      <c r="B6536" s="26"/>
    </row>
    <row r="6537" spans="1:2" x14ac:dyDescent="0.25">
      <c r="A6537" s="25"/>
      <c r="B6537" s="26"/>
    </row>
    <row r="6538" spans="1:2" x14ac:dyDescent="0.25">
      <c r="A6538" s="25"/>
      <c r="B6538" s="26"/>
    </row>
    <row r="6539" spans="1:2" x14ac:dyDescent="0.25">
      <c r="A6539" s="25"/>
      <c r="B6539" s="26"/>
    </row>
    <row r="6540" spans="1:2" x14ac:dyDescent="0.25">
      <c r="A6540" s="25"/>
      <c r="B6540" s="26"/>
    </row>
    <row r="6541" spans="1:2" x14ac:dyDescent="0.25">
      <c r="A6541" s="25"/>
      <c r="B6541" s="26"/>
    </row>
    <row r="6542" spans="1:2" x14ac:dyDescent="0.25">
      <c r="A6542" s="25"/>
      <c r="B6542" s="26"/>
    </row>
    <row r="6543" spans="1:2" x14ac:dyDescent="0.25">
      <c r="A6543" s="25"/>
      <c r="B6543" s="26"/>
    </row>
    <row r="6544" spans="1:2" x14ac:dyDescent="0.25">
      <c r="A6544" s="25"/>
      <c r="B6544" s="26"/>
    </row>
    <row r="6545" spans="1:2" x14ac:dyDescent="0.25">
      <c r="A6545" s="25"/>
      <c r="B6545" s="26"/>
    </row>
    <row r="6546" spans="1:2" x14ac:dyDescent="0.25">
      <c r="A6546" s="25"/>
      <c r="B6546" s="26"/>
    </row>
    <row r="6547" spans="1:2" x14ac:dyDescent="0.25">
      <c r="A6547" s="25"/>
      <c r="B6547" s="26"/>
    </row>
    <row r="6548" spans="1:2" x14ac:dyDescent="0.25">
      <c r="A6548" s="25"/>
      <c r="B6548" s="26"/>
    </row>
    <row r="6549" spans="1:2" x14ac:dyDescent="0.25">
      <c r="A6549" s="25"/>
      <c r="B6549" s="26"/>
    </row>
    <row r="6550" spans="1:2" x14ac:dyDescent="0.25">
      <c r="A6550" s="25"/>
      <c r="B6550" s="26"/>
    </row>
    <row r="6551" spans="1:2" x14ac:dyDescent="0.25">
      <c r="A6551" s="25"/>
      <c r="B6551" s="26"/>
    </row>
    <row r="6552" spans="1:2" x14ac:dyDescent="0.25">
      <c r="A6552" s="25"/>
      <c r="B6552" s="26"/>
    </row>
    <row r="6553" spans="1:2" x14ac:dyDescent="0.25">
      <c r="A6553" s="25"/>
      <c r="B6553" s="26"/>
    </row>
    <row r="6554" spans="1:2" x14ac:dyDescent="0.25">
      <c r="A6554" s="25"/>
      <c r="B6554" s="26"/>
    </row>
    <row r="6555" spans="1:2" x14ac:dyDescent="0.25">
      <c r="A6555" s="25"/>
      <c r="B6555" s="26"/>
    </row>
    <row r="6556" spans="1:2" x14ac:dyDescent="0.25">
      <c r="A6556" s="25"/>
      <c r="B6556" s="26"/>
    </row>
    <row r="6557" spans="1:2" x14ac:dyDescent="0.25">
      <c r="A6557" s="25"/>
      <c r="B6557" s="26"/>
    </row>
    <row r="6558" spans="1:2" x14ac:dyDescent="0.25">
      <c r="A6558" s="25"/>
      <c r="B6558" s="26"/>
    </row>
    <row r="6559" spans="1:2" x14ac:dyDescent="0.25">
      <c r="A6559" s="25"/>
      <c r="B6559" s="26"/>
    </row>
    <row r="6560" spans="1:2" x14ac:dyDescent="0.25">
      <c r="A6560" s="25"/>
      <c r="B6560" s="26"/>
    </row>
    <row r="6561" spans="1:2" x14ac:dyDescent="0.25">
      <c r="A6561" s="25"/>
      <c r="B6561" s="26"/>
    </row>
    <row r="6562" spans="1:2" x14ac:dyDescent="0.25">
      <c r="A6562" s="25"/>
      <c r="B6562" s="26"/>
    </row>
    <row r="6563" spans="1:2" x14ac:dyDescent="0.25">
      <c r="A6563" s="25"/>
      <c r="B6563" s="26"/>
    </row>
    <row r="6564" spans="1:2" x14ac:dyDescent="0.25">
      <c r="A6564" s="25"/>
      <c r="B6564" s="26"/>
    </row>
    <row r="6565" spans="1:2" x14ac:dyDescent="0.25">
      <c r="A6565" s="25"/>
      <c r="B6565" s="26"/>
    </row>
    <row r="6566" spans="1:2" x14ac:dyDescent="0.25">
      <c r="A6566" s="25"/>
      <c r="B6566" s="26"/>
    </row>
    <row r="6567" spans="1:2" x14ac:dyDescent="0.25">
      <c r="A6567" s="25"/>
      <c r="B6567" s="26"/>
    </row>
    <row r="6568" spans="1:2" x14ac:dyDescent="0.25">
      <c r="A6568" s="25"/>
      <c r="B6568" s="26"/>
    </row>
    <row r="6569" spans="1:2" x14ac:dyDescent="0.25">
      <c r="A6569" s="25"/>
      <c r="B6569" s="26"/>
    </row>
    <row r="6570" spans="1:2" x14ac:dyDescent="0.25">
      <c r="A6570" s="25"/>
      <c r="B6570" s="26"/>
    </row>
    <row r="6571" spans="1:2" x14ac:dyDescent="0.25">
      <c r="A6571" s="25"/>
      <c r="B6571" s="26"/>
    </row>
    <row r="6572" spans="1:2" x14ac:dyDescent="0.25">
      <c r="A6572" s="25"/>
      <c r="B6572" s="26"/>
    </row>
    <row r="6573" spans="1:2" x14ac:dyDescent="0.25">
      <c r="A6573" s="25"/>
      <c r="B6573" s="26"/>
    </row>
    <row r="6574" spans="1:2" x14ac:dyDescent="0.25">
      <c r="A6574" s="25"/>
      <c r="B6574" s="26"/>
    </row>
    <row r="6575" spans="1:2" x14ac:dyDescent="0.25">
      <c r="A6575" s="25"/>
      <c r="B6575" s="26"/>
    </row>
    <row r="6576" spans="1:2" x14ac:dyDescent="0.25">
      <c r="A6576" s="25"/>
      <c r="B6576" s="26"/>
    </row>
    <row r="6577" spans="1:2" x14ac:dyDescent="0.25">
      <c r="A6577" s="25"/>
      <c r="B6577" s="26"/>
    </row>
    <row r="6578" spans="1:2" x14ac:dyDescent="0.25">
      <c r="A6578" s="25"/>
      <c r="B6578" s="26"/>
    </row>
    <row r="6579" spans="1:2" x14ac:dyDescent="0.25">
      <c r="A6579" s="25"/>
      <c r="B6579" s="26"/>
    </row>
    <row r="6580" spans="1:2" x14ac:dyDescent="0.25">
      <c r="A6580" s="25"/>
      <c r="B6580" s="26"/>
    </row>
    <row r="6581" spans="1:2" x14ac:dyDescent="0.25">
      <c r="A6581" s="25"/>
      <c r="B6581" s="26"/>
    </row>
    <row r="6582" spans="1:2" x14ac:dyDescent="0.25">
      <c r="A6582" s="25"/>
      <c r="B6582" s="26"/>
    </row>
    <row r="6583" spans="1:2" x14ac:dyDescent="0.25">
      <c r="A6583" s="25"/>
      <c r="B6583" s="26"/>
    </row>
    <row r="6584" spans="1:2" x14ac:dyDescent="0.25">
      <c r="A6584" s="25"/>
      <c r="B6584" s="26"/>
    </row>
    <row r="6585" spans="1:2" x14ac:dyDescent="0.25">
      <c r="A6585" s="25"/>
      <c r="B6585" s="26"/>
    </row>
    <row r="6586" spans="1:2" x14ac:dyDescent="0.25">
      <c r="A6586" s="25"/>
      <c r="B6586" s="26"/>
    </row>
    <row r="6587" spans="1:2" x14ac:dyDescent="0.25">
      <c r="A6587" s="25"/>
      <c r="B6587" s="26"/>
    </row>
    <row r="6588" spans="1:2" x14ac:dyDescent="0.25">
      <c r="A6588" s="25"/>
      <c r="B6588" s="26"/>
    </row>
    <row r="6589" spans="1:2" x14ac:dyDescent="0.25">
      <c r="A6589" s="25"/>
      <c r="B6589" s="26"/>
    </row>
    <row r="6590" spans="1:2" x14ac:dyDescent="0.25">
      <c r="A6590" s="25"/>
      <c r="B6590" s="26"/>
    </row>
    <row r="6591" spans="1:2" x14ac:dyDescent="0.25">
      <c r="A6591" s="25"/>
      <c r="B6591" s="26"/>
    </row>
    <row r="6592" spans="1:2" x14ac:dyDescent="0.25">
      <c r="A6592" s="25"/>
      <c r="B6592" s="26"/>
    </row>
    <row r="6593" spans="1:2" x14ac:dyDescent="0.25">
      <c r="A6593" s="25"/>
      <c r="B6593" s="26"/>
    </row>
    <row r="6594" spans="1:2" x14ac:dyDescent="0.25">
      <c r="A6594" s="25"/>
      <c r="B6594" s="26"/>
    </row>
    <row r="6595" spans="1:2" x14ac:dyDescent="0.25">
      <c r="A6595" s="25"/>
      <c r="B6595" s="26"/>
    </row>
    <row r="6596" spans="1:2" x14ac:dyDescent="0.25">
      <c r="A6596" s="25"/>
      <c r="B6596" s="26"/>
    </row>
    <row r="6597" spans="1:2" x14ac:dyDescent="0.25">
      <c r="A6597" s="25"/>
      <c r="B6597" s="26"/>
    </row>
    <row r="6598" spans="1:2" x14ac:dyDescent="0.25">
      <c r="A6598" s="25"/>
      <c r="B6598" s="26"/>
    </row>
    <row r="6599" spans="1:2" x14ac:dyDescent="0.25">
      <c r="A6599" s="25"/>
      <c r="B6599" s="26"/>
    </row>
    <row r="6600" spans="1:2" x14ac:dyDescent="0.25">
      <c r="A6600" s="25"/>
      <c r="B6600" s="26"/>
    </row>
    <row r="6601" spans="1:2" x14ac:dyDescent="0.25">
      <c r="A6601" s="25"/>
      <c r="B6601" s="26"/>
    </row>
    <row r="6602" spans="1:2" x14ac:dyDescent="0.25">
      <c r="A6602" s="25"/>
      <c r="B6602" s="26"/>
    </row>
    <row r="6603" spans="1:2" x14ac:dyDescent="0.25">
      <c r="A6603" s="25"/>
      <c r="B6603" s="26"/>
    </row>
    <row r="6604" spans="1:2" x14ac:dyDescent="0.25">
      <c r="A6604" s="25"/>
      <c r="B6604" s="26"/>
    </row>
    <row r="6605" spans="1:2" x14ac:dyDescent="0.25">
      <c r="A6605" s="25"/>
      <c r="B6605" s="26"/>
    </row>
    <row r="6606" spans="1:2" x14ac:dyDescent="0.25">
      <c r="A6606" s="25"/>
      <c r="B6606" s="26"/>
    </row>
    <row r="6607" spans="1:2" x14ac:dyDescent="0.25">
      <c r="A6607" s="25"/>
      <c r="B6607" s="26"/>
    </row>
    <row r="6608" spans="1:2" x14ac:dyDescent="0.25">
      <c r="A6608" s="25"/>
      <c r="B6608" s="26"/>
    </row>
    <row r="6609" spans="1:2" x14ac:dyDescent="0.25">
      <c r="A6609" s="25"/>
      <c r="B6609" s="26"/>
    </row>
    <row r="6610" spans="1:2" x14ac:dyDescent="0.25">
      <c r="A6610" s="25"/>
      <c r="B6610" s="26"/>
    </row>
    <row r="6611" spans="1:2" x14ac:dyDescent="0.25">
      <c r="A6611" s="25"/>
      <c r="B6611" s="26"/>
    </row>
    <row r="6612" spans="1:2" x14ac:dyDescent="0.25">
      <c r="A6612" s="25"/>
      <c r="B6612" s="26"/>
    </row>
    <row r="6613" spans="1:2" x14ac:dyDescent="0.25">
      <c r="A6613" s="25"/>
      <c r="B6613" s="26"/>
    </row>
    <row r="6614" spans="1:2" x14ac:dyDescent="0.25">
      <c r="A6614" s="25"/>
      <c r="B6614" s="26"/>
    </row>
    <row r="6615" spans="1:2" x14ac:dyDescent="0.25">
      <c r="A6615" s="25"/>
      <c r="B6615" s="26"/>
    </row>
    <row r="6616" spans="1:2" x14ac:dyDescent="0.25">
      <c r="A6616" s="25"/>
      <c r="B6616" s="26"/>
    </row>
    <row r="6617" spans="1:2" x14ac:dyDescent="0.25">
      <c r="A6617" s="25"/>
      <c r="B6617" s="26"/>
    </row>
    <row r="6618" spans="1:2" x14ac:dyDescent="0.25">
      <c r="A6618" s="25"/>
      <c r="B6618" s="26"/>
    </row>
    <row r="6619" spans="1:2" x14ac:dyDescent="0.25">
      <c r="A6619" s="25"/>
      <c r="B6619" s="26"/>
    </row>
    <row r="6620" spans="1:2" x14ac:dyDescent="0.25">
      <c r="A6620" s="25"/>
      <c r="B6620" s="26"/>
    </row>
    <row r="6621" spans="1:2" x14ac:dyDescent="0.25">
      <c r="A6621" s="25"/>
      <c r="B6621" s="26"/>
    </row>
    <row r="6622" spans="1:2" x14ac:dyDescent="0.25">
      <c r="A6622" s="25"/>
      <c r="B6622" s="26"/>
    </row>
    <row r="6623" spans="1:2" x14ac:dyDescent="0.25">
      <c r="A6623" s="25"/>
      <c r="B6623" s="26"/>
    </row>
    <row r="6624" spans="1:2" x14ac:dyDescent="0.25">
      <c r="A6624" s="25"/>
      <c r="B6624" s="26"/>
    </row>
    <row r="6625" spans="1:2" x14ac:dyDescent="0.25">
      <c r="A6625" s="25"/>
      <c r="B6625" s="26"/>
    </row>
    <row r="6626" spans="1:2" x14ac:dyDescent="0.25">
      <c r="A6626" s="25"/>
      <c r="B6626" s="26"/>
    </row>
    <row r="6627" spans="1:2" x14ac:dyDescent="0.25">
      <c r="A6627" s="25"/>
      <c r="B6627" s="26"/>
    </row>
    <row r="6628" spans="1:2" x14ac:dyDescent="0.25">
      <c r="A6628" s="25"/>
      <c r="B6628" s="26"/>
    </row>
    <row r="6629" spans="1:2" x14ac:dyDescent="0.25">
      <c r="A6629" s="25"/>
      <c r="B6629" s="26"/>
    </row>
    <row r="6630" spans="1:2" x14ac:dyDescent="0.25">
      <c r="A6630" s="25"/>
      <c r="B6630" s="26"/>
    </row>
    <row r="6631" spans="1:2" x14ac:dyDescent="0.25">
      <c r="A6631" s="25"/>
      <c r="B6631" s="26"/>
    </row>
    <row r="6632" spans="1:2" x14ac:dyDescent="0.25">
      <c r="A6632" s="25"/>
      <c r="B6632" s="26"/>
    </row>
    <row r="6633" spans="1:2" x14ac:dyDescent="0.25">
      <c r="A6633" s="25"/>
      <c r="B6633" s="26"/>
    </row>
    <row r="6634" spans="1:2" x14ac:dyDescent="0.25">
      <c r="A6634" s="25"/>
      <c r="B6634" s="26"/>
    </row>
    <row r="6635" spans="1:2" x14ac:dyDescent="0.25">
      <c r="A6635" s="25"/>
      <c r="B6635" s="26"/>
    </row>
    <row r="6636" spans="1:2" x14ac:dyDescent="0.25">
      <c r="A6636" s="25"/>
      <c r="B6636" s="26"/>
    </row>
    <row r="6637" spans="1:2" x14ac:dyDescent="0.25">
      <c r="A6637" s="25"/>
      <c r="B6637" s="26"/>
    </row>
    <row r="6638" spans="1:2" x14ac:dyDescent="0.25">
      <c r="A6638" s="25"/>
      <c r="B6638" s="26"/>
    </row>
    <row r="6639" spans="1:2" x14ac:dyDescent="0.25">
      <c r="A6639" s="25"/>
      <c r="B6639" s="26"/>
    </row>
    <row r="6640" spans="1:2" x14ac:dyDescent="0.25">
      <c r="A6640" s="25"/>
      <c r="B6640" s="26"/>
    </row>
    <row r="6641" spans="1:2" x14ac:dyDescent="0.25">
      <c r="A6641" s="25"/>
      <c r="B6641" s="26"/>
    </row>
    <row r="6642" spans="1:2" x14ac:dyDescent="0.25">
      <c r="A6642" s="25"/>
      <c r="B6642" s="26"/>
    </row>
    <row r="6643" spans="1:2" x14ac:dyDescent="0.25">
      <c r="A6643" s="25"/>
      <c r="B6643" s="26"/>
    </row>
    <row r="6644" spans="1:2" x14ac:dyDescent="0.25">
      <c r="A6644" s="25"/>
      <c r="B6644" s="26"/>
    </row>
    <row r="6645" spans="1:2" x14ac:dyDescent="0.25">
      <c r="A6645" s="25"/>
      <c r="B6645" s="26"/>
    </row>
    <row r="6646" spans="1:2" x14ac:dyDescent="0.25">
      <c r="A6646" s="25"/>
      <c r="B6646" s="26"/>
    </row>
    <row r="6647" spans="1:2" x14ac:dyDescent="0.25">
      <c r="A6647" s="25"/>
      <c r="B6647" s="26"/>
    </row>
    <row r="6648" spans="1:2" x14ac:dyDescent="0.25">
      <c r="A6648" s="25"/>
      <c r="B6648" s="26"/>
    </row>
    <row r="6649" spans="1:2" x14ac:dyDescent="0.25">
      <c r="A6649" s="25"/>
      <c r="B6649" s="26"/>
    </row>
    <row r="6650" spans="1:2" x14ac:dyDescent="0.25">
      <c r="A6650" s="25"/>
      <c r="B6650" s="26"/>
    </row>
    <row r="6651" spans="1:2" x14ac:dyDescent="0.25">
      <c r="A6651" s="25"/>
      <c r="B6651" s="26"/>
    </row>
    <row r="6652" spans="1:2" x14ac:dyDescent="0.25">
      <c r="A6652" s="25"/>
      <c r="B6652" s="26"/>
    </row>
    <row r="6653" spans="1:2" x14ac:dyDescent="0.25">
      <c r="A6653" s="25"/>
      <c r="B6653" s="26"/>
    </row>
    <row r="6654" spans="1:2" x14ac:dyDescent="0.25">
      <c r="A6654" s="25"/>
      <c r="B6654" s="26"/>
    </row>
    <row r="6655" spans="1:2" x14ac:dyDescent="0.25">
      <c r="A6655" s="25"/>
      <c r="B6655" s="26"/>
    </row>
    <row r="6656" spans="1:2" x14ac:dyDescent="0.25">
      <c r="A6656" s="25"/>
      <c r="B6656" s="26"/>
    </row>
    <row r="6657" spans="1:2" x14ac:dyDescent="0.25">
      <c r="A6657" s="25"/>
      <c r="B6657" s="26"/>
    </row>
    <row r="6658" spans="1:2" x14ac:dyDescent="0.25">
      <c r="A6658" s="25"/>
      <c r="B6658" s="26"/>
    </row>
    <row r="6659" spans="1:2" x14ac:dyDescent="0.25">
      <c r="A6659" s="25"/>
      <c r="B6659" s="26"/>
    </row>
    <row r="6660" spans="1:2" x14ac:dyDescent="0.25">
      <c r="A6660" s="25"/>
      <c r="B6660" s="26"/>
    </row>
    <row r="6661" spans="1:2" x14ac:dyDescent="0.25">
      <c r="A6661" s="25"/>
      <c r="B6661" s="26"/>
    </row>
    <row r="6662" spans="1:2" x14ac:dyDescent="0.25">
      <c r="A6662" s="25"/>
      <c r="B6662" s="26"/>
    </row>
    <row r="6663" spans="1:2" x14ac:dyDescent="0.25">
      <c r="A6663" s="25"/>
      <c r="B6663" s="26"/>
    </row>
    <row r="6664" spans="1:2" x14ac:dyDescent="0.25">
      <c r="A6664" s="25"/>
      <c r="B6664" s="26"/>
    </row>
    <row r="6665" spans="1:2" x14ac:dyDescent="0.25">
      <c r="A6665" s="25"/>
      <c r="B6665" s="26"/>
    </row>
    <row r="6666" spans="1:2" x14ac:dyDescent="0.25">
      <c r="A6666" s="25"/>
      <c r="B6666" s="26"/>
    </row>
    <row r="6667" spans="1:2" x14ac:dyDescent="0.25">
      <c r="A6667" s="25"/>
      <c r="B6667" s="26"/>
    </row>
    <row r="6668" spans="1:2" x14ac:dyDescent="0.25">
      <c r="A6668" s="25"/>
      <c r="B6668" s="26"/>
    </row>
    <row r="6669" spans="1:2" x14ac:dyDescent="0.25">
      <c r="A6669" s="25"/>
      <c r="B6669" s="26"/>
    </row>
    <row r="6670" spans="1:2" x14ac:dyDescent="0.25">
      <c r="A6670" s="25"/>
      <c r="B6670" s="26"/>
    </row>
    <row r="6671" spans="1:2" x14ac:dyDescent="0.25">
      <c r="A6671" s="25"/>
      <c r="B6671" s="26"/>
    </row>
    <row r="6672" spans="1:2" x14ac:dyDescent="0.25">
      <c r="A6672" s="25"/>
      <c r="B6672" s="26"/>
    </row>
    <row r="6673" spans="1:2" x14ac:dyDescent="0.25">
      <c r="A6673" s="25"/>
      <c r="B6673" s="26"/>
    </row>
    <row r="6674" spans="1:2" x14ac:dyDescent="0.25">
      <c r="A6674" s="25"/>
      <c r="B6674" s="26"/>
    </row>
    <row r="6675" spans="1:2" x14ac:dyDescent="0.25">
      <c r="A6675" s="25"/>
      <c r="B6675" s="26"/>
    </row>
    <row r="6676" spans="1:2" x14ac:dyDescent="0.25">
      <c r="A6676" s="25"/>
      <c r="B6676" s="26"/>
    </row>
    <row r="6677" spans="1:2" x14ac:dyDescent="0.25">
      <c r="A6677" s="25"/>
      <c r="B6677" s="26"/>
    </row>
    <row r="6678" spans="1:2" x14ac:dyDescent="0.25">
      <c r="A6678" s="25"/>
      <c r="B6678" s="26"/>
    </row>
    <row r="6679" spans="1:2" x14ac:dyDescent="0.25">
      <c r="A6679" s="25"/>
      <c r="B6679" s="26"/>
    </row>
    <row r="6680" spans="1:2" x14ac:dyDescent="0.25">
      <c r="A6680" s="25"/>
      <c r="B6680" s="26"/>
    </row>
    <row r="6681" spans="1:2" x14ac:dyDescent="0.25">
      <c r="A6681" s="25"/>
      <c r="B6681" s="26"/>
    </row>
    <row r="6682" spans="1:2" x14ac:dyDescent="0.25">
      <c r="A6682" s="25"/>
      <c r="B6682" s="26"/>
    </row>
    <row r="6683" spans="1:2" x14ac:dyDescent="0.25">
      <c r="A6683" s="25"/>
      <c r="B6683" s="26"/>
    </row>
    <row r="6684" spans="1:2" x14ac:dyDescent="0.25">
      <c r="A6684" s="25"/>
      <c r="B6684" s="26"/>
    </row>
    <row r="6685" spans="1:2" x14ac:dyDescent="0.25">
      <c r="A6685" s="25"/>
      <c r="B6685" s="26"/>
    </row>
    <row r="6686" spans="1:2" x14ac:dyDescent="0.25">
      <c r="A6686" s="25"/>
      <c r="B6686" s="26"/>
    </row>
    <row r="6687" spans="1:2" x14ac:dyDescent="0.25">
      <c r="A6687" s="25"/>
      <c r="B6687" s="26"/>
    </row>
    <row r="6688" spans="1:2" x14ac:dyDescent="0.25">
      <c r="A6688" s="25"/>
      <c r="B6688" s="26"/>
    </row>
    <row r="6689" spans="1:2" x14ac:dyDescent="0.25">
      <c r="A6689" s="25"/>
      <c r="B6689" s="26"/>
    </row>
    <row r="6690" spans="1:2" x14ac:dyDescent="0.25">
      <c r="A6690" s="25"/>
      <c r="B6690" s="26"/>
    </row>
    <row r="6691" spans="1:2" x14ac:dyDescent="0.25">
      <c r="A6691" s="25"/>
      <c r="B6691" s="26"/>
    </row>
    <row r="6692" spans="1:2" x14ac:dyDescent="0.25">
      <c r="A6692" s="25"/>
      <c r="B6692" s="26"/>
    </row>
    <row r="6693" spans="1:2" x14ac:dyDescent="0.25">
      <c r="A6693" s="25"/>
      <c r="B6693" s="26"/>
    </row>
    <row r="6694" spans="1:2" x14ac:dyDescent="0.25">
      <c r="A6694" s="25"/>
      <c r="B6694" s="26"/>
    </row>
    <row r="6695" spans="1:2" x14ac:dyDescent="0.25">
      <c r="A6695" s="25"/>
      <c r="B6695" s="26"/>
    </row>
    <row r="6696" spans="1:2" x14ac:dyDescent="0.25">
      <c r="A6696" s="25"/>
      <c r="B6696" s="26"/>
    </row>
    <row r="6697" spans="1:2" x14ac:dyDescent="0.25">
      <c r="A6697" s="25"/>
      <c r="B6697" s="26"/>
    </row>
    <row r="6698" spans="1:2" x14ac:dyDescent="0.25">
      <c r="A6698" s="25"/>
      <c r="B6698" s="26"/>
    </row>
    <row r="6699" spans="1:2" x14ac:dyDescent="0.25">
      <c r="A6699" s="25"/>
      <c r="B6699" s="26"/>
    </row>
    <row r="6700" spans="1:2" x14ac:dyDescent="0.25">
      <c r="A6700" s="25"/>
      <c r="B6700" s="26"/>
    </row>
    <row r="6701" spans="1:2" x14ac:dyDescent="0.25">
      <c r="A6701" s="25"/>
      <c r="B6701" s="26"/>
    </row>
    <row r="6702" spans="1:2" x14ac:dyDescent="0.25">
      <c r="A6702" s="25"/>
      <c r="B6702" s="26"/>
    </row>
    <row r="6703" spans="1:2" x14ac:dyDescent="0.25">
      <c r="A6703" s="25"/>
      <c r="B6703" s="26"/>
    </row>
    <row r="6704" spans="1:2" x14ac:dyDescent="0.25">
      <c r="A6704" s="25"/>
      <c r="B6704" s="26"/>
    </row>
    <row r="6705" spans="1:2" x14ac:dyDescent="0.25">
      <c r="A6705" s="25"/>
      <c r="B6705" s="26"/>
    </row>
    <row r="6706" spans="1:2" x14ac:dyDescent="0.25">
      <c r="A6706" s="25"/>
      <c r="B6706" s="26"/>
    </row>
    <row r="6707" spans="1:2" x14ac:dyDescent="0.25">
      <c r="A6707" s="25"/>
      <c r="B6707" s="26"/>
    </row>
    <row r="6708" spans="1:2" x14ac:dyDescent="0.25">
      <c r="A6708" s="25"/>
      <c r="B6708" s="26"/>
    </row>
    <row r="6709" spans="1:2" x14ac:dyDescent="0.25">
      <c r="A6709" s="25"/>
      <c r="B6709" s="26"/>
    </row>
    <row r="6710" spans="1:2" x14ac:dyDescent="0.25">
      <c r="A6710" s="25"/>
      <c r="B6710" s="26"/>
    </row>
    <row r="6711" spans="1:2" x14ac:dyDescent="0.25">
      <c r="A6711" s="25"/>
      <c r="B6711" s="26"/>
    </row>
    <row r="6712" spans="1:2" x14ac:dyDescent="0.25">
      <c r="A6712" s="25"/>
      <c r="B6712" s="26"/>
    </row>
    <row r="6713" spans="1:2" x14ac:dyDescent="0.25">
      <c r="A6713" s="25"/>
      <c r="B6713" s="26"/>
    </row>
    <row r="6714" spans="1:2" x14ac:dyDescent="0.25">
      <c r="A6714" s="25"/>
      <c r="B6714" s="26"/>
    </row>
    <row r="6715" spans="1:2" x14ac:dyDescent="0.25">
      <c r="A6715" s="25"/>
      <c r="B6715" s="26"/>
    </row>
    <row r="6716" spans="1:2" x14ac:dyDescent="0.25">
      <c r="A6716" s="25"/>
      <c r="B6716" s="26"/>
    </row>
    <row r="6717" spans="1:2" x14ac:dyDescent="0.25">
      <c r="A6717" s="25"/>
      <c r="B6717" s="26"/>
    </row>
    <row r="6718" spans="1:2" x14ac:dyDescent="0.25">
      <c r="A6718" s="25"/>
      <c r="B6718" s="26"/>
    </row>
    <row r="6719" spans="1:2" x14ac:dyDescent="0.25">
      <c r="A6719" s="25"/>
      <c r="B6719" s="26"/>
    </row>
    <row r="6720" spans="1:2" x14ac:dyDescent="0.25">
      <c r="A6720" s="25"/>
      <c r="B6720" s="26"/>
    </row>
    <row r="6721" spans="1:2" x14ac:dyDescent="0.25">
      <c r="A6721" s="25"/>
      <c r="B6721" s="26"/>
    </row>
    <row r="6722" spans="1:2" x14ac:dyDescent="0.25">
      <c r="A6722" s="25"/>
      <c r="B6722" s="26"/>
    </row>
    <row r="6723" spans="1:2" x14ac:dyDescent="0.25">
      <c r="A6723" s="25"/>
      <c r="B6723" s="26"/>
    </row>
    <row r="6724" spans="1:2" x14ac:dyDescent="0.25">
      <c r="A6724" s="25"/>
      <c r="B6724" s="26"/>
    </row>
    <row r="6725" spans="1:2" x14ac:dyDescent="0.25">
      <c r="A6725" s="25"/>
      <c r="B6725" s="26"/>
    </row>
    <row r="6726" spans="1:2" x14ac:dyDescent="0.25">
      <c r="A6726" s="25"/>
      <c r="B6726" s="26"/>
    </row>
    <row r="6727" spans="1:2" x14ac:dyDescent="0.25">
      <c r="A6727" s="25"/>
      <c r="B6727" s="26"/>
    </row>
    <row r="6728" spans="1:2" x14ac:dyDescent="0.25">
      <c r="A6728" s="25"/>
      <c r="B6728" s="26"/>
    </row>
    <row r="6729" spans="1:2" x14ac:dyDescent="0.25">
      <c r="A6729" s="25"/>
      <c r="B6729" s="26"/>
    </row>
    <row r="6730" spans="1:2" x14ac:dyDescent="0.25">
      <c r="A6730" s="25"/>
      <c r="B6730" s="26"/>
    </row>
    <row r="6731" spans="1:2" x14ac:dyDescent="0.25">
      <c r="A6731" s="25"/>
      <c r="B6731" s="26"/>
    </row>
    <row r="6732" spans="1:2" x14ac:dyDescent="0.25">
      <c r="A6732" s="25"/>
      <c r="B6732" s="26"/>
    </row>
    <row r="6733" spans="1:2" x14ac:dyDescent="0.25">
      <c r="A6733" s="25"/>
      <c r="B6733" s="26"/>
    </row>
    <row r="6734" spans="1:2" x14ac:dyDescent="0.25">
      <c r="A6734" s="25"/>
      <c r="B6734" s="26"/>
    </row>
    <row r="6735" spans="1:2" x14ac:dyDescent="0.25">
      <c r="A6735" s="25"/>
      <c r="B6735" s="26"/>
    </row>
    <row r="6736" spans="1:2" x14ac:dyDescent="0.25">
      <c r="A6736" s="25"/>
      <c r="B6736" s="26"/>
    </row>
    <row r="6737" spans="1:2" x14ac:dyDescent="0.25">
      <c r="A6737" s="25"/>
      <c r="B6737" s="26"/>
    </row>
    <row r="6738" spans="1:2" x14ac:dyDescent="0.25">
      <c r="A6738" s="25"/>
      <c r="B6738" s="26"/>
    </row>
    <row r="6739" spans="1:2" x14ac:dyDescent="0.25">
      <c r="A6739" s="25"/>
      <c r="B6739" s="26"/>
    </row>
    <row r="6740" spans="1:2" x14ac:dyDescent="0.25">
      <c r="A6740" s="25"/>
      <c r="B6740" s="26"/>
    </row>
    <row r="6741" spans="1:2" x14ac:dyDescent="0.25">
      <c r="A6741" s="25"/>
      <c r="B6741" s="26"/>
    </row>
    <row r="6742" spans="1:2" x14ac:dyDescent="0.25">
      <c r="A6742" s="25"/>
      <c r="B6742" s="26"/>
    </row>
    <row r="6743" spans="1:2" x14ac:dyDescent="0.25">
      <c r="A6743" s="25"/>
      <c r="B6743" s="26"/>
    </row>
    <row r="6744" spans="1:2" x14ac:dyDescent="0.25">
      <c r="A6744" s="25"/>
      <c r="B6744" s="26"/>
    </row>
    <row r="6745" spans="1:2" x14ac:dyDescent="0.25">
      <c r="A6745" s="25"/>
      <c r="B6745" s="26"/>
    </row>
    <row r="6746" spans="1:2" x14ac:dyDescent="0.25">
      <c r="A6746" s="25"/>
      <c r="B6746" s="26"/>
    </row>
    <row r="6747" spans="1:2" x14ac:dyDescent="0.25">
      <c r="A6747" s="25"/>
      <c r="B6747" s="26"/>
    </row>
    <row r="6748" spans="1:2" x14ac:dyDescent="0.25">
      <c r="A6748" s="25"/>
      <c r="B6748" s="26"/>
    </row>
    <row r="6749" spans="1:2" x14ac:dyDescent="0.25">
      <c r="A6749" s="25"/>
      <c r="B6749" s="26"/>
    </row>
    <row r="6750" spans="1:2" x14ac:dyDescent="0.25">
      <c r="A6750" s="25"/>
      <c r="B6750" s="26"/>
    </row>
    <row r="6751" spans="1:2" x14ac:dyDescent="0.25">
      <c r="A6751" s="25"/>
      <c r="B6751" s="26"/>
    </row>
    <row r="6752" spans="1:2" x14ac:dyDescent="0.25">
      <c r="A6752" s="25"/>
      <c r="B6752" s="26"/>
    </row>
    <row r="6753" spans="1:2" x14ac:dyDescent="0.25">
      <c r="A6753" s="25"/>
      <c r="B6753" s="26"/>
    </row>
    <row r="6754" spans="1:2" x14ac:dyDescent="0.25">
      <c r="A6754" s="25"/>
      <c r="B6754" s="26"/>
    </row>
    <row r="6755" spans="1:2" x14ac:dyDescent="0.25">
      <c r="A6755" s="25"/>
      <c r="B6755" s="26"/>
    </row>
    <row r="6756" spans="1:2" x14ac:dyDescent="0.25">
      <c r="A6756" s="25"/>
      <c r="B6756" s="26"/>
    </row>
    <row r="6757" spans="1:2" x14ac:dyDescent="0.25">
      <c r="A6757" s="25"/>
      <c r="B6757" s="26"/>
    </row>
    <row r="6758" spans="1:2" x14ac:dyDescent="0.25">
      <c r="A6758" s="25"/>
      <c r="B6758" s="26"/>
    </row>
    <row r="6759" spans="1:2" x14ac:dyDescent="0.25">
      <c r="A6759" s="25"/>
      <c r="B6759" s="26"/>
    </row>
    <row r="6760" spans="1:2" x14ac:dyDescent="0.25">
      <c r="A6760" s="25"/>
      <c r="B6760" s="26"/>
    </row>
    <row r="6761" spans="1:2" x14ac:dyDescent="0.25">
      <c r="A6761" s="25"/>
      <c r="B6761" s="26"/>
    </row>
    <row r="6762" spans="1:2" x14ac:dyDescent="0.25">
      <c r="A6762" s="25"/>
      <c r="B6762" s="26"/>
    </row>
    <row r="6763" spans="1:2" x14ac:dyDescent="0.25">
      <c r="A6763" s="25"/>
      <c r="B6763" s="26"/>
    </row>
    <row r="6764" spans="1:2" x14ac:dyDescent="0.25">
      <c r="A6764" s="25"/>
      <c r="B6764" s="26"/>
    </row>
    <row r="6765" spans="1:2" x14ac:dyDescent="0.25">
      <c r="A6765" s="25"/>
      <c r="B6765" s="26"/>
    </row>
    <row r="6766" spans="1:2" x14ac:dyDescent="0.25">
      <c r="A6766" s="25"/>
      <c r="B6766" s="26"/>
    </row>
    <row r="6767" spans="1:2" x14ac:dyDescent="0.25">
      <c r="A6767" s="25"/>
      <c r="B6767" s="26"/>
    </row>
    <row r="6768" spans="1:2" x14ac:dyDescent="0.25">
      <c r="A6768" s="25"/>
      <c r="B6768" s="26"/>
    </row>
    <row r="6769" spans="1:2" x14ac:dyDescent="0.25">
      <c r="A6769" s="25"/>
      <c r="B6769" s="26"/>
    </row>
    <row r="6770" spans="1:2" x14ac:dyDescent="0.25">
      <c r="A6770" s="25"/>
      <c r="B6770" s="26"/>
    </row>
    <row r="6771" spans="1:2" x14ac:dyDescent="0.25">
      <c r="A6771" s="25"/>
      <c r="B6771" s="26"/>
    </row>
    <row r="6772" spans="1:2" x14ac:dyDescent="0.25">
      <c r="A6772" s="25"/>
      <c r="B6772" s="26"/>
    </row>
    <row r="6773" spans="1:2" x14ac:dyDescent="0.25">
      <c r="A6773" s="25"/>
      <c r="B6773" s="26"/>
    </row>
    <row r="6774" spans="1:2" x14ac:dyDescent="0.25">
      <c r="A6774" s="25"/>
      <c r="B6774" s="26"/>
    </row>
    <row r="6775" spans="1:2" x14ac:dyDescent="0.25">
      <c r="A6775" s="25"/>
      <c r="B6775" s="26"/>
    </row>
    <row r="6776" spans="1:2" x14ac:dyDescent="0.25">
      <c r="A6776" s="25"/>
      <c r="B6776" s="26"/>
    </row>
    <row r="6777" spans="1:2" x14ac:dyDescent="0.25">
      <c r="A6777" s="25"/>
      <c r="B6777" s="26"/>
    </row>
    <row r="6778" spans="1:2" x14ac:dyDescent="0.25">
      <c r="A6778" s="25"/>
      <c r="B6778" s="26"/>
    </row>
    <row r="6779" spans="1:2" x14ac:dyDescent="0.25">
      <c r="A6779" s="25"/>
      <c r="B6779" s="26"/>
    </row>
    <row r="6780" spans="1:2" x14ac:dyDescent="0.25">
      <c r="A6780" s="25"/>
      <c r="B6780" s="26"/>
    </row>
    <row r="6781" spans="1:2" x14ac:dyDescent="0.25">
      <c r="A6781" s="25"/>
      <c r="B6781" s="26"/>
    </row>
    <row r="6782" spans="1:2" x14ac:dyDescent="0.25">
      <c r="A6782" s="25"/>
      <c r="B6782" s="26"/>
    </row>
    <row r="6783" spans="1:2" x14ac:dyDescent="0.25">
      <c r="A6783" s="25"/>
      <c r="B6783" s="26"/>
    </row>
    <row r="6784" spans="1:2" x14ac:dyDescent="0.25">
      <c r="A6784" s="25"/>
      <c r="B6784" s="26"/>
    </row>
    <row r="6785" spans="1:2" x14ac:dyDescent="0.25">
      <c r="A6785" s="25"/>
      <c r="B6785" s="26"/>
    </row>
    <row r="6786" spans="1:2" x14ac:dyDescent="0.25">
      <c r="A6786" s="25"/>
      <c r="B6786" s="26"/>
    </row>
    <row r="6787" spans="1:2" x14ac:dyDescent="0.25">
      <c r="A6787" s="25"/>
      <c r="B6787" s="26"/>
    </row>
    <row r="6788" spans="1:2" x14ac:dyDescent="0.25">
      <c r="A6788" s="25"/>
      <c r="B6788" s="26"/>
    </row>
    <row r="6789" spans="1:2" x14ac:dyDescent="0.25">
      <c r="A6789" s="25"/>
      <c r="B6789" s="26"/>
    </row>
    <row r="6790" spans="1:2" x14ac:dyDescent="0.25">
      <c r="A6790" s="25"/>
      <c r="B6790" s="26"/>
    </row>
    <row r="6791" spans="1:2" x14ac:dyDescent="0.25">
      <c r="A6791" s="25"/>
      <c r="B6791" s="26"/>
    </row>
    <row r="6792" spans="1:2" x14ac:dyDescent="0.25">
      <c r="A6792" s="25"/>
      <c r="B6792" s="26"/>
    </row>
    <row r="6793" spans="1:2" x14ac:dyDescent="0.25">
      <c r="A6793" s="25"/>
      <c r="B6793" s="26"/>
    </row>
    <row r="6794" spans="1:2" x14ac:dyDescent="0.25">
      <c r="A6794" s="25"/>
      <c r="B6794" s="26"/>
    </row>
    <row r="6795" spans="1:2" x14ac:dyDescent="0.25">
      <c r="A6795" s="25"/>
      <c r="B6795" s="26"/>
    </row>
    <row r="6796" spans="1:2" x14ac:dyDescent="0.25">
      <c r="A6796" s="25"/>
      <c r="B6796" s="26"/>
    </row>
    <row r="6797" spans="1:2" x14ac:dyDescent="0.25">
      <c r="A6797" s="25"/>
      <c r="B6797" s="26"/>
    </row>
    <row r="6798" spans="1:2" x14ac:dyDescent="0.25">
      <c r="A6798" s="25"/>
      <c r="B6798" s="26"/>
    </row>
    <row r="6799" spans="1:2" x14ac:dyDescent="0.25">
      <c r="A6799" s="25"/>
      <c r="B6799" s="26"/>
    </row>
    <row r="6800" spans="1:2" x14ac:dyDescent="0.25">
      <c r="A6800" s="25"/>
      <c r="B6800" s="26"/>
    </row>
    <row r="6801" spans="1:2" x14ac:dyDescent="0.25">
      <c r="A6801" s="25"/>
      <c r="B6801" s="26"/>
    </row>
    <row r="6802" spans="1:2" x14ac:dyDescent="0.25">
      <c r="A6802" s="25"/>
      <c r="B6802" s="26"/>
    </row>
    <row r="6803" spans="1:2" x14ac:dyDescent="0.25">
      <c r="A6803" s="25"/>
      <c r="B6803" s="26"/>
    </row>
    <row r="6804" spans="1:2" x14ac:dyDescent="0.25">
      <c r="A6804" s="25"/>
      <c r="B6804" s="26"/>
    </row>
    <row r="6805" spans="1:2" x14ac:dyDescent="0.25">
      <c r="A6805" s="25"/>
      <c r="B6805" s="26"/>
    </row>
    <row r="6806" spans="1:2" x14ac:dyDescent="0.25">
      <c r="A6806" s="25"/>
      <c r="B6806" s="26"/>
    </row>
    <row r="6807" spans="1:2" x14ac:dyDescent="0.25">
      <c r="A6807" s="25"/>
      <c r="B6807" s="26"/>
    </row>
    <row r="6808" spans="1:2" x14ac:dyDescent="0.25">
      <c r="A6808" s="25"/>
      <c r="B6808" s="26"/>
    </row>
    <row r="6809" spans="1:2" x14ac:dyDescent="0.25">
      <c r="A6809" s="25"/>
      <c r="B6809" s="26"/>
    </row>
    <row r="6810" spans="1:2" x14ac:dyDescent="0.25">
      <c r="A6810" s="25"/>
      <c r="B6810" s="26"/>
    </row>
    <row r="6811" spans="1:2" x14ac:dyDescent="0.25">
      <c r="A6811" s="25"/>
      <c r="B6811" s="26"/>
    </row>
    <row r="6812" spans="1:2" x14ac:dyDescent="0.25">
      <c r="A6812" s="25"/>
      <c r="B6812" s="26"/>
    </row>
    <row r="6813" spans="1:2" x14ac:dyDescent="0.25">
      <c r="A6813" s="25"/>
      <c r="B6813" s="26"/>
    </row>
    <row r="6814" spans="1:2" x14ac:dyDescent="0.25">
      <c r="A6814" s="25"/>
      <c r="B6814" s="26"/>
    </row>
    <row r="6815" spans="1:2" x14ac:dyDescent="0.25">
      <c r="A6815" s="25"/>
      <c r="B6815" s="26"/>
    </row>
    <row r="6816" spans="1:2" x14ac:dyDescent="0.25">
      <c r="A6816" s="25"/>
      <c r="B6816" s="26"/>
    </row>
    <row r="6817" spans="1:2" x14ac:dyDescent="0.25">
      <c r="A6817" s="25"/>
      <c r="B6817" s="26"/>
    </row>
    <row r="6818" spans="1:2" x14ac:dyDescent="0.25">
      <c r="A6818" s="25"/>
      <c r="B6818" s="26"/>
    </row>
    <row r="6819" spans="1:2" x14ac:dyDescent="0.25">
      <c r="A6819" s="25"/>
      <c r="B6819" s="26"/>
    </row>
    <row r="6820" spans="1:2" x14ac:dyDescent="0.25">
      <c r="A6820" s="25"/>
      <c r="B6820" s="26"/>
    </row>
    <row r="6821" spans="1:2" x14ac:dyDescent="0.25">
      <c r="A6821" s="25"/>
      <c r="B6821" s="26"/>
    </row>
    <row r="6822" spans="1:2" x14ac:dyDescent="0.25">
      <c r="A6822" s="25"/>
      <c r="B6822" s="26"/>
    </row>
    <row r="6823" spans="1:2" x14ac:dyDescent="0.25">
      <c r="A6823" s="25"/>
      <c r="B6823" s="26"/>
    </row>
    <row r="6824" spans="1:2" x14ac:dyDescent="0.25">
      <c r="A6824" s="25"/>
      <c r="B6824" s="26"/>
    </row>
    <row r="6825" spans="1:2" x14ac:dyDescent="0.25">
      <c r="A6825" s="25"/>
      <c r="B6825" s="26"/>
    </row>
    <row r="6826" spans="1:2" x14ac:dyDescent="0.25">
      <c r="A6826" s="25"/>
      <c r="B6826" s="26"/>
    </row>
    <row r="6827" spans="1:2" x14ac:dyDescent="0.25">
      <c r="A6827" s="25"/>
      <c r="B6827" s="26"/>
    </row>
    <row r="6828" spans="1:2" x14ac:dyDescent="0.25">
      <c r="A6828" s="25"/>
      <c r="B6828" s="26"/>
    </row>
    <row r="6829" spans="1:2" x14ac:dyDescent="0.25">
      <c r="A6829" s="25"/>
      <c r="B6829" s="26"/>
    </row>
    <row r="6830" spans="1:2" x14ac:dyDescent="0.25">
      <c r="A6830" s="25"/>
      <c r="B6830" s="26"/>
    </row>
    <row r="6831" spans="1:2" x14ac:dyDescent="0.25">
      <c r="A6831" s="25"/>
      <c r="B6831" s="26"/>
    </row>
    <row r="6832" spans="1:2" x14ac:dyDescent="0.25">
      <c r="A6832" s="25"/>
      <c r="B6832" s="26"/>
    </row>
    <row r="6833" spans="1:2" x14ac:dyDescent="0.25">
      <c r="A6833" s="25"/>
      <c r="B6833" s="26"/>
    </row>
    <row r="6834" spans="1:2" x14ac:dyDescent="0.25">
      <c r="A6834" s="25"/>
      <c r="B6834" s="26"/>
    </row>
    <row r="6835" spans="1:2" x14ac:dyDescent="0.25">
      <c r="A6835" s="25"/>
      <c r="B6835" s="26"/>
    </row>
    <row r="6836" spans="1:2" x14ac:dyDescent="0.25">
      <c r="A6836" s="25"/>
      <c r="B6836" s="26"/>
    </row>
    <row r="6837" spans="1:2" x14ac:dyDescent="0.25">
      <c r="A6837" s="25"/>
      <c r="B6837" s="26"/>
    </row>
    <row r="6838" spans="1:2" x14ac:dyDescent="0.25">
      <c r="A6838" s="25"/>
      <c r="B6838" s="26"/>
    </row>
    <row r="6839" spans="1:2" x14ac:dyDescent="0.25">
      <c r="A6839" s="25"/>
      <c r="B6839" s="26"/>
    </row>
    <row r="6840" spans="1:2" x14ac:dyDescent="0.25">
      <c r="A6840" s="25"/>
      <c r="B6840" s="26"/>
    </row>
    <row r="6841" spans="1:2" x14ac:dyDescent="0.25">
      <c r="A6841" s="25"/>
      <c r="B6841" s="26"/>
    </row>
    <row r="6842" spans="1:2" x14ac:dyDescent="0.25">
      <c r="A6842" s="25"/>
      <c r="B6842" s="26"/>
    </row>
    <row r="6843" spans="1:2" x14ac:dyDescent="0.25">
      <c r="A6843" s="25"/>
      <c r="B6843" s="26"/>
    </row>
    <row r="6844" spans="1:2" x14ac:dyDescent="0.25">
      <c r="A6844" s="25"/>
      <c r="B6844" s="26"/>
    </row>
    <row r="6845" spans="1:2" x14ac:dyDescent="0.25">
      <c r="A6845" s="25"/>
      <c r="B6845" s="26"/>
    </row>
    <row r="6846" spans="1:2" x14ac:dyDescent="0.25">
      <c r="A6846" s="25"/>
      <c r="B6846" s="26"/>
    </row>
    <row r="6847" spans="1:2" x14ac:dyDescent="0.25">
      <c r="A6847" s="25"/>
      <c r="B6847" s="26"/>
    </row>
    <row r="6848" spans="1:2" x14ac:dyDescent="0.25">
      <c r="A6848" s="25"/>
      <c r="B6848" s="26"/>
    </row>
    <row r="6849" spans="1:2" x14ac:dyDescent="0.25">
      <c r="A6849" s="25"/>
      <c r="B6849" s="26"/>
    </row>
    <row r="6850" spans="1:2" x14ac:dyDescent="0.25">
      <c r="A6850" s="25"/>
      <c r="B6850" s="26"/>
    </row>
    <row r="6851" spans="1:2" x14ac:dyDescent="0.25">
      <c r="A6851" s="25"/>
      <c r="B6851" s="26"/>
    </row>
    <row r="6852" spans="1:2" x14ac:dyDescent="0.25">
      <c r="A6852" s="25"/>
      <c r="B6852" s="26"/>
    </row>
    <row r="6853" spans="1:2" x14ac:dyDescent="0.25">
      <c r="A6853" s="25"/>
      <c r="B6853" s="26"/>
    </row>
    <row r="6854" spans="1:2" x14ac:dyDescent="0.25">
      <c r="A6854" s="25"/>
      <c r="B6854" s="26"/>
    </row>
    <row r="6855" spans="1:2" x14ac:dyDescent="0.25">
      <c r="A6855" s="25"/>
      <c r="B6855" s="26"/>
    </row>
    <row r="6856" spans="1:2" x14ac:dyDescent="0.25">
      <c r="A6856" s="25"/>
      <c r="B6856" s="26"/>
    </row>
    <row r="6857" spans="1:2" x14ac:dyDescent="0.25">
      <c r="A6857" s="25"/>
      <c r="B6857" s="26"/>
    </row>
    <row r="6858" spans="1:2" x14ac:dyDescent="0.25">
      <c r="A6858" s="25"/>
      <c r="B6858" s="26"/>
    </row>
    <row r="6859" spans="1:2" x14ac:dyDescent="0.25">
      <c r="A6859" s="25"/>
      <c r="B6859" s="26"/>
    </row>
    <row r="6860" spans="1:2" x14ac:dyDescent="0.25">
      <c r="A6860" s="25"/>
      <c r="B6860" s="26"/>
    </row>
    <row r="6861" spans="1:2" x14ac:dyDescent="0.25">
      <c r="A6861" s="25"/>
      <c r="B6861" s="26"/>
    </row>
    <row r="6862" spans="1:2" x14ac:dyDescent="0.25">
      <c r="A6862" s="25"/>
      <c r="B6862" s="26"/>
    </row>
    <row r="6863" spans="1:2" x14ac:dyDescent="0.25">
      <c r="A6863" s="25"/>
      <c r="B6863" s="26"/>
    </row>
    <row r="6864" spans="1:2" x14ac:dyDescent="0.25">
      <c r="A6864" s="25"/>
      <c r="B6864" s="26"/>
    </row>
    <row r="6865" spans="1:2" x14ac:dyDescent="0.25">
      <c r="A6865" s="25"/>
      <c r="B6865" s="26"/>
    </row>
    <row r="6866" spans="1:2" x14ac:dyDescent="0.25">
      <c r="A6866" s="25"/>
      <c r="B6866" s="26"/>
    </row>
    <row r="6867" spans="1:2" x14ac:dyDescent="0.25">
      <c r="A6867" s="25"/>
      <c r="B6867" s="26"/>
    </row>
    <row r="6868" spans="1:2" x14ac:dyDescent="0.25">
      <c r="A6868" s="25"/>
      <c r="B6868" s="26"/>
    </row>
    <row r="6869" spans="1:2" x14ac:dyDescent="0.25">
      <c r="A6869" s="25"/>
      <c r="B6869" s="26"/>
    </row>
    <row r="6870" spans="1:2" x14ac:dyDescent="0.25">
      <c r="A6870" s="25"/>
      <c r="B6870" s="26"/>
    </row>
    <row r="6871" spans="1:2" x14ac:dyDescent="0.25">
      <c r="A6871" s="25"/>
      <c r="B6871" s="26"/>
    </row>
    <row r="6872" spans="1:2" x14ac:dyDescent="0.25">
      <c r="A6872" s="25"/>
      <c r="B6872" s="26"/>
    </row>
    <row r="6873" spans="1:2" x14ac:dyDescent="0.25">
      <c r="A6873" s="25"/>
      <c r="B6873" s="26"/>
    </row>
    <row r="6874" spans="1:2" x14ac:dyDescent="0.25">
      <c r="A6874" s="25"/>
      <c r="B6874" s="26"/>
    </row>
    <row r="6875" spans="1:2" x14ac:dyDescent="0.25">
      <c r="A6875" s="25"/>
      <c r="B6875" s="26"/>
    </row>
    <row r="6876" spans="1:2" x14ac:dyDescent="0.25">
      <c r="A6876" s="25"/>
      <c r="B6876" s="26"/>
    </row>
    <row r="6877" spans="1:2" x14ac:dyDescent="0.25">
      <c r="A6877" s="25"/>
      <c r="B6877" s="26"/>
    </row>
    <row r="6878" spans="1:2" x14ac:dyDescent="0.25">
      <c r="A6878" s="25"/>
      <c r="B6878" s="26"/>
    </row>
    <row r="6879" spans="1:2" x14ac:dyDescent="0.25">
      <c r="A6879" s="25"/>
      <c r="B6879" s="26"/>
    </row>
    <row r="6880" spans="1:2" x14ac:dyDescent="0.25">
      <c r="A6880" s="25"/>
      <c r="B6880" s="26"/>
    </row>
    <row r="6881" spans="1:2" x14ac:dyDescent="0.25">
      <c r="A6881" s="25"/>
      <c r="B6881" s="26"/>
    </row>
    <row r="6882" spans="1:2" x14ac:dyDescent="0.25">
      <c r="A6882" s="25"/>
      <c r="B6882" s="26"/>
    </row>
    <row r="6883" spans="1:2" x14ac:dyDescent="0.25">
      <c r="A6883" s="25"/>
      <c r="B6883" s="26"/>
    </row>
    <row r="6884" spans="1:2" x14ac:dyDescent="0.25">
      <c r="A6884" s="25"/>
      <c r="B6884" s="26"/>
    </row>
    <row r="6885" spans="1:2" x14ac:dyDescent="0.25">
      <c r="A6885" s="25"/>
      <c r="B6885" s="26"/>
    </row>
    <row r="6886" spans="1:2" x14ac:dyDescent="0.25">
      <c r="A6886" s="25"/>
      <c r="B6886" s="26"/>
    </row>
    <row r="6887" spans="1:2" x14ac:dyDescent="0.25">
      <c r="A6887" s="25"/>
      <c r="B6887" s="26"/>
    </row>
    <row r="6888" spans="1:2" x14ac:dyDescent="0.25">
      <c r="A6888" s="25"/>
      <c r="B6888" s="26"/>
    </row>
    <row r="6889" spans="1:2" x14ac:dyDescent="0.25">
      <c r="A6889" s="25"/>
      <c r="B6889" s="26"/>
    </row>
    <row r="6890" spans="1:2" x14ac:dyDescent="0.25">
      <c r="A6890" s="25"/>
      <c r="B6890" s="26"/>
    </row>
    <row r="6891" spans="1:2" x14ac:dyDescent="0.25">
      <c r="A6891" s="25"/>
      <c r="B6891" s="26"/>
    </row>
    <row r="6892" spans="1:2" x14ac:dyDescent="0.25">
      <c r="A6892" s="25"/>
      <c r="B6892" s="26"/>
    </row>
    <row r="6893" spans="1:2" x14ac:dyDescent="0.25">
      <c r="A6893" s="25"/>
      <c r="B6893" s="26"/>
    </row>
    <row r="6894" spans="1:2" x14ac:dyDescent="0.25">
      <c r="A6894" s="25"/>
      <c r="B6894" s="26"/>
    </row>
    <row r="6895" spans="1:2" x14ac:dyDescent="0.25">
      <c r="A6895" s="25"/>
      <c r="B6895" s="26"/>
    </row>
    <row r="6896" spans="1:2" x14ac:dyDescent="0.25">
      <c r="A6896" s="25"/>
      <c r="B6896" s="26"/>
    </row>
    <row r="6897" spans="1:2" x14ac:dyDescent="0.25">
      <c r="A6897" s="25"/>
      <c r="B6897" s="26"/>
    </row>
    <row r="6898" spans="1:2" x14ac:dyDescent="0.25">
      <c r="A6898" s="25"/>
      <c r="B6898" s="26"/>
    </row>
    <row r="6899" spans="1:2" x14ac:dyDescent="0.25">
      <c r="A6899" s="25"/>
      <c r="B6899" s="26"/>
    </row>
    <row r="6900" spans="1:2" x14ac:dyDescent="0.25">
      <c r="A6900" s="25"/>
      <c r="B6900" s="26"/>
    </row>
    <row r="6901" spans="1:2" x14ac:dyDescent="0.25">
      <c r="A6901" s="25"/>
      <c r="B6901" s="26"/>
    </row>
    <row r="6902" spans="1:2" x14ac:dyDescent="0.25">
      <c r="A6902" s="25"/>
      <c r="B6902" s="26"/>
    </row>
    <row r="6903" spans="1:2" x14ac:dyDescent="0.25">
      <c r="A6903" s="25"/>
      <c r="B6903" s="26"/>
    </row>
    <row r="6904" spans="1:2" x14ac:dyDescent="0.25">
      <c r="A6904" s="25"/>
      <c r="B6904" s="26"/>
    </row>
    <row r="6905" spans="1:2" x14ac:dyDescent="0.25">
      <c r="A6905" s="25"/>
      <c r="B6905" s="26"/>
    </row>
    <row r="6906" spans="1:2" x14ac:dyDescent="0.25">
      <c r="A6906" s="25"/>
      <c r="B6906" s="26"/>
    </row>
    <row r="6907" spans="1:2" x14ac:dyDescent="0.25">
      <c r="A6907" s="25"/>
      <c r="B6907" s="26"/>
    </row>
    <row r="6908" spans="1:2" x14ac:dyDescent="0.25">
      <c r="A6908" s="25"/>
      <c r="B6908" s="26"/>
    </row>
    <row r="6909" spans="1:2" x14ac:dyDescent="0.25">
      <c r="A6909" s="25"/>
      <c r="B6909" s="26"/>
    </row>
    <row r="6910" spans="1:2" x14ac:dyDescent="0.25">
      <c r="A6910" s="25"/>
      <c r="B6910" s="26"/>
    </row>
    <row r="6911" spans="1:2" x14ac:dyDescent="0.25">
      <c r="A6911" s="25"/>
      <c r="B6911" s="26"/>
    </row>
    <row r="6912" spans="1:2" x14ac:dyDescent="0.25">
      <c r="A6912" s="25"/>
      <c r="B6912" s="26"/>
    </row>
    <row r="6913" spans="1:2" x14ac:dyDescent="0.25">
      <c r="A6913" s="25"/>
      <c r="B6913" s="26"/>
    </row>
    <row r="6914" spans="1:2" x14ac:dyDescent="0.25">
      <c r="A6914" s="25"/>
      <c r="B6914" s="26"/>
    </row>
    <row r="6915" spans="1:2" x14ac:dyDescent="0.25">
      <c r="A6915" s="25"/>
      <c r="B6915" s="26"/>
    </row>
    <row r="6916" spans="1:2" x14ac:dyDescent="0.25">
      <c r="A6916" s="25"/>
      <c r="B6916" s="26"/>
    </row>
    <row r="6917" spans="1:2" x14ac:dyDescent="0.25">
      <c r="A6917" s="25"/>
      <c r="B6917" s="26"/>
    </row>
    <row r="6918" spans="1:2" x14ac:dyDescent="0.25">
      <c r="A6918" s="25"/>
      <c r="B6918" s="26"/>
    </row>
    <row r="6919" spans="1:2" x14ac:dyDescent="0.25">
      <c r="A6919" s="25"/>
      <c r="B6919" s="26"/>
    </row>
    <row r="6920" spans="1:2" x14ac:dyDescent="0.25">
      <c r="A6920" s="25"/>
      <c r="B6920" s="26"/>
    </row>
    <row r="6921" spans="1:2" x14ac:dyDescent="0.25">
      <c r="A6921" s="25"/>
      <c r="B6921" s="26"/>
    </row>
    <row r="6922" spans="1:2" x14ac:dyDescent="0.25">
      <c r="A6922" s="25"/>
      <c r="B6922" s="26"/>
    </row>
    <row r="6923" spans="1:2" x14ac:dyDescent="0.25">
      <c r="A6923" s="25"/>
      <c r="B6923" s="26"/>
    </row>
    <row r="6924" spans="1:2" x14ac:dyDescent="0.25">
      <c r="A6924" s="25"/>
      <c r="B6924" s="26"/>
    </row>
    <row r="6925" spans="1:2" x14ac:dyDescent="0.25">
      <c r="A6925" s="25"/>
      <c r="B6925" s="26"/>
    </row>
    <row r="6926" spans="1:2" x14ac:dyDescent="0.25">
      <c r="A6926" s="25"/>
      <c r="B6926" s="26"/>
    </row>
    <row r="6927" spans="1:2" x14ac:dyDescent="0.25">
      <c r="A6927" s="25"/>
      <c r="B6927" s="26"/>
    </row>
    <row r="6928" spans="1:2" x14ac:dyDescent="0.25">
      <c r="A6928" s="25"/>
      <c r="B6928" s="26"/>
    </row>
    <row r="6929" spans="1:2" x14ac:dyDescent="0.25">
      <c r="A6929" s="25"/>
      <c r="B6929" s="26"/>
    </row>
    <row r="6930" spans="1:2" x14ac:dyDescent="0.25">
      <c r="A6930" s="25"/>
      <c r="B6930" s="26"/>
    </row>
    <row r="6931" spans="1:2" x14ac:dyDescent="0.25">
      <c r="A6931" s="25"/>
      <c r="B6931" s="26"/>
    </row>
    <row r="6932" spans="1:2" x14ac:dyDescent="0.25">
      <c r="A6932" s="25"/>
      <c r="B6932" s="26"/>
    </row>
    <row r="6933" spans="1:2" x14ac:dyDescent="0.25">
      <c r="A6933" s="25"/>
      <c r="B6933" s="26"/>
    </row>
    <row r="6934" spans="1:2" x14ac:dyDescent="0.25">
      <c r="A6934" s="25"/>
      <c r="B6934" s="26"/>
    </row>
    <row r="6935" spans="1:2" x14ac:dyDescent="0.25">
      <c r="A6935" s="25"/>
      <c r="B6935" s="26"/>
    </row>
    <row r="6936" spans="1:2" x14ac:dyDescent="0.25">
      <c r="A6936" s="25"/>
      <c r="B6936" s="26"/>
    </row>
    <row r="6937" spans="1:2" x14ac:dyDescent="0.25">
      <c r="A6937" s="25"/>
      <c r="B6937" s="26"/>
    </row>
    <row r="6938" spans="1:2" x14ac:dyDescent="0.25">
      <c r="A6938" s="25"/>
      <c r="B6938" s="26"/>
    </row>
    <row r="6939" spans="1:2" x14ac:dyDescent="0.25">
      <c r="A6939" s="25"/>
      <c r="B6939" s="26"/>
    </row>
    <row r="6940" spans="1:2" x14ac:dyDescent="0.25">
      <c r="A6940" s="25"/>
      <c r="B6940" s="26"/>
    </row>
    <row r="6941" spans="1:2" x14ac:dyDescent="0.25">
      <c r="A6941" s="25"/>
      <c r="B6941" s="26"/>
    </row>
    <row r="6942" spans="1:2" x14ac:dyDescent="0.25">
      <c r="A6942" s="25"/>
      <c r="B6942" s="26"/>
    </row>
    <row r="6943" spans="1:2" x14ac:dyDescent="0.25">
      <c r="A6943" s="25"/>
      <c r="B6943" s="26"/>
    </row>
    <row r="6944" spans="1:2" x14ac:dyDescent="0.25">
      <c r="A6944" s="25"/>
      <c r="B6944" s="26"/>
    </row>
    <row r="6945" spans="1:2" x14ac:dyDescent="0.25">
      <c r="A6945" s="25"/>
      <c r="B6945" s="26"/>
    </row>
    <row r="6946" spans="1:2" x14ac:dyDescent="0.25">
      <c r="A6946" s="25"/>
      <c r="B6946" s="26"/>
    </row>
    <row r="6947" spans="1:2" x14ac:dyDescent="0.25">
      <c r="A6947" s="25"/>
      <c r="B6947" s="26"/>
    </row>
    <row r="6948" spans="1:2" x14ac:dyDescent="0.25">
      <c r="A6948" s="25"/>
      <c r="B6948" s="26"/>
    </row>
    <row r="6949" spans="1:2" x14ac:dyDescent="0.25">
      <c r="A6949" s="25"/>
      <c r="B6949" s="26"/>
    </row>
    <row r="6950" spans="1:2" x14ac:dyDescent="0.25">
      <c r="A6950" s="25"/>
      <c r="B6950" s="26"/>
    </row>
    <row r="6951" spans="1:2" x14ac:dyDescent="0.25">
      <c r="A6951" s="25"/>
      <c r="B6951" s="26"/>
    </row>
    <row r="6952" spans="1:2" x14ac:dyDescent="0.25">
      <c r="A6952" s="25"/>
      <c r="B6952" s="26"/>
    </row>
    <row r="6953" spans="1:2" x14ac:dyDescent="0.25">
      <c r="A6953" s="25"/>
      <c r="B6953" s="26"/>
    </row>
    <row r="6954" spans="1:2" x14ac:dyDescent="0.25">
      <c r="A6954" s="25"/>
      <c r="B6954" s="26"/>
    </row>
    <row r="6955" spans="1:2" x14ac:dyDescent="0.25">
      <c r="A6955" s="25"/>
      <c r="B6955" s="26"/>
    </row>
    <row r="6956" spans="1:2" x14ac:dyDescent="0.25">
      <c r="A6956" s="25"/>
      <c r="B6956" s="26"/>
    </row>
    <row r="6957" spans="1:2" x14ac:dyDescent="0.25">
      <c r="A6957" s="25"/>
      <c r="B6957" s="26"/>
    </row>
    <row r="6958" spans="1:2" x14ac:dyDescent="0.25">
      <c r="A6958" s="25"/>
      <c r="B6958" s="26"/>
    </row>
    <row r="6959" spans="1:2" x14ac:dyDescent="0.25">
      <c r="A6959" s="25"/>
      <c r="B6959" s="26"/>
    </row>
    <row r="6960" spans="1:2" x14ac:dyDescent="0.25">
      <c r="A6960" s="25"/>
      <c r="B6960" s="26"/>
    </row>
    <row r="6961" spans="1:2" x14ac:dyDescent="0.25">
      <c r="A6961" s="25"/>
      <c r="B6961" s="26"/>
    </row>
    <row r="6962" spans="1:2" x14ac:dyDescent="0.25">
      <c r="A6962" s="25"/>
      <c r="B6962" s="26"/>
    </row>
    <row r="6963" spans="1:2" x14ac:dyDescent="0.25">
      <c r="A6963" s="25"/>
      <c r="B6963" s="26"/>
    </row>
    <row r="6964" spans="1:2" x14ac:dyDescent="0.25">
      <c r="A6964" s="25"/>
      <c r="B6964" s="26"/>
    </row>
    <row r="6965" spans="1:2" x14ac:dyDescent="0.25">
      <c r="A6965" s="25"/>
      <c r="B6965" s="26"/>
    </row>
    <row r="6966" spans="1:2" x14ac:dyDescent="0.25">
      <c r="A6966" s="25"/>
      <c r="B6966" s="26"/>
    </row>
    <row r="6967" spans="1:2" x14ac:dyDescent="0.25">
      <c r="A6967" s="25"/>
      <c r="B6967" s="26"/>
    </row>
    <row r="6968" spans="1:2" x14ac:dyDescent="0.25">
      <c r="A6968" s="25"/>
      <c r="B6968" s="26"/>
    </row>
    <row r="6969" spans="1:2" x14ac:dyDescent="0.25">
      <c r="A6969" s="25"/>
      <c r="B6969" s="26"/>
    </row>
    <row r="6970" spans="1:2" x14ac:dyDescent="0.25">
      <c r="A6970" s="25"/>
      <c r="B6970" s="26"/>
    </row>
    <row r="6971" spans="1:2" x14ac:dyDescent="0.25">
      <c r="A6971" s="25"/>
      <c r="B6971" s="26"/>
    </row>
    <row r="6972" spans="1:2" x14ac:dyDescent="0.25">
      <c r="A6972" s="25"/>
      <c r="B6972" s="26"/>
    </row>
    <row r="6973" spans="1:2" x14ac:dyDescent="0.25">
      <c r="A6973" s="25"/>
      <c r="B6973" s="26"/>
    </row>
    <row r="6974" spans="1:2" x14ac:dyDescent="0.25">
      <c r="A6974" s="25"/>
      <c r="B6974" s="26"/>
    </row>
    <row r="6975" spans="1:2" x14ac:dyDescent="0.25">
      <c r="A6975" s="25"/>
      <c r="B6975" s="26"/>
    </row>
    <row r="6976" spans="1:2" x14ac:dyDescent="0.25">
      <c r="A6976" s="25"/>
      <c r="B6976" s="26"/>
    </row>
    <row r="6977" spans="1:2" x14ac:dyDescent="0.25">
      <c r="A6977" s="25"/>
      <c r="B6977" s="26"/>
    </row>
    <row r="6978" spans="1:2" x14ac:dyDescent="0.25">
      <c r="A6978" s="25"/>
      <c r="B6978" s="26"/>
    </row>
    <row r="6979" spans="1:2" x14ac:dyDescent="0.25">
      <c r="A6979" s="25"/>
      <c r="B6979" s="26"/>
    </row>
    <row r="6980" spans="1:2" x14ac:dyDescent="0.25">
      <c r="A6980" s="25"/>
      <c r="B6980" s="26"/>
    </row>
    <row r="6981" spans="1:2" x14ac:dyDescent="0.25">
      <c r="A6981" s="25"/>
      <c r="B6981" s="26"/>
    </row>
    <row r="6982" spans="1:2" x14ac:dyDescent="0.25">
      <c r="A6982" s="25"/>
      <c r="B6982" s="26"/>
    </row>
    <row r="6983" spans="1:2" x14ac:dyDescent="0.25">
      <c r="A6983" s="25"/>
      <c r="B6983" s="26"/>
    </row>
    <row r="6984" spans="1:2" x14ac:dyDescent="0.25">
      <c r="A6984" s="25"/>
      <c r="B6984" s="26"/>
    </row>
    <row r="6985" spans="1:2" x14ac:dyDescent="0.25">
      <c r="A6985" s="25"/>
      <c r="B6985" s="26"/>
    </row>
    <row r="6986" spans="1:2" x14ac:dyDescent="0.25">
      <c r="A6986" s="25"/>
      <c r="B6986" s="26"/>
    </row>
    <row r="6987" spans="1:2" x14ac:dyDescent="0.25">
      <c r="A6987" s="25"/>
      <c r="B6987" s="26"/>
    </row>
    <row r="6988" spans="1:2" x14ac:dyDescent="0.25">
      <c r="A6988" s="25"/>
      <c r="B6988" s="26"/>
    </row>
    <row r="6989" spans="1:2" x14ac:dyDescent="0.25">
      <c r="A6989" s="25"/>
      <c r="B6989" s="26"/>
    </row>
    <row r="6990" spans="1:2" x14ac:dyDescent="0.25">
      <c r="A6990" s="25"/>
      <c r="B6990" s="26"/>
    </row>
    <row r="6991" spans="1:2" x14ac:dyDescent="0.25">
      <c r="A6991" s="25"/>
      <c r="B6991" s="26"/>
    </row>
    <row r="6992" spans="1:2" x14ac:dyDescent="0.25">
      <c r="A6992" s="25"/>
      <c r="B6992" s="26"/>
    </row>
    <row r="6993" spans="1:2" x14ac:dyDescent="0.25">
      <c r="A6993" s="25"/>
      <c r="B6993" s="26"/>
    </row>
    <row r="6994" spans="1:2" x14ac:dyDescent="0.25">
      <c r="A6994" s="25"/>
      <c r="B6994" s="26"/>
    </row>
    <row r="6995" spans="1:2" x14ac:dyDescent="0.25">
      <c r="A6995" s="25"/>
      <c r="B6995" s="26"/>
    </row>
    <row r="6996" spans="1:2" x14ac:dyDescent="0.25">
      <c r="A6996" s="25"/>
      <c r="B6996" s="26"/>
    </row>
    <row r="6997" spans="1:2" x14ac:dyDescent="0.25">
      <c r="A6997" s="25"/>
      <c r="B6997" s="26"/>
    </row>
    <row r="6998" spans="1:2" x14ac:dyDescent="0.25">
      <c r="A6998" s="25"/>
      <c r="B6998" s="26"/>
    </row>
    <row r="6999" spans="1:2" x14ac:dyDescent="0.25">
      <c r="A6999" s="25"/>
      <c r="B6999" s="26"/>
    </row>
    <row r="7000" spans="1:2" x14ac:dyDescent="0.25">
      <c r="A7000" s="25"/>
      <c r="B7000" s="26"/>
    </row>
    <row r="7001" spans="1:2" x14ac:dyDescent="0.25">
      <c r="A7001" s="25"/>
      <c r="B7001" s="26"/>
    </row>
    <row r="7002" spans="1:2" x14ac:dyDescent="0.25">
      <c r="A7002" s="25"/>
      <c r="B7002" s="26"/>
    </row>
    <row r="7003" spans="1:2" x14ac:dyDescent="0.25">
      <c r="A7003" s="25"/>
      <c r="B7003" s="26"/>
    </row>
    <row r="7004" spans="1:2" x14ac:dyDescent="0.25">
      <c r="A7004" s="25"/>
      <c r="B7004" s="26"/>
    </row>
    <row r="7005" spans="1:2" x14ac:dyDescent="0.25">
      <c r="A7005" s="25"/>
      <c r="B7005" s="26"/>
    </row>
    <row r="7006" spans="1:2" x14ac:dyDescent="0.25">
      <c r="A7006" s="25"/>
      <c r="B7006" s="26"/>
    </row>
    <row r="7007" spans="1:2" x14ac:dyDescent="0.25">
      <c r="A7007" s="25"/>
      <c r="B7007" s="26"/>
    </row>
    <row r="7008" spans="1:2" x14ac:dyDescent="0.25">
      <c r="A7008" s="25"/>
      <c r="B7008" s="26"/>
    </row>
    <row r="7009" spans="1:2" x14ac:dyDescent="0.25">
      <c r="A7009" s="25"/>
      <c r="B7009" s="26"/>
    </row>
    <row r="7010" spans="1:2" x14ac:dyDescent="0.25">
      <c r="A7010" s="25"/>
      <c r="B7010" s="26"/>
    </row>
    <row r="7011" spans="1:2" x14ac:dyDescent="0.25">
      <c r="A7011" s="25"/>
      <c r="B7011" s="26"/>
    </row>
    <row r="7012" spans="1:2" x14ac:dyDescent="0.25">
      <c r="A7012" s="25"/>
      <c r="B7012" s="26"/>
    </row>
    <row r="7013" spans="1:2" x14ac:dyDescent="0.25">
      <c r="A7013" s="25"/>
      <c r="B7013" s="26"/>
    </row>
    <row r="7014" spans="1:2" x14ac:dyDescent="0.25">
      <c r="A7014" s="25"/>
      <c r="B7014" s="26"/>
    </row>
    <row r="7015" spans="1:2" x14ac:dyDescent="0.25">
      <c r="A7015" s="25"/>
      <c r="B7015" s="26"/>
    </row>
    <row r="7016" spans="1:2" x14ac:dyDescent="0.25">
      <c r="A7016" s="25"/>
      <c r="B7016" s="26"/>
    </row>
    <row r="7017" spans="1:2" x14ac:dyDescent="0.25">
      <c r="A7017" s="25"/>
      <c r="B7017" s="26"/>
    </row>
    <row r="7018" spans="1:2" x14ac:dyDescent="0.25">
      <c r="A7018" s="25"/>
      <c r="B7018" s="26"/>
    </row>
    <row r="7019" spans="1:2" x14ac:dyDescent="0.25">
      <c r="A7019" s="25"/>
      <c r="B7019" s="26"/>
    </row>
    <row r="7020" spans="1:2" x14ac:dyDescent="0.25">
      <c r="A7020" s="25"/>
      <c r="B7020" s="26"/>
    </row>
    <row r="7021" spans="1:2" x14ac:dyDescent="0.25">
      <c r="A7021" s="25"/>
      <c r="B7021" s="26"/>
    </row>
    <row r="7022" spans="1:2" x14ac:dyDescent="0.25">
      <c r="A7022" s="25"/>
      <c r="B7022" s="26"/>
    </row>
    <row r="7023" spans="1:2" x14ac:dyDescent="0.25">
      <c r="A7023" s="25"/>
      <c r="B7023" s="26"/>
    </row>
    <row r="7024" spans="1:2" x14ac:dyDescent="0.25">
      <c r="A7024" s="25"/>
      <c r="B7024" s="26"/>
    </row>
    <row r="7025" spans="1:2" x14ac:dyDescent="0.25">
      <c r="A7025" s="25"/>
      <c r="B7025" s="26"/>
    </row>
    <row r="7026" spans="1:2" x14ac:dyDescent="0.25">
      <c r="A7026" s="25"/>
      <c r="B7026" s="26"/>
    </row>
    <row r="7027" spans="1:2" x14ac:dyDescent="0.25">
      <c r="A7027" s="25"/>
      <c r="B7027" s="26"/>
    </row>
    <row r="7028" spans="1:2" x14ac:dyDescent="0.25">
      <c r="A7028" s="25"/>
      <c r="B7028" s="26"/>
    </row>
    <row r="7029" spans="1:2" x14ac:dyDescent="0.25">
      <c r="A7029" s="25"/>
      <c r="B7029" s="26"/>
    </row>
    <row r="7030" spans="1:2" x14ac:dyDescent="0.25">
      <c r="A7030" s="25"/>
      <c r="B7030" s="26"/>
    </row>
    <row r="7031" spans="1:2" x14ac:dyDescent="0.25">
      <c r="A7031" s="25"/>
      <c r="B7031" s="26"/>
    </row>
    <row r="7032" spans="1:2" x14ac:dyDescent="0.25">
      <c r="A7032" s="25"/>
      <c r="B7032" s="26"/>
    </row>
    <row r="7033" spans="1:2" x14ac:dyDescent="0.25">
      <c r="A7033" s="25"/>
      <c r="B7033" s="26"/>
    </row>
    <row r="7034" spans="1:2" x14ac:dyDescent="0.25">
      <c r="A7034" s="25"/>
      <c r="B7034" s="26"/>
    </row>
    <row r="7035" spans="1:2" x14ac:dyDescent="0.25">
      <c r="A7035" s="25"/>
      <c r="B7035" s="26"/>
    </row>
    <row r="7036" spans="1:2" x14ac:dyDescent="0.25">
      <c r="A7036" s="25"/>
      <c r="B7036" s="26"/>
    </row>
    <row r="7037" spans="1:2" x14ac:dyDescent="0.25">
      <c r="A7037" s="25"/>
      <c r="B7037" s="26"/>
    </row>
    <row r="7038" spans="1:2" x14ac:dyDescent="0.25">
      <c r="A7038" s="25"/>
      <c r="B7038" s="26"/>
    </row>
    <row r="7039" spans="1:2" x14ac:dyDescent="0.25">
      <c r="A7039" s="25"/>
      <c r="B7039" s="26"/>
    </row>
    <row r="7040" spans="1:2" x14ac:dyDescent="0.25">
      <c r="A7040" s="25"/>
      <c r="B7040" s="26"/>
    </row>
    <row r="7041" spans="1:2" x14ac:dyDescent="0.25">
      <c r="A7041" s="25"/>
      <c r="B7041" s="26"/>
    </row>
    <row r="7042" spans="1:2" x14ac:dyDescent="0.25">
      <c r="A7042" s="25"/>
      <c r="B7042" s="26"/>
    </row>
    <row r="7043" spans="1:2" x14ac:dyDescent="0.25">
      <c r="A7043" s="25"/>
      <c r="B7043" s="26"/>
    </row>
    <row r="7044" spans="1:2" x14ac:dyDescent="0.25">
      <c r="A7044" s="25"/>
      <c r="B7044" s="26"/>
    </row>
    <row r="7045" spans="1:2" x14ac:dyDescent="0.25">
      <c r="A7045" s="25"/>
      <c r="B7045" s="26"/>
    </row>
    <row r="7046" spans="1:2" x14ac:dyDescent="0.25">
      <c r="A7046" s="25"/>
      <c r="B7046" s="26"/>
    </row>
    <row r="7047" spans="1:2" x14ac:dyDescent="0.25">
      <c r="A7047" s="25"/>
      <c r="B7047" s="26"/>
    </row>
    <row r="7048" spans="1:2" x14ac:dyDescent="0.25">
      <c r="A7048" s="25"/>
      <c r="B7048" s="26"/>
    </row>
    <row r="7049" spans="1:2" x14ac:dyDescent="0.25">
      <c r="A7049" s="25"/>
      <c r="B7049" s="26"/>
    </row>
    <row r="7050" spans="1:2" x14ac:dyDescent="0.25">
      <c r="A7050" s="25"/>
      <c r="B7050" s="26"/>
    </row>
    <row r="7051" spans="1:2" x14ac:dyDescent="0.25">
      <c r="A7051" s="25"/>
      <c r="B7051" s="26"/>
    </row>
    <row r="7052" spans="1:2" x14ac:dyDescent="0.25">
      <c r="A7052" s="25"/>
      <c r="B7052" s="26"/>
    </row>
    <row r="7053" spans="1:2" x14ac:dyDescent="0.25">
      <c r="A7053" s="25"/>
      <c r="B7053" s="26"/>
    </row>
    <row r="7054" spans="1:2" x14ac:dyDescent="0.25">
      <c r="A7054" s="25"/>
      <c r="B7054" s="26"/>
    </row>
    <row r="7055" spans="1:2" x14ac:dyDescent="0.25">
      <c r="A7055" s="25"/>
      <c r="B7055" s="26"/>
    </row>
    <row r="7056" spans="1:2" x14ac:dyDescent="0.25">
      <c r="A7056" s="25"/>
      <c r="B7056" s="26"/>
    </row>
    <row r="7057" spans="1:2" x14ac:dyDescent="0.25">
      <c r="A7057" s="25"/>
      <c r="B7057" s="26"/>
    </row>
    <row r="7058" spans="1:2" x14ac:dyDescent="0.25">
      <c r="A7058" s="25"/>
      <c r="B7058" s="26"/>
    </row>
    <row r="7059" spans="1:2" x14ac:dyDescent="0.25">
      <c r="A7059" s="25"/>
      <c r="B7059" s="26"/>
    </row>
    <row r="7060" spans="1:2" x14ac:dyDescent="0.25">
      <c r="A7060" s="25"/>
      <c r="B7060" s="26"/>
    </row>
    <row r="7061" spans="1:2" x14ac:dyDescent="0.25">
      <c r="A7061" s="25"/>
      <c r="B7061" s="26"/>
    </row>
    <row r="7062" spans="1:2" x14ac:dyDescent="0.25">
      <c r="A7062" s="25"/>
      <c r="B7062" s="26"/>
    </row>
    <row r="7063" spans="1:2" x14ac:dyDescent="0.25">
      <c r="A7063" s="25"/>
      <c r="B7063" s="26"/>
    </row>
    <row r="7064" spans="1:2" x14ac:dyDescent="0.25">
      <c r="A7064" s="25"/>
      <c r="B7064" s="26"/>
    </row>
    <row r="7065" spans="1:2" x14ac:dyDescent="0.25">
      <c r="A7065" s="25"/>
      <c r="B7065" s="26"/>
    </row>
    <row r="7066" spans="1:2" x14ac:dyDescent="0.25">
      <c r="A7066" s="25"/>
      <c r="B7066" s="26"/>
    </row>
    <row r="7067" spans="1:2" x14ac:dyDescent="0.25">
      <c r="A7067" s="25"/>
      <c r="B7067" s="26"/>
    </row>
    <row r="7068" spans="1:2" x14ac:dyDescent="0.25">
      <c r="A7068" s="25"/>
      <c r="B7068" s="26"/>
    </row>
    <row r="7069" spans="1:2" x14ac:dyDescent="0.25">
      <c r="A7069" s="25"/>
      <c r="B7069" s="26"/>
    </row>
    <row r="7070" spans="1:2" x14ac:dyDescent="0.25">
      <c r="A7070" s="25"/>
      <c r="B7070" s="26"/>
    </row>
    <row r="7071" spans="1:2" x14ac:dyDescent="0.25">
      <c r="A7071" s="25"/>
      <c r="B7071" s="26"/>
    </row>
    <row r="7072" spans="1:2" x14ac:dyDescent="0.25">
      <c r="A7072" s="25"/>
      <c r="B7072" s="26"/>
    </row>
    <row r="7073" spans="1:2" x14ac:dyDescent="0.25">
      <c r="A7073" s="25"/>
      <c r="B7073" s="26"/>
    </row>
    <row r="7074" spans="1:2" x14ac:dyDescent="0.25">
      <c r="A7074" s="25"/>
      <c r="B7074" s="26"/>
    </row>
    <row r="7075" spans="1:2" x14ac:dyDescent="0.25">
      <c r="A7075" s="25"/>
      <c r="B7075" s="26"/>
    </row>
    <row r="7076" spans="1:2" x14ac:dyDescent="0.25">
      <c r="A7076" s="25"/>
      <c r="B7076" s="26"/>
    </row>
    <row r="7077" spans="1:2" x14ac:dyDescent="0.25">
      <c r="A7077" s="25"/>
      <c r="B7077" s="26"/>
    </row>
    <row r="7078" spans="1:2" x14ac:dyDescent="0.25">
      <c r="A7078" s="25"/>
      <c r="B7078" s="26"/>
    </row>
    <row r="7079" spans="1:2" x14ac:dyDescent="0.25">
      <c r="A7079" s="25"/>
      <c r="B7079" s="26"/>
    </row>
    <row r="7080" spans="1:2" x14ac:dyDescent="0.25">
      <c r="A7080" s="25"/>
      <c r="B7080" s="26"/>
    </row>
    <row r="7081" spans="1:2" x14ac:dyDescent="0.25">
      <c r="A7081" s="25"/>
      <c r="B7081" s="26"/>
    </row>
    <row r="7082" spans="1:2" x14ac:dyDescent="0.25">
      <c r="A7082" s="25"/>
      <c r="B7082" s="26"/>
    </row>
    <row r="7083" spans="1:2" x14ac:dyDescent="0.25">
      <c r="A7083" s="25"/>
      <c r="B7083" s="26"/>
    </row>
    <row r="7084" spans="1:2" x14ac:dyDescent="0.25">
      <c r="A7084" s="25"/>
      <c r="B7084" s="26"/>
    </row>
    <row r="7085" spans="1:2" x14ac:dyDescent="0.25">
      <c r="A7085" s="25"/>
      <c r="B7085" s="26"/>
    </row>
    <row r="7086" spans="1:2" x14ac:dyDescent="0.25">
      <c r="A7086" s="25"/>
      <c r="B7086" s="26"/>
    </row>
    <row r="7087" spans="1:2" x14ac:dyDescent="0.25">
      <c r="A7087" s="25"/>
      <c r="B7087" s="26"/>
    </row>
    <row r="7088" spans="1:2" x14ac:dyDescent="0.25">
      <c r="A7088" s="25"/>
      <c r="B7088" s="26"/>
    </row>
    <row r="7089" spans="1:2" x14ac:dyDescent="0.25">
      <c r="A7089" s="25"/>
      <c r="B7089" s="26"/>
    </row>
    <row r="7090" spans="1:2" x14ac:dyDescent="0.25">
      <c r="A7090" s="25"/>
      <c r="B7090" s="26"/>
    </row>
    <row r="7091" spans="1:2" x14ac:dyDescent="0.25">
      <c r="A7091" s="25"/>
      <c r="B7091" s="26"/>
    </row>
    <row r="7092" spans="1:2" x14ac:dyDescent="0.25">
      <c r="A7092" s="25"/>
      <c r="B7092" s="26"/>
    </row>
    <row r="7093" spans="1:2" x14ac:dyDescent="0.25">
      <c r="A7093" s="25"/>
      <c r="B7093" s="26"/>
    </row>
    <row r="7094" spans="1:2" x14ac:dyDescent="0.25">
      <c r="A7094" s="25"/>
      <c r="B7094" s="26"/>
    </row>
    <row r="7095" spans="1:2" x14ac:dyDescent="0.25">
      <c r="A7095" s="25"/>
      <c r="B7095" s="26"/>
    </row>
    <row r="7096" spans="1:2" x14ac:dyDescent="0.25">
      <c r="A7096" s="25"/>
      <c r="B7096" s="26"/>
    </row>
    <row r="7097" spans="1:2" x14ac:dyDescent="0.25">
      <c r="A7097" s="25"/>
      <c r="B7097" s="26"/>
    </row>
    <row r="7098" spans="1:2" x14ac:dyDescent="0.25">
      <c r="A7098" s="25"/>
      <c r="B7098" s="26"/>
    </row>
    <row r="7099" spans="1:2" x14ac:dyDescent="0.25">
      <c r="A7099" s="25"/>
      <c r="B7099" s="26"/>
    </row>
    <row r="7100" spans="1:2" x14ac:dyDescent="0.25">
      <c r="A7100" s="25"/>
      <c r="B7100" s="26"/>
    </row>
    <row r="7101" spans="1:2" x14ac:dyDescent="0.25">
      <c r="A7101" s="25"/>
      <c r="B7101" s="26"/>
    </row>
    <row r="7102" spans="1:2" x14ac:dyDescent="0.25">
      <c r="A7102" s="25"/>
      <c r="B7102" s="26"/>
    </row>
    <row r="7103" spans="1:2" x14ac:dyDescent="0.25">
      <c r="A7103" s="25"/>
      <c r="B7103" s="26"/>
    </row>
    <row r="7104" spans="1:2" x14ac:dyDescent="0.25">
      <c r="A7104" s="25"/>
      <c r="B7104" s="26"/>
    </row>
    <row r="7105" spans="1:2" x14ac:dyDescent="0.25">
      <c r="A7105" s="25"/>
      <c r="B7105" s="26"/>
    </row>
    <row r="7106" spans="1:2" x14ac:dyDescent="0.25">
      <c r="A7106" s="25"/>
      <c r="B7106" s="26"/>
    </row>
    <row r="7107" spans="1:2" x14ac:dyDescent="0.25">
      <c r="A7107" s="25"/>
      <c r="B7107" s="26"/>
    </row>
    <row r="7108" spans="1:2" x14ac:dyDescent="0.25">
      <c r="A7108" s="25"/>
      <c r="B7108" s="26"/>
    </row>
    <row r="7109" spans="1:2" x14ac:dyDescent="0.25">
      <c r="A7109" s="25"/>
      <c r="B7109" s="26"/>
    </row>
    <row r="7110" spans="1:2" x14ac:dyDescent="0.25">
      <c r="A7110" s="25"/>
      <c r="B7110" s="26"/>
    </row>
    <row r="7111" spans="1:2" x14ac:dyDescent="0.25">
      <c r="A7111" s="25"/>
      <c r="B7111" s="26"/>
    </row>
    <row r="7112" spans="1:2" x14ac:dyDescent="0.25">
      <c r="A7112" s="25"/>
      <c r="B7112" s="26"/>
    </row>
    <row r="7113" spans="1:2" x14ac:dyDescent="0.25">
      <c r="A7113" s="25"/>
      <c r="B7113" s="26"/>
    </row>
    <row r="7114" spans="1:2" x14ac:dyDescent="0.25">
      <c r="A7114" s="25"/>
      <c r="B7114" s="26"/>
    </row>
    <row r="7115" spans="1:2" x14ac:dyDescent="0.25">
      <c r="A7115" s="25"/>
      <c r="B7115" s="26"/>
    </row>
    <row r="7116" spans="1:2" x14ac:dyDescent="0.25">
      <c r="A7116" s="25"/>
      <c r="B7116" s="26"/>
    </row>
    <row r="7117" spans="1:2" x14ac:dyDescent="0.25">
      <c r="A7117" s="25"/>
      <c r="B7117" s="26"/>
    </row>
    <row r="7118" spans="1:2" x14ac:dyDescent="0.25">
      <c r="A7118" s="25"/>
      <c r="B7118" s="26"/>
    </row>
    <row r="7119" spans="1:2" x14ac:dyDescent="0.25">
      <c r="A7119" s="25"/>
      <c r="B7119" s="26"/>
    </row>
    <row r="7120" spans="1:2" x14ac:dyDescent="0.25">
      <c r="A7120" s="25"/>
      <c r="B7120" s="26"/>
    </row>
    <row r="7121" spans="1:2" x14ac:dyDescent="0.25">
      <c r="A7121" s="25"/>
      <c r="B7121" s="26"/>
    </row>
    <row r="7122" spans="1:2" x14ac:dyDescent="0.25">
      <c r="A7122" s="25"/>
      <c r="B7122" s="26"/>
    </row>
    <row r="7123" spans="1:2" x14ac:dyDescent="0.25">
      <c r="A7123" s="25"/>
      <c r="B7123" s="26"/>
    </row>
    <row r="7124" spans="1:2" x14ac:dyDescent="0.25">
      <c r="A7124" s="25"/>
      <c r="B7124" s="26"/>
    </row>
    <row r="7125" spans="1:2" x14ac:dyDescent="0.25">
      <c r="A7125" s="25"/>
      <c r="B7125" s="26"/>
    </row>
    <row r="7126" spans="1:2" x14ac:dyDescent="0.25">
      <c r="A7126" s="25"/>
      <c r="B7126" s="26"/>
    </row>
    <row r="7127" spans="1:2" x14ac:dyDescent="0.25">
      <c r="A7127" s="25"/>
      <c r="B7127" s="26"/>
    </row>
    <row r="7128" spans="1:2" x14ac:dyDescent="0.25">
      <c r="A7128" s="25"/>
      <c r="B7128" s="26"/>
    </row>
    <row r="7129" spans="1:2" x14ac:dyDescent="0.25">
      <c r="A7129" s="25"/>
      <c r="B7129" s="26"/>
    </row>
    <row r="7130" spans="1:2" x14ac:dyDescent="0.25">
      <c r="A7130" s="25"/>
      <c r="B7130" s="26"/>
    </row>
    <row r="7131" spans="1:2" x14ac:dyDescent="0.25">
      <c r="A7131" s="25"/>
      <c r="B7131" s="26"/>
    </row>
    <row r="7132" spans="1:2" x14ac:dyDescent="0.25">
      <c r="A7132" s="25"/>
      <c r="B7132" s="26"/>
    </row>
    <row r="7133" spans="1:2" x14ac:dyDescent="0.25">
      <c r="A7133" s="25"/>
      <c r="B7133" s="26"/>
    </row>
    <row r="7134" spans="1:2" x14ac:dyDescent="0.25">
      <c r="A7134" s="25"/>
      <c r="B7134" s="26"/>
    </row>
    <row r="7135" spans="1:2" x14ac:dyDescent="0.25">
      <c r="A7135" s="25"/>
      <c r="B7135" s="26"/>
    </row>
    <row r="7136" spans="1:2" x14ac:dyDescent="0.25">
      <c r="A7136" s="25"/>
      <c r="B7136" s="26"/>
    </row>
    <row r="7137" spans="1:2" x14ac:dyDescent="0.25">
      <c r="A7137" s="25"/>
      <c r="B7137" s="26"/>
    </row>
    <row r="7138" spans="1:2" x14ac:dyDescent="0.25">
      <c r="A7138" s="25"/>
      <c r="B7138" s="26"/>
    </row>
    <row r="7139" spans="1:2" x14ac:dyDescent="0.25">
      <c r="A7139" s="25"/>
      <c r="B7139" s="26"/>
    </row>
    <row r="7140" spans="1:2" x14ac:dyDescent="0.25">
      <c r="A7140" s="25"/>
      <c r="B7140" s="26"/>
    </row>
    <row r="7141" spans="1:2" x14ac:dyDescent="0.25">
      <c r="A7141" s="25"/>
      <c r="B7141" s="26"/>
    </row>
    <row r="7142" spans="1:2" x14ac:dyDescent="0.25">
      <c r="A7142" s="25"/>
      <c r="B7142" s="26"/>
    </row>
    <row r="7143" spans="1:2" x14ac:dyDescent="0.25">
      <c r="A7143" s="25"/>
      <c r="B7143" s="26"/>
    </row>
    <row r="7144" spans="1:2" x14ac:dyDescent="0.25">
      <c r="A7144" s="25"/>
      <c r="B7144" s="26"/>
    </row>
    <row r="7145" spans="1:2" x14ac:dyDescent="0.25">
      <c r="A7145" s="25"/>
      <c r="B7145" s="26"/>
    </row>
    <row r="7146" spans="1:2" x14ac:dyDescent="0.25">
      <c r="A7146" s="25"/>
      <c r="B7146" s="26"/>
    </row>
    <row r="7147" spans="1:2" x14ac:dyDescent="0.25">
      <c r="A7147" s="25"/>
      <c r="B7147" s="26"/>
    </row>
    <row r="7148" spans="1:2" x14ac:dyDescent="0.25">
      <c r="A7148" s="25"/>
      <c r="B7148" s="26"/>
    </row>
    <row r="7149" spans="1:2" x14ac:dyDescent="0.25">
      <c r="A7149" s="25"/>
      <c r="B7149" s="26"/>
    </row>
    <row r="7150" spans="1:2" x14ac:dyDescent="0.25">
      <c r="A7150" s="25"/>
      <c r="B7150" s="26"/>
    </row>
    <row r="7151" spans="1:2" x14ac:dyDescent="0.25">
      <c r="A7151" s="25"/>
      <c r="B7151" s="26"/>
    </row>
    <row r="7152" spans="1:2" x14ac:dyDescent="0.25">
      <c r="A7152" s="25"/>
      <c r="B7152" s="26"/>
    </row>
    <row r="7153" spans="1:2" x14ac:dyDescent="0.25">
      <c r="A7153" s="25"/>
      <c r="B7153" s="26"/>
    </row>
    <row r="7154" spans="1:2" x14ac:dyDescent="0.25">
      <c r="A7154" s="25"/>
      <c r="B7154" s="26"/>
    </row>
    <row r="7155" spans="1:2" x14ac:dyDescent="0.25">
      <c r="A7155" s="25"/>
      <c r="B7155" s="26"/>
    </row>
    <row r="7156" spans="1:2" x14ac:dyDescent="0.25">
      <c r="A7156" s="25"/>
      <c r="B7156" s="26"/>
    </row>
    <row r="7157" spans="1:2" x14ac:dyDescent="0.25">
      <c r="A7157" s="25"/>
      <c r="B7157" s="26"/>
    </row>
    <row r="7158" spans="1:2" x14ac:dyDescent="0.25">
      <c r="A7158" s="25"/>
      <c r="B7158" s="26"/>
    </row>
    <row r="7159" spans="1:2" x14ac:dyDescent="0.25">
      <c r="A7159" s="25"/>
      <c r="B7159" s="26"/>
    </row>
    <row r="7160" spans="1:2" x14ac:dyDescent="0.25">
      <c r="A7160" s="25"/>
      <c r="B7160" s="26"/>
    </row>
    <row r="7161" spans="1:2" x14ac:dyDescent="0.25">
      <c r="A7161" s="25"/>
      <c r="B7161" s="26"/>
    </row>
    <row r="7162" spans="1:2" x14ac:dyDescent="0.25">
      <c r="A7162" s="25"/>
      <c r="B7162" s="26"/>
    </row>
    <row r="7163" spans="1:2" x14ac:dyDescent="0.25">
      <c r="A7163" s="25"/>
      <c r="B7163" s="26"/>
    </row>
    <row r="7164" spans="1:2" x14ac:dyDescent="0.25">
      <c r="A7164" s="25"/>
      <c r="B7164" s="26"/>
    </row>
    <row r="7165" spans="1:2" x14ac:dyDescent="0.25">
      <c r="A7165" s="25"/>
      <c r="B7165" s="26"/>
    </row>
    <row r="7166" spans="1:2" x14ac:dyDescent="0.25">
      <c r="A7166" s="25"/>
      <c r="B7166" s="26"/>
    </row>
    <row r="7167" spans="1:2" x14ac:dyDescent="0.25">
      <c r="A7167" s="25"/>
      <c r="B7167" s="26"/>
    </row>
    <row r="7168" spans="1:2" x14ac:dyDescent="0.25">
      <c r="A7168" s="25"/>
      <c r="B7168" s="26"/>
    </row>
    <row r="7169" spans="1:2" x14ac:dyDescent="0.25">
      <c r="A7169" s="25"/>
      <c r="B7169" s="26"/>
    </row>
    <row r="7170" spans="1:2" x14ac:dyDescent="0.25">
      <c r="A7170" s="25"/>
      <c r="B7170" s="26"/>
    </row>
    <row r="7171" spans="1:2" x14ac:dyDescent="0.25">
      <c r="A7171" s="25"/>
      <c r="B7171" s="26"/>
    </row>
    <row r="7172" spans="1:2" x14ac:dyDescent="0.25">
      <c r="A7172" s="25"/>
      <c r="B7172" s="26"/>
    </row>
    <row r="7173" spans="1:2" x14ac:dyDescent="0.25">
      <c r="A7173" s="25"/>
      <c r="B7173" s="26"/>
    </row>
    <row r="7174" spans="1:2" x14ac:dyDescent="0.25">
      <c r="A7174" s="25"/>
      <c r="B7174" s="26"/>
    </row>
    <row r="7175" spans="1:2" x14ac:dyDescent="0.25">
      <c r="A7175" s="25"/>
      <c r="B7175" s="26"/>
    </row>
    <row r="7176" spans="1:2" x14ac:dyDescent="0.25">
      <c r="A7176" s="25"/>
      <c r="B7176" s="26"/>
    </row>
    <row r="7177" spans="1:2" x14ac:dyDescent="0.25">
      <c r="A7177" s="25"/>
      <c r="B7177" s="26"/>
    </row>
    <row r="7178" spans="1:2" x14ac:dyDescent="0.25">
      <c r="A7178" s="25"/>
      <c r="B7178" s="26"/>
    </row>
    <row r="7179" spans="1:2" x14ac:dyDescent="0.25">
      <c r="A7179" s="25"/>
      <c r="B7179" s="26"/>
    </row>
    <row r="7180" spans="1:2" x14ac:dyDescent="0.25">
      <c r="A7180" s="25"/>
      <c r="B7180" s="26"/>
    </row>
    <row r="7181" spans="1:2" x14ac:dyDescent="0.25">
      <c r="A7181" s="25"/>
      <c r="B7181" s="26"/>
    </row>
    <row r="7182" spans="1:2" x14ac:dyDescent="0.25">
      <c r="A7182" s="25"/>
      <c r="B7182" s="26"/>
    </row>
    <row r="7183" spans="1:2" x14ac:dyDescent="0.25">
      <c r="A7183" s="25"/>
      <c r="B7183" s="26"/>
    </row>
    <row r="7184" spans="1:2" x14ac:dyDescent="0.25">
      <c r="A7184" s="25"/>
      <c r="B7184" s="26"/>
    </row>
    <row r="7185" spans="1:2" x14ac:dyDescent="0.25">
      <c r="A7185" s="25"/>
      <c r="B7185" s="26"/>
    </row>
    <row r="7186" spans="1:2" x14ac:dyDescent="0.25">
      <c r="A7186" s="25"/>
      <c r="B7186" s="26"/>
    </row>
    <row r="7187" spans="1:2" x14ac:dyDescent="0.25">
      <c r="A7187" s="25"/>
      <c r="B7187" s="26"/>
    </row>
    <row r="7188" spans="1:2" x14ac:dyDescent="0.25">
      <c r="A7188" s="25"/>
      <c r="B7188" s="26"/>
    </row>
    <row r="7189" spans="1:2" x14ac:dyDescent="0.25">
      <c r="A7189" s="25"/>
      <c r="B7189" s="26"/>
    </row>
    <row r="7190" spans="1:2" x14ac:dyDescent="0.25">
      <c r="A7190" s="25"/>
      <c r="B7190" s="26"/>
    </row>
    <row r="7191" spans="1:2" x14ac:dyDescent="0.25">
      <c r="A7191" s="25"/>
      <c r="B7191" s="26"/>
    </row>
    <row r="7192" spans="1:2" x14ac:dyDescent="0.25">
      <c r="A7192" s="25"/>
      <c r="B7192" s="26"/>
    </row>
    <row r="7193" spans="1:2" x14ac:dyDescent="0.25">
      <c r="A7193" s="25"/>
      <c r="B7193" s="26"/>
    </row>
    <row r="7194" spans="1:2" x14ac:dyDescent="0.25">
      <c r="A7194" s="25"/>
      <c r="B7194" s="26"/>
    </row>
    <row r="7195" spans="1:2" x14ac:dyDescent="0.25">
      <c r="A7195" s="25"/>
      <c r="B7195" s="26"/>
    </row>
    <row r="7196" spans="1:2" x14ac:dyDescent="0.25">
      <c r="A7196" s="25"/>
      <c r="B7196" s="26"/>
    </row>
    <row r="7197" spans="1:2" x14ac:dyDescent="0.25">
      <c r="A7197" s="25"/>
      <c r="B7197" s="26"/>
    </row>
    <row r="7198" spans="1:2" x14ac:dyDescent="0.25">
      <c r="A7198" s="25"/>
      <c r="B7198" s="26"/>
    </row>
    <row r="7199" spans="1:2" x14ac:dyDescent="0.25">
      <c r="A7199" s="25"/>
      <c r="B7199" s="26"/>
    </row>
    <row r="7200" spans="1:2" x14ac:dyDescent="0.25">
      <c r="A7200" s="25"/>
      <c r="B7200" s="26"/>
    </row>
    <row r="7201" spans="1:2" x14ac:dyDescent="0.25">
      <c r="A7201" s="25"/>
      <c r="B7201" s="26"/>
    </row>
    <row r="7202" spans="1:2" x14ac:dyDescent="0.25">
      <c r="A7202" s="25"/>
      <c r="B7202" s="26"/>
    </row>
    <row r="7203" spans="1:2" x14ac:dyDescent="0.25">
      <c r="A7203" s="25"/>
      <c r="B7203" s="26"/>
    </row>
    <row r="7204" spans="1:2" x14ac:dyDescent="0.25">
      <c r="A7204" s="25"/>
      <c r="B7204" s="26"/>
    </row>
    <row r="7205" spans="1:2" x14ac:dyDescent="0.25">
      <c r="A7205" s="25"/>
      <c r="B7205" s="26"/>
    </row>
    <row r="7206" spans="1:2" x14ac:dyDescent="0.25">
      <c r="A7206" s="25"/>
      <c r="B7206" s="26"/>
    </row>
    <row r="7207" spans="1:2" x14ac:dyDescent="0.25">
      <c r="A7207" s="25"/>
      <c r="B7207" s="26"/>
    </row>
    <row r="7208" spans="1:2" x14ac:dyDescent="0.25">
      <c r="A7208" s="25"/>
      <c r="B7208" s="26"/>
    </row>
    <row r="7209" spans="1:2" x14ac:dyDescent="0.25">
      <c r="A7209" s="25"/>
      <c r="B7209" s="26"/>
    </row>
    <row r="7210" spans="1:2" x14ac:dyDescent="0.25">
      <c r="A7210" s="25"/>
      <c r="B7210" s="26"/>
    </row>
    <row r="7211" spans="1:2" x14ac:dyDescent="0.25">
      <c r="A7211" s="25"/>
      <c r="B7211" s="26"/>
    </row>
    <row r="7212" spans="1:2" x14ac:dyDescent="0.25">
      <c r="A7212" s="25"/>
      <c r="B7212" s="26"/>
    </row>
    <row r="7213" spans="1:2" x14ac:dyDescent="0.25">
      <c r="A7213" s="25"/>
      <c r="B7213" s="26"/>
    </row>
    <row r="7214" spans="1:2" x14ac:dyDescent="0.25">
      <c r="A7214" s="25"/>
      <c r="B7214" s="26"/>
    </row>
    <row r="7215" spans="1:2" x14ac:dyDescent="0.25">
      <c r="A7215" s="25"/>
      <c r="B7215" s="26"/>
    </row>
    <row r="7216" spans="1:2" x14ac:dyDescent="0.25">
      <c r="A7216" s="25"/>
      <c r="B7216" s="26"/>
    </row>
    <row r="7217" spans="1:2" x14ac:dyDescent="0.25">
      <c r="A7217" s="25"/>
      <c r="B7217" s="26"/>
    </row>
    <row r="7218" spans="1:2" x14ac:dyDescent="0.25">
      <c r="A7218" s="25"/>
      <c r="B7218" s="26"/>
    </row>
    <row r="7219" spans="1:2" x14ac:dyDescent="0.25">
      <c r="A7219" s="25"/>
      <c r="B7219" s="26"/>
    </row>
    <row r="7220" spans="1:2" x14ac:dyDescent="0.25">
      <c r="A7220" s="25"/>
      <c r="B7220" s="26"/>
    </row>
    <row r="7221" spans="1:2" x14ac:dyDescent="0.25">
      <c r="A7221" s="25"/>
      <c r="B7221" s="26"/>
    </row>
    <row r="7222" spans="1:2" x14ac:dyDescent="0.25">
      <c r="A7222" s="25"/>
      <c r="B7222" s="26"/>
    </row>
    <row r="7223" spans="1:2" x14ac:dyDescent="0.25">
      <c r="A7223" s="25"/>
      <c r="B7223" s="26"/>
    </row>
    <row r="7224" spans="1:2" x14ac:dyDescent="0.25">
      <c r="A7224" s="25"/>
      <c r="B7224" s="26"/>
    </row>
    <row r="7225" spans="1:2" x14ac:dyDescent="0.25">
      <c r="A7225" s="25"/>
      <c r="B7225" s="26"/>
    </row>
    <row r="7226" spans="1:2" x14ac:dyDescent="0.25">
      <c r="A7226" s="25"/>
      <c r="B7226" s="26"/>
    </row>
    <row r="7227" spans="1:2" x14ac:dyDescent="0.25">
      <c r="A7227" s="25"/>
      <c r="B7227" s="26"/>
    </row>
    <row r="7228" spans="1:2" x14ac:dyDescent="0.25">
      <c r="A7228" s="25"/>
      <c r="B7228" s="26"/>
    </row>
    <row r="7229" spans="1:2" x14ac:dyDescent="0.25">
      <c r="A7229" s="25"/>
      <c r="B7229" s="26"/>
    </row>
    <row r="7230" spans="1:2" x14ac:dyDescent="0.25">
      <c r="A7230" s="25"/>
      <c r="B7230" s="26"/>
    </row>
    <row r="7231" spans="1:2" x14ac:dyDescent="0.25">
      <c r="A7231" s="25"/>
      <c r="B7231" s="26"/>
    </row>
    <row r="7232" spans="1:2" x14ac:dyDescent="0.25">
      <c r="A7232" s="25"/>
      <c r="B7232" s="26"/>
    </row>
    <row r="7233" spans="1:2" x14ac:dyDescent="0.25">
      <c r="A7233" s="25"/>
      <c r="B7233" s="26"/>
    </row>
    <row r="7234" spans="1:2" x14ac:dyDescent="0.25">
      <c r="A7234" s="25"/>
      <c r="B7234" s="26"/>
    </row>
    <row r="7235" spans="1:2" x14ac:dyDescent="0.25">
      <c r="A7235" s="25"/>
      <c r="B7235" s="26"/>
    </row>
    <row r="7236" spans="1:2" x14ac:dyDescent="0.25">
      <c r="A7236" s="25"/>
      <c r="B7236" s="26"/>
    </row>
    <row r="7237" spans="1:2" x14ac:dyDescent="0.25">
      <c r="A7237" s="25"/>
      <c r="B7237" s="26"/>
    </row>
    <row r="7238" spans="1:2" x14ac:dyDescent="0.25">
      <c r="A7238" s="25"/>
      <c r="B7238" s="26"/>
    </row>
    <row r="7239" spans="1:2" x14ac:dyDescent="0.25">
      <c r="A7239" s="25"/>
      <c r="B7239" s="26"/>
    </row>
    <row r="7240" spans="1:2" x14ac:dyDescent="0.25">
      <c r="A7240" s="25"/>
      <c r="B7240" s="26"/>
    </row>
    <row r="7241" spans="1:2" x14ac:dyDescent="0.25">
      <c r="A7241" s="25"/>
      <c r="B7241" s="26"/>
    </row>
    <row r="7242" spans="1:2" x14ac:dyDescent="0.25">
      <c r="A7242" s="25"/>
      <c r="B7242" s="26"/>
    </row>
    <row r="7243" spans="1:2" x14ac:dyDescent="0.25">
      <c r="A7243" s="25"/>
      <c r="B7243" s="26"/>
    </row>
    <row r="7244" spans="1:2" x14ac:dyDescent="0.25">
      <c r="A7244" s="25"/>
      <c r="B7244" s="26"/>
    </row>
    <row r="7245" spans="1:2" x14ac:dyDescent="0.25">
      <c r="A7245" s="25"/>
      <c r="B7245" s="26"/>
    </row>
    <row r="7246" spans="1:2" x14ac:dyDescent="0.25">
      <c r="A7246" s="25"/>
      <c r="B7246" s="26"/>
    </row>
    <row r="7247" spans="1:2" x14ac:dyDescent="0.25">
      <c r="A7247" s="25"/>
      <c r="B7247" s="26"/>
    </row>
    <row r="7248" spans="1:2" x14ac:dyDescent="0.25">
      <c r="A7248" s="25"/>
      <c r="B7248" s="26"/>
    </row>
    <row r="7249" spans="1:2" x14ac:dyDescent="0.25">
      <c r="A7249" s="25"/>
      <c r="B7249" s="26"/>
    </row>
    <row r="7250" spans="1:2" x14ac:dyDescent="0.25">
      <c r="A7250" s="25"/>
      <c r="B7250" s="26"/>
    </row>
    <row r="7251" spans="1:2" x14ac:dyDescent="0.25">
      <c r="A7251" s="25"/>
      <c r="B7251" s="26"/>
    </row>
    <row r="7252" spans="1:2" x14ac:dyDescent="0.25">
      <c r="A7252" s="25"/>
      <c r="B7252" s="26"/>
    </row>
    <row r="7253" spans="1:2" x14ac:dyDescent="0.25">
      <c r="A7253" s="25"/>
      <c r="B7253" s="26"/>
    </row>
    <row r="7254" spans="1:2" x14ac:dyDescent="0.25">
      <c r="A7254" s="25"/>
      <c r="B7254" s="26"/>
    </row>
    <row r="7255" spans="1:2" x14ac:dyDescent="0.25">
      <c r="A7255" s="25"/>
      <c r="B7255" s="26"/>
    </row>
    <row r="7256" spans="1:2" x14ac:dyDescent="0.25">
      <c r="A7256" s="25"/>
      <c r="B7256" s="26"/>
    </row>
    <row r="7257" spans="1:2" x14ac:dyDescent="0.25">
      <c r="A7257" s="25"/>
      <c r="B7257" s="26"/>
    </row>
    <row r="7258" spans="1:2" x14ac:dyDescent="0.25">
      <c r="A7258" s="25"/>
      <c r="B7258" s="26"/>
    </row>
    <row r="7259" spans="1:2" x14ac:dyDescent="0.25">
      <c r="A7259" s="25"/>
      <c r="B7259" s="26"/>
    </row>
    <row r="7260" spans="1:2" x14ac:dyDescent="0.25">
      <c r="A7260" s="25"/>
      <c r="B7260" s="26"/>
    </row>
    <row r="7261" spans="1:2" x14ac:dyDescent="0.25">
      <c r="A7261" s="25"/>
      <c r="B7261" s="26"/>
    </row>
    <row r="7262" spans="1:2" x14ac:dyDescent="0.25">
      <c r="A7262" s="25"/>
      <c r="B7262" s="26"/>
    </row>
    <row r="7263" spans="1:2" x14ac:dyDescent="0.25">
      <c r="A7263" s="25"/>
      <c r="B7263" s="26"/>
    </row>
    <row r="7264" spans="1:2" x14ac:dyDescent="0.25">
      <c r="A7264" s="25"/>
      <c r="B7264" s="26"/>
    </row>
    <row r="7265" spans="1:2" x14ac:dyDescent="0.25">
      <c r="A7265" s="25"/>
      <c r="B7265" s="26"/>
    </row>
    <row r="7266" spans="1:2" x14ac:dyDescent="0.25">
      <c r="A7266" s="25"/>
      <c r="B7266" s="26"/>
    </row>
    <row r="7267" spans="1:2" x14ac:dyDescent="0.25">
      <c r="A7267" s="25"/>
      <c r="B7267" s="26"/>
    </row>
    <row r="7268" spans="1:2" x14ac:dyDescent="0.25">
      <c r="A7268" s="25"/>
      <c r="B7268" s="26"/>
    </row>
    <row r="7269" spans="1:2" x14ac:dyDescent="0.25">
      <c r="A7269" s="25"/>
      <c r="B7269" s="26"/>
    </row>
    <row r="7270" spans="1:2" x14ac:dyDescent="0.25">
      <c r="A7270" s="25"/>
      <c r="B7270" s="26"/>
    </row>
    <row r="7271" spans="1:2" x14ac:dyDescent="0.25">
      <c r="A7271" s="25"/>
      <c r="B7271" s="26"/>
    </row>
    <row r="7272" spans="1:2" x14ac:dyDescent="0.25">
      <c r="A7272" s="25"/>
      <c r="B7272" s="26"/>
    </row>
    <row r="7273" spans="1:2" x14ac:dyDescent="0.25">
      <c r="A7273" s="25"/>
      <c r="B7273" s="26"/>
    </row>
    <row r="7274" spans="1:2" x14ac:dyDescent="0.25">
      <c r="A7274" s="25"/>
      <c r="B7274" s="26"/>
    </row>
    <row r="7275" spans="1:2" x14ac:dyDescent="0.25">
      <c r="A7275" s="25"/>
      <c r="B7275" s="26"/>
    </row>
    <row r="7276" spans="1:2" x14ac:dyDescent="0.25">
      <c r="A7276" s="25"/>
      <c r="B7276" s="26"/>
    </row>
    <row r="7277" spans="1:2" x14ac:dyDescent="0.25">
      <c r="A7277" s="25"/>
      <c r="B7277" s="26"/>
    </row>
    <row r="7278" spans="1:2" x14ac:dyDescent="0.25">
      <c r="A7278" s="25"/>
      <c r="B7278" s="26"/>
    </row>
    <row r="7279" spans="1:2" x14ac:dyDescent="0.25">
      <c r="A7279" s="25"/>
      <c r="B7279" s="26"/>
    </row>
    <row r="7280" spans="1:2" x14ac:dyDescent="0.25">
      <c r="A7280" s="25"/>
      <c r="B7280" s="26"/>
    </row>
    <row r="7281" spans="1:2" x14ac:dyDescent="0.25">
      <c r="A7281" s="25"/>
      <c r="B7281" s="26"/>
    </row>
    <row r="7282" spans="1:2" x14ac:dyDescent="0.25">
      <c r="A7282" s="25"/>
      <c r="B7282" s="26"/>
    </row>
    <row r="7283" spans="1:2" x14ac:dyDescent="0.25">
      <c r="A7283" s="25"/>
      <c r="B7283" s="26"/>
    </row>
    <row r="7284" spans="1:2" x14ac:dyDescent="0.25">
      <c r="A7284" s="25"/>
      <c r="B7284" s="26"/>
    </row>
    <row r="7285" spans="1:2" x14ac:dyDescent="0.25">
      <c r="A7285" s="25"/>
      <c r="B7285" s="26"/>
    </row>
    <row r="7286" spans="1:2" x14ac:dyDescent="0.25">
      <c r="A7286" s="25"/>
      <c r="B7286" s="26"/>
    </row>
    <row r="7287" spans="1:2" x14ac:dyDescent="0.25">
      <c r="A7287" s="25"/>
      <c r="B7287" s="26"/>
    </row>
    <row r="7288" spans="1:2" x14ac:dyDescent="0.25">
      <c r="A7288" s="25"/>
      <c r="B7288" s="26"/>
    </row>
    <row r="7289" spans="1:2" x14ac:dyDescent="0.25">
      <c r="A7289" s="25"/>
      <c r="B7289" s="26"/>
    </row>
    <row r="7290" spans="1:2" x14ac:dyDescent="0.25">
      <c r="A7290" s="25"/>
      <c r="B7290" s="26"/>
    </row>
    <row r="7291" spans="1:2" x14ac:dyDescent="0.25">
      <c r="A7291" s="25"/>
      <c r="B7291" s="26"/>
    </row>
    <row r="7292" spans="1:2" x14ac:dyDescent="0.25">
      <c r="A7292" s="25"/>
      <c r="B7292" s="26"/>
    </row>
    <row r="7293" spans="1:2" x14ac:dyDescent="0.25">
      <c r="A7293" s="25"/>
      <c r="B7293" s="26"/>
    </row>
    <row r="7294" spans="1:2" x14ac:dyDescent="0.25">
      <c r="A7294" s="25"/>
      <c r="B7294" s="26"/>
    </row>
    <row r="7295" spans="1:2" x14ac:dyDescent="0.25">
      <c r="A7295" s="25"/>
      <c r="B7295" s="26"/>
    </row>
    <row r="7296" spans="1:2" x14ac:dyDescent="0.25">
      <c r="A7296" s="25"/>
      <c r="B7296" s="26"/>
    </row>
    <row r="7297" spans="1:2" x14ac:dyDescent="0.25">
      <c r="A7297" s="25"/>
      <c r="B7297" s="26"/>
    </row>
    <row r="7298" spans="1:2" x14ac:dyDescent="0.25">
      <c r="A7298" s="25"/>
      <c r="B7298" s="26"/>
    </row>
    <row r="7299" spans="1:2" x14ac:dyDescent="0.25">
      <c r="A7299" s="25"/>
      <c r="B7299" s="26"/>
    </row>
    <row r="7300" spans="1:2" x14ac:dyDescent="0.25">
      <c r="A7300" s="25"/>
      <c r="B7300" s="26"/>
    </row>
    <row r="7301" spans="1:2" x14ac:dyDescent="0.25">
      <c r="A7301" s="25"/>
      <c r="B7301" s="26"/>
    </row>
    <row r="7302" spans="1:2" x14ac:dyDescent="0.25">
      <c r="A7302" s="25"/>
      <c r="B7302" s="26"/>
    </row>
    <row r="7303" spans="1:2" x14ac:dyDescent="0.25">
      <c r="A7303" s="25"/>
      <c r="B7303" s="26"/>
    </row>
    <row r="7304" spans="1:2" x14ac:dyDescent="0.25">
      <c r="A7304" s="25"/>
      <c r="B7304" s="26"/>
    </row>
    <row r="7305" spans="1:2" x14ac:dyDescent="0.25">
      <c r="A7305" s="25"/>
      <c r="B7305" s="26"/>
    </row>
    <row r="7306" spans="1:2" x14ac:dyDescent="0.25">
      <c r="A7306" s="25"/>
      <c r="B7306" s="26"/>
    </row>
    <row r="7307" spans="1:2" x14ac:dyDescent="0.25">
      <c r="A7307" s="25"/>
      <c r="B7307" s="26"/>
    </row>
    <row r="7308" spans="1:2" x14ac:dyDescent="0.25">
      <c r="A7308" s="25"/>
      <c r="B7308" s="26"/>
    </row>
    <row r="7309" spans="1:2" x14ac:dyDescent="0.25">
      <c r="A7309" s="25"/>
      <c r="B7309" s="26"/>
    </row>
    <row r="7310" spans="1:2" x14ac:dyDescent="0.25">
      <c r="A7310" s="25"/>
      <c r="B7310" s="26"/>
    </row>
    <row r="7311" spans="1:2" x14ac:dyDescent="0.25">
      <c r="A7311" s="25"/>
      <c r="B7311" s="26"/>
    </row>
    <row r="7312" spans="1:2" x14ac:dyDescent="0.25">
      <c r="A7312" s="25"/>
      <c r="B7312" s="26"/>
    </row>
    <row r="7313" spans="1:2" x14ac:dyDescent="0.25">
      <c r="A7313" s="25"/>
      <c r="B7313" s="26"/>
    </row>
    <row r="7314" spans="1:2" x14ac:dyDescent="0.25">
      <c r="A7314" s="25"/>
      <c r="B7314" s="26"/>
    </row>
    <row r="7315" spans="1:2" x14ac:dyDescent="0.25">
      <c r="A7315" s="25"/>
      <c r="B7315" s="26"/>
    </row>
    <row r="7316" spans="1:2" x14ac:dyDescent="0.25">
      <c r="A7316" s="25"/>
      <c r="B7316" s="26"/>
    </row>
    <row r="7317" spans="1:2" x14ac:dyDescent="0.25">
      <c r="A7317" s="25"/>
      <c r="B7317" s="26"/>
    </row>
    <row r="7318" spans="1:2" x14ac:dyDescent="0.25">
      <c r="A7318" s="25"/>
      <c r="B7318" s="26"/>
    </row>
    <row r="7319" spans="1:2" x14ac:dyDescent="0.25">
      <c r="A7319" s="25"/>
      <c r="B7319" s="26"/>
    </row>
    <row r="7320" spans="1:2" x14ac:dyDescent="0.25">
      <c r="A7320" s="25"/>
      <c r="B7320" s="26"/>
    </row>
    <row r="7321" spans="1:2" x14ac:dyDescent="0.25">
      <c r="A7321" s="25"/>
      <c r="B7321" s="26"/>
    </row>
    <row r="7322" spans="1:2" x14ac:dyDescent="0.25">
      <c r="A7322" s="25"/>
      <c r="B7322" s="26"/>
    </row>
    <row r="7323" spans="1:2" x14ac:dyDescent="0.25">
      <c r="A7323" s="25"/>
      <c r="B7323" s="26"/>
    </row>
    <row r="7324" spans="1:2" x14ac:dyDescent="0.25">
      <c r="A7324" s="25"/>
      <c r="B7324" s="26"/>
    </row>
    <row r="7325" spans="1:2" x14ac:dyDescent="0.25">
      <c r="A7325" s="25"/>
      <c r="B7325" s="26"/>
    </row>
    <row r="7326" spans="1:2" x14ac:dyDescent="0.25">
      <c r="A7326" s="25"/>
      <c r="B7326" s="26"/>
    </row>
    <row r="7327" spans="1:2" x14ac:dyDescent="0.25">
      <c r="A7327" s="25"/>
      <c r="B7327" s="26"/>
    </row>
    <row r="7328" spans="1:2" x14ac:dyDescent="0.25">
      <c r="A7328" s="25"/>
      <c r="B7328" s="26"/>
    </row>
    <row r="7329" spans="1:2" x14ac:dyDescent="0.25">
      <c r="A7329" s="25"/>
      <c r="B7329" s="26"/>
    </row>
    <row r="7330" spans="1:2" x14ac:dyDescent="0.25">
      <c r="A7330" s="25"/>
      <c r="B7330" s="26"/>
    </row>
    <row r="7331" spans="1:2" x14ac:dyDescent="0.25">
      <c r="A7331" s="25"/>
      <c r="B7331" s="26"/>
    </row>
    <row r="7332" spans="1:2" x14ac:dyDescent="0.25">
      <c r="A7332" s="25"/>
      <c r="B7332" s="26"/>
    </row>
    <row r="7333" spans="1:2" x14ac:dyDescent="0.25">
      <c r="A7333" s="25"/>
      <c r="B7333" s="26"/>
    </row>
    <row r="7334" spans="1:2" x14ac:dyDescent="0.25">
      <c r="A7334" s="25"/>
      <c r="B7334" s="26"/>
    </row>
    <row r="7335" spans="1:2" x14ac:dyDescent="0.25">
      <c r="A7335" s="25"/>
      <c r="B7335" s="26"/>
    </row>
    <row r="7336" spans="1:2" x14ac:dyDescent="0.25">
      <c r="A7336" s="25"/>
      <c r="B7336" s="26"/>
    </row>
    <row r="7337" spans="1:2" x14ac:dyDescent="0.25">
      <c r="A7337" s="25"/>
      <c r="B7337" s="26"/>
    </row>
    <row r="7338" spans="1:2" x14ac:dyDescent="0.25">
      <c r="A7338" s="25"/>
      <c r="B7338" s="26"/>
    </row>
    <row r="7339" spans="1:2" x14ac:dyDescent="0.25">
      <c r="A7339" s="25"/>
      <c r="B7339" s="26"/>
    </row>
    <row r="7340" spans="1:2" x14ac:dyDescent="0.25">
      <c r="A7340" s="25"/>
      <c r="B7340" s="26"/>
    </row>
    <row r="7341" spans="1:2" x14ac:dyDescent="0.25">
      <c r="A7341" s="25"/>
      <c r="B7341" s="26"/>
    </row>
    <row r="7342" spans="1:2" x14ac:dyDescent="0.25">
      <c r="A7342" s="25"/>
      <c r="B7342" s="26"/>
    </row>
    <row r="7343" spans="1:2" x14ac:dyDescent="0.25">
      <c r="A7343" s="25"/>
      <c r="B7343" s="26"/>
    </row>
    <row r="7344" spans="1:2" x14ac:dyDescent="0.25">
      <c r="A7344" s="25"/>
      <c r="B7344" s="26"/>
    </row>
    <row r="7345" spans="1:2" x14ac:dyDescent="0.25">
      <c r="A7345" s="25"/>
      <c r="B7345" s="26"/>
    </row>
    <row r="7346" spans="1:2" x14ac:dyDescent="0.25">
      <c r="A7346" s="25"/>
      <c r="B7346" s="26"/>
    </row>
    <row r="7347" spans="1:2" x14ac:dyDescent="0.25">
      <c r="A7347" s="25"/>
      <c r="B7347" s="26"/>
    </row>
    <row r="7348" spans="1:2" x14ac:dyDescent="0.25">
      <c r="A7348" s="25"/>
      <c r="B7348" s="26"/>
    </row>
    <row r="7349" spans="1:2" x14ac:dyDescent="0.25">
      <c r="A7349" s="25"/>
      <c r="B7349" s="26"/>
    </row>
    <row r="7350" spans="1:2" x14ac:dyDescent="0.25">
      <c r="A7350" s="25"/>
      <c r="B7350" s="26"/>
    </row>
    <row r="7351" spans="1:2" x14ac:dyDescent="0.25">
      <c r="A7351" s="25"/>
      <c r="B7351" s="26"/>
    </row>
    <row r="7352" spans="1:2" x14ac:dyDescent="0.25">
      <c r="A7352" s="25"/>
      <c r="B7352" s="26"/>
    </row>
    <row r="7353" spans="1:2" x14ac:dyDescent="0.25">
      <c r="A7353" s="25"/>
      <c r="B7353" s="26"/>
    </row>
    <row r="7354" spans="1:2" x14ac:dyDescent="0.25">
      <c r="A7354" s="25"/>
      <c r="B7354" s="26"/>
    </row>
    <row r="7355" spans="1:2" x14ac:dyDescent="0.25">
      <c r="A7355" s="25"/>
      <c r="B7355" s="26"/>
    </row>
    <row r="7356" spans="1:2" x14ac:dyDescent="0.25">
      <c r="A7356" s="25"/>
      <c r="B7356" s="26"/>
    </row>
    <row r="7357" spans="1:2" x14ac:dyDescent="0.25">
      <c r="A7357" s="25"/>
      <c r="B7357" s="26"/>
    </row>
    <row r="7358" spans="1:2" x14ac:dyDescent="0.25">
      <c r="A7358" s="25"/>
      <c r="B7358" s="26"/>
    </row>
    <row r="7359" spans="1:2" x14ac:dyDescent="0.25">
      <c r="A7359" s="25"/>
      <c r="B7359" s="26"/>
    </row>
    <row r="7360" spans="1:2" x14ac:dyDescent="0.25">
      <c r="A7360" s="25"/>
      <c r="B7360" s="26"/>
    </row>
    <row r="7361" spans="1:2" x14ac:dyDescent="0.25">
      <c r="A7361" s="25"/>
      <c r="B7361" s="26"/>
    </row>
    <row r="7362" spans="1:2" x14ac:dyDescent="0.25">
      <c r="A7362" s="25"/>
      <c r="B7362" s="26"/>
    </row>
    <row r="7363" spans="1:2" x14ac:dyDescent="0.25">
      <c r="A7363" s="25"/>
      <c r="B7363" s="26"/>
    </row>
    <row r="7364" spans="1:2" x14ac:dyDescent="0.25">
      <c r="A7364" s="25"/>
      <c r="B7364" s="26"/>
    </row>
    <row r="7365" spans="1:2" x14ac:dyDescent="0.25">
      <c r="A7365" s="25"/>
      <c r="B7365" s="26"/>
    </row>
    <row r="7366" spans="1:2" x14ac:dyDescent="0.25">
      <c r="A7366" s="25"/>
      <c r="B7366" s="26"/>
    </row>
    <row r="7367" spans="1:2" x14ac:dyDescent="0.25">
      <c r="A7367" s="25"/>
      <c r="B7367" s="26"/>
    </row>
    <row r="7368" spans="1:2" x14ac:dyDescent="0.25">
      <c r="A7368" s="25"/>
      <c r="B7368" s="26"/>
    </row>
    <row r="7369" spans="1:2" x14ac:dyDescent="0.25">
      <c r="A7369" s="25"/>
      <c r="B7369" s="26"/>
    </row>
    <row r="7370" spans="1:2" x14ac:dyDescent="0.25">
      <c r="A7370" s="25"/>
      <c r="B7370" s="26"/>
    </row>
    <row r="7371" spans="1:2" x14ac:dyDescent="0.25">
      <c r="A7371" s="25"/>
      <c r="B7371" s="26"/>
    </row>
    <row r="7372" spans="1:2" x14ac:dyDescent="0.25">
      <c r="A7372" s="25"/>
      <c r="B7372" s="26"/>
    </row>
    <row r="7373" spans="1:2" x14ac:dyDescent="0.25">
      <c r="A7373" s="25"/>
      <c r="B7373" s="26"/>
    </row>
    <row r="7374" spans="1:2" x14ac:dyDescent="0.25">
      <c r="A7374" s="25"/>
      <c r="B7374" s="26"/>
    </row>
    <row r="7375" spans="1:2" x14ac:dyDescent="0.25">
      <c r="A7375" s="25"/>
      <c r="B7375" s="26"/>
    </row>
    <row r="7376" spans="1:2" x14ac:dyDescent="0.25">
      <c r="A7376" s="25"/>
      <c r="B7376" s="26"/>
    </row>
    <row r="7377" spans="1:2" x14ac:dyDescent="0.25">
      <c r="A7377" s="25"/>
      <c r="B7377" s="26"/>
    </row>
    <row r="7378" spans="1:2" x14ac:dyDescent="0.25">
      <c r="A7378" s="25"/>
      <c r="B7378" s="26"/>
    </row>
    <row r="7379" spans="1:2" x14ac:dyDescent="0.25">
      <c r="A7379" s="25"/>
      <c r="B7379" s="26"/>
    </row>
    <row r="7380" spans="1:2" x14ac:dyDescent="0.25">
      <c r="A7380" s="25"/>
      <c r="B7380" s="26"/>
    </row>
    <row r="7381" spans="1:2" x14ac:dyDescent="0.25">
      <c r="A7381" s="25"/>
      <c r="B7381" s="26"/>
    </row>
    <row r="7382" spans="1:2" x14ac:dyDescent="0.25">
      <c r="A7382" s="25"/>
      <c r="B7382" s="26"/>
    </row>
    <row r="7383" spans="1:2" x14ac:dyDescent="0.25">
      <c r="A7383" s="25"/>
      <c r="B7383" s="26"/>
    </row>
    <row r="7384" spans="1:2" x14ac:dyDescent="0.25">
      <c r="A7384" s="25"/>
      <c r="B7384" s="26"/>
    </row>
    <row r="7385" spans="1:2" x14ac:dyDescent="0.25">
      <c r="A7385" s="25"/>
      <c r="B7385" s="26"/>
    </row>
    <row r="7386" spans="1:2" x14ac:dyDescent="0.25">
      <c r="A7386" s="25"/>
      <c r="B7386" s="26"/>
    </row>
    <row r="7387" spans="1:2" x14ac:dyDescent="0.25">
      <c r="A7387" s="25"/>
      <c r="B7387" s="26"/>
    </row>
    <row r="7388" spans="1:2" x14ac:dyDescent="0.25">
      <c r="A7388" s="25"/>
      <c r="B7388" s="26"/>
    </row>
    <row r="7389" spans="1:2" x14ac:dyDescent="0.25">
      <c r="A7389" s="25"/>
      <c r="B7389" s="26"/>
    </row>
    <row r="7390" spans="1:2" x14ac:dyDescent="0.25">
      <c r="A7390" s="25"/>
      <c r="B7390" s="26"/>
    </row>
    <row r="7391" spans="1:2" x14ac:dyDescent="0.25">
      <c r="A7391" s="25"/>
      <c r="B7391" s="26"/>
    </row>
    <row r="7392" spans="1:2" x14ac:dyDescent="0.25">
      <c r="A7392" s="25"/>
      <c r="B7392" s="26"/>
    </row>
    <row r="7393" spans="1:2" x14ac:dyDescent="0.25">
      <c r="A7393" s="25"/>
      <c r="B7393" s="26"/>
    </row>
    <row r="7394" spans="1:2" x14ac:dyDescent="0.25">
      <c r="A7394" s="25"/>
      <c r="B7394" s="26"/>
    </row>
    <row r="7395" spans="1:2" x14ac:dyDescent="0.25">
      <c r="A7395" s="25"/>
      <c r="B7395" s="26"/>
    </row>
    <row r="7396" spans="1:2" x14ac:dyDescent="0.25">
      <c r="A7396" s="25"/>
      <c r="B7396" s="26"/>
    </row>
    <row r="7397" spans="1:2" x14ac:dyDescent="0.25">
      <c r="A7397" s="25"/>
      <c r="B7397" s="26"/>
    </row>
    <row r="7398" spans="1:2" x14ac:dyDescent="0.25">
      <c r="A7398" s="25"/>
      <c r="B7398" s="26"/>
    </row>
    <row r="7399" spans="1:2" x14ac:dyDescent="0.25">
      <c r="A7399" s="25"/>
      <c r="B7399" s="26"/>
    </row>
    <row r="7400" spans="1:2" x14ac:dyDescent="0.25">
      <c r="A7400" s="25"/>
      <c r="B7400" s="26"/>
    </row>
    <row r="7401" spans="1:2" x14ac:dyDescent="0.25">
      <c r="A7401" s="25"/>
      <c r="B7401" s="26"/>
    </row>
    <row r="7402" spans="1:2" x14ac:dyDescent="0.25">
      <c r="A7402" s="25"/>
      <c r="B7402" s="26"/>
    </row>
    <row r="7403" spans="1:2" x14ac:dyDescent="0.25">
      <c r="A7403" s="25"/>
      <c r="B7403" s="26"/>
    </row>
    <row r="7404" spans="1:2" x14ac:dyDescent="0.25">
      <c r="A7404" s="25"/>
      <c r="B7404" s="26"/>
    </row>
    <row r="7405" spans="1:2" x14ac:dyDescent="0.25">
      <c r="A7405" s="25"/>
      <c r="B7405" s="26"/>
    </row>
    <row r="7406" spans="1:2" x14ac:dyDescent="0.25">
      <c r="A7406" s="25"/>
      <c r="B7406" s="26"/>
    </row>
    <row r="7407" spans="1:2" x14ac:dyDescent="0.25">
      <c r="A7407" s="25"/>
      <c r="B7407" s="26"/>
    </row>
    <row r="7408" spans="1:2" x14ac:dyDescent="0.25">
      <c r="A7408" s="25"/>
      <c r="B7408" s="26"/>
    </row>
    <row r="7409" spans="1:2" x14ac:dyDescent="0.25">
      <c r="A7409" s="25"/>
      <c r="B7409" s="26"/>
    </row>
    <row r="7410" spans="1:2" x14ac:dyDescent="0.25">
      <c r="A7410" s="25"/>
      <c r="B7410" s="26"/>
    </row>
    <row r="7411" spans="1:2" x14ac:dyDescent="0.25">
      <c r="A7411" s="25"/>
      <c r="B7411" s="26"/>
    </row>
    <row r="7412" spans="1:2" x14ac:dyDescent="0.25">
      <c r="A7412" s="25"/>
      <c r="B7412" s="26"/>
    </row>
    <row r="7413" spans="1:2" x14ac:dyDescent="0.25">
      <c r="A7413" s="25"/>
      <c r="B7413" s="26"/>
    </row>
    <row r="7414" spans="1:2" x14ac:dyDescent="0.25">
      <c r="A7414" s="25"/>
      <c r="B7414" s="26"/>
    </row>
    <row r="7415" spans="1:2" x14ac:dyDescent="0.25">
      <c r="A7415" s="25"/>
      <c r="B7415" s="26"/>
    </row>
    <row r="7416" spans="1:2" x14ac:dyDescent="0.25">
      <c r="A7416" s="25"/>
      <c r="B7416" s="26"/>
    </row>
    <row r="7417" spans="1:2" x14ac:dyDescent="0.25">
      <c r="A7417" s="25"/>
      <c r="B7417" s="26"/>
    </row>
    <row r="7418" spans="1:2" x14ac:dyDescent="0.25">
      <c r="A7418" s="25"/>
      <c r="B7418" s="26"/>
    </row>
    <row r="7419" spans="1:2" x14ac:dyDescent="0.25">
      <c r="A7419" s="25"/>
      <c r="B7419" s="26"/>
    </row>
    <row r="7420" spans="1:2" x14ac:dyDescent="0.25">
      <c r="A7420" s="25"/>
      <c r="B7420" s="26"/>
    </row>
    <row r="7421" spans="1:2" x14ac:dyDescent="0.25">
      <c r="A7421" s="25"/>
      <c r="B7421" s="26"/>
    </row>
    <row r="7422" spans="1:2" x14ac:dyDescent="0.25">
      <c r="A7422" s="25"/>
      <c r="B7422" s="26"/>
    </row>
    <row r="7423" spans="1:2" x14ac:dyDescent="0.25">
      <c r="A7423" s="25"/>
      <c r="B7423" s="26"/>
    </row>
    <row r="7424" spans="1:2" x14ac:dyDescent="0.25">
      <c r="A7424" s="25"/>
      <c r="B7424" s="26"/>
    </row>
    <row r="7425" spans="1:2" x14ac:dyDescent="0.25">
      <c r="A7425" s="25"/>
      <c r="B7425" s="26"/>
    </row>
    <row r="7426" spans="1:2" x14ac:dyDescent="0.25">
      <c r="A7426" s="25"/>
      <c r="B7426" s="26"/>
    </row>
    <row r="7427" spans="1:2" x14ac:dyDescent="0.25">
      <c r="A7427" s="25"/>
      <c r="B7427" s="26"/>
    </row>
    <row r="7428" spans="1:2" x14ac:dyDescent="0.25">
      <c r="A7428" s="25"/>
      <c r="B7428" s="26"/>
    </row>
    <row r="7429" spans="1:2" x14ac:dyDescent="0.25">
      <c r="A7429" s="25"/>
      <c r="B7429" s="26"/>
    </row>
    <row r="7430" spans="1:2" x14ac:dyDescent="0.25">
      <c r="A7430" s="25"/>
      <c r="B7430" s="26"/>
    </row>
    <row r="7431" spans="1:2" x14ac:dyDescent="0.25">
      <c r="A7431" s="25"/>
      <c r="B7431" s="26"/>
    </row>
    <row r="7432" spans="1:2" x14ac:dyDescent="0.25">
      <c r="A7432" s="25"/>
      <c r="B7432" s="26"/>
    </row>
    <row r="7433" spans="1:2" x14ac:dyDescent="0.25">
      <c r="A7433" s="25"/>
      <c r="B7433" s="26"/>
    </row>
    <row r="7434" spans="1:2" x14ac:dyDescent="0.25">
      <c r="A7434" s="25"/>
      <c r="B7434" s="26"/>
    </row>
    <row r="7435" spans="1:2" x14ac:dyDescent="0.25">
      <c r="A7435" s="25"/>
      <c r="B7435" s="26"/>
    </row>
    <row r="7436" spans="1:2" x14ac:dyDescent="0.25">
      <c r="A7436" s="25"/>
      <c r="B7436" s="26"/>
    </row>
    <row r="7437" spans="1:2" x14ac:dyDescent="0.25">
      <c r="A7437" s="25"/>
      <c r="B7437" s="26"/>
    </row>
    <row r="7438" spans="1:2" x14ac:dyDescent="0.25">
      <c r="A7438" s="25"/>
      <c r="B7438" s="26"/>
    </row>
    <row r="7439" spans="1:2" x14ac:dyDescent="0.25">
      <c r="A7439" s="25"/>
      <c r="B7439" s="26"/>
    </row>
    <row r="7440" spans="1:2" x14ac:dyDescent="0.25">
      <c r="A7440" s="25"/>
      <c r="B7440" s="26"/>
    </row>
    <row r="7441" spans="1:2" x14ac:dyDescent="0.25">
      <c r="A7441" s="25"/>
      <c r="B7441" s="26"/>
    </row>
    <row r="7442" spans="1:2" x14ac:dyDescent="0.25">
      <c r="A7442" s="25"/>
      <c r="B7442" s="26"/>
    </row>
    <row r="7443" spans="1:2" x14ac:dyDescent="0.25">
      <c r="A7443" s="25"/>
      <c r="B7443" s="26"/>
    </row>
    <row r="7444" spans="1:2" x14ac:dyDescent="0.25">
      <c r="A7444" s="25"/>
      <c r="B7444" s="26"/>
    </row>
    <row r="7445" spans="1:2" x14ac:dyDescent="0.25">
      <c r="A7445" s="25"/>
      <c r="B7445" s="26"/>
    </row>
    <row r="7446" spans="1:2" x14ac:dyDescent="0.25">
      <c r="A7446" s="25"/>
      <c r="B7446" s="26"/>
    </row>
    <row r="7447" spans="1:2" x14ac:dyDescent="0.25">
      <c r="A7447" s="25"/>
      <c r="B7447" s="26"/>
    </row>
    <row r="7448" spans="1:2" x14ac:dyDescent="0.25">
      <c r="A7448" s="25"/>
      <c r="B7448" s="26"/>
    </row>
    <row r="7449" spans="1:2" x14ac:dyDescent="0.25">
      <c r="A7449" s="25"/>
      <c r="B7449" s="26"/>
    </row>
    <row r="7450" spans="1:2" x14ac:dyDescent="0.25">
      <c r="A7450" s="25"/>
      <c r="B7450" s="26"/>
    </row>
    <row r="7451" spans="1:2" x14ac:dyDescent="0.25">
      <c r="A7451" s="25"/>
      <c r="B7451" s="26"/>
    </row>
    <row r="7452" spans="1:2" x14ac:dyDescent="0.25">
      <c r="A7452" s="25"/>
      <c r="B7452" s="26"/>
    </row>
    <row r="7453" spans="1:2" x14ac:dyDescent="0.25">
      <c r="A7453" s="25"/>
      <c r="B7453" s="26"/>
    </row>
    <row r="7454" spans="1:2" x14ac:dyDescent="0.25">
      <c r="A7454" s="25"/>
      <c r="B7454" s="26"/>
    </row>
    <row r="7455" spans="1:2" x14ac:dyDescent="0.25">
      <c r="A7455" s="25"/>
      <c r="B7455" s="26"/>
    </row>
    <row r="7456" spans="1:2" x14ac:dyDescent="0.25">
      <c r="A7456" s="25"/>
      <c r="B7456" s="26"/>
    </row>
    <row r="7457" spans="1:2" x14ac:dyDescent="0.25">
      <c r="A7457" s="25"/>
      <c r="B7457" s="26"/>
    </row>
    <row r="7458" spans="1:2" x14ac:dyDescent="0.25">
      <c r="A7458" s="25"/>
      <c r="B7458" s="26"/>
    </row>
    <row r="7459" spans="1:2" x14ac:dyDescent="0.25">
      <c r="A7459" s="25"/>
      <c r="B7459" s="26"/>
    </row>
    <row r="7460" spans="1:2" x14ac:dyDescent="0.25">
      <c r="A7460" s="25"/>
      <c r="B7460" s="26"/>
    </row>
    <row r="7461" spans="1:2" x14ac:dyDescent="0.25">
      <c r="A7461" s="25"/>
      <c r="B7461" s="26"/>
    </row>
    <row r="7462" spans="1:2" x14ac:dyDescent="0.25">
      <c r="A7462" s="25"/>
      <c r="B7462" s="26"/>
    </row>
    <row r="7463" spans="1:2" x14ac:dyDescent="0.25">
      <c r="A7463" s="25"/>
      <c r="B7463" s="26"/>
    </row>
    <row r="7464" spans="1:2" x14ac:dyDescent="0.25">
      <c r="A7464" s="25"/>
      <c r="B7464" s="26"/>
    </row>
    <row r="7465" spans="1:2" x14ac:dyDescent="0.25">
      <c r="A7465" s="25"/>
      <c r="B7465" s="26"/>
    </row>
    <row r="7466" spans="1:2" x14ac:dyDescent="0.25">
      <c r="A7466" s="25"/>
      <c r="B7466" s="26"/>
    </row>
    <row r="7467" spans="1:2" x14ac:dyDescent="0.25">
      <c r="A7467" s="25"/>
      <c r="B7467" s="26"/>
    </row>
    <row r="7468" spans="1:2" x14ac:dyDescent="0.25">
      <c r="A7468" s="25"/>
      <c r="B7468" s="26"/>
    </row>
    <row r="7469" spans="1:2" x14ac:dyDescent="0.25">
      <c r="A7469" s="25"/>
      <c r="B7469" s="26"/>
    </row>
    <row r="7470" spans="1:2" x14ac:dyDescent="0.25">
      <c r="A7470" s="25"/>
      <c r="B7470" s="26"/>
    </row>
    <row r="7471" spans="1:2" x14ac:dyDescent="0.25">
      <c r="A7471" s="25"/>
      <c r="B7471" s="26"/>
    </row>
    <row r="7472" spans="1:2" x14ac:dyDescent="0.25">
      <c r="A7472" s="25"/>
      <c r="B7472" s="26"/>
    </row>
    <row r="7473" spans="1:2" x14ac:dyDescent="0.25">
      <c r="A7473" s="25"/>
      <c r="B7473" s="26"/>
    </row>
    <row r="7474" spans="1:2" x14ac:dyDescent="0.25">
      <c r="A7474" s="25"/>
      <c r="B7474" s="26"/>
    </row>
    <row r="7475" spans="1:2" x14ac:dyDescent="0.25">
      <c r="A7475" s="25"/>
      <c r="B7475" s="26"/>
    </row>
    <row r="7476" spans="1:2" x14ac:dyDescent="0.25">
      <c r="A7476" s="25"/>
      <c r="B7476" s="26"/>
    </row>
    <row r="7477" spans="1:2" x14ac:dyDescent="0.25">
      <c r="A7477" s="25"/>
      <c r="B7477" s="26"/>
    </row>
    <row r="7478" spans="1:2" x14ac:dyDescent="0.25">
      <c r="A7478" s="25"/>
      <c r="B7478" s="26"/>
    </row>
    <row r="7479" spans="1:2" x14ac:dyDescent="0.25">
      <c r="A7479" s="25"/>
      <c r="B7479" s="26"/>
    </row>
    <row r="7480" spans="1:2" x14ac:dyDescent="0.25">
      <c r="A7480" s="25"/>
      <c r="B7480" s="26"/>
    </row>
    <row r="7481" spans="1:2" x14ac:dyDescent="0.25">
      <c r="A7481" s="25"/>
      <c r="B7481" s="26"/>
    </row>
    <row r="7482" spans="1:2" x14ac:dyDescent="0.25">
      <c r="A7482" s="25"/>
      <c r="B7482" s="26"/>
    </row>
    <row r="7483" spans="1:2" x14ac:dyDescent="0.25">
      <c r="A7483" s="25"/>
      <c r="B7483" s="26"/>
    </row>
    <row r="7484" spans="1:2" x14ac:dyDescent="0.25">
      <c r="A7484" s="25"/>
      <c r="B7484" s="26"/>
    </row>
    <row r="7485" spans="1:2" x14ac:dyDescent="0.25">
      <c r="A7485" s="25"/>
      <c r="B7485" s="26"/>
    </row>
    <row r="7486" spans="1:2" x14ac:dyDescent="0.25">
      <c r="A7486" s="25"/>
      <c r="B7486" s="26"/>
    </row>
    <row r="7487" spans="1:2" x14ac:dyDescent="0.25">
      <c r="A7487" s="25"/>
      <c r="B7487" s="26"/>
    </row>
    <row r="7488" spans="1:2" x14ac:dyDescent="0.25">
      <c r="A7488" s="25"/>
      <c r="B7488" s="26"/>
    </row>
    <row r="7489" spans="1:2" x14ac:dyDescent="0.25">
      <c r="A7489" s="25"/>
      <c r="B7489" s="26"/>
    </row>
    <row r="7490" spans="1:2" x14ac:dyDescent="0.25">
      <c r="A7490" s="25"/>
      <c r="B7490" s="26"/>
    </row>
    <row r="7491" spans="1:2" x14ac:dyDescent="0.25">
      <c r="A7491" s="25"/>
      <c r="B7491" s="26"/>
    </row>
    <row r="7492" spans="1:2" x14ac:dyDescent="0.25">
      <c r="A7492" s="25"/>
      <c r="B7492" s="26"/>
    </row>
    <row r="7493" spans="1:2" x14ac:dyDescent="0.25">
      <c r="A7493" s="25"/>
      <c r="B7493" s="26"/>
    </row>
    <row r="7494" spans="1:2" x14ac:dyDescent="0.25">
      <c r="A7494" s="25"/>
      <c r="B7494" s="26"/>
    </row>
    <row r="7495" spans="1:2" x14ac:dyDescent="0.25">
      <c r="A7495" s="25"/>
      <c r="B7495" s="26"/>
    </row>
    <row r="7496" spans="1:2" x14ac:dyDescent="0.25">
      <c r="A7496" s="25"/>
      <c r="B7496" s="26"/>
    </row>
    <row r="7497" spans="1:2" x14ac:dyDescent="0.25">
      <c r="A7497" s="25"/>
      <c r="B7497" s="26"/>
    </row>
    <row r="7498" spans="1:2" x14ac:dyDescent="0.25">
      <c r="A7498" s="25"/>
      <c r="B7498" s="26"/>
    </row>
    <row r="7499" spans="1:2" x14ac:dyDescent="0.25">
      <c r="A7499" s="25"/>
      <c r="B7499" s="26"/>
    </row>
    <row r="7500" spans="1:2" x14ac:dyDescent="0.25">
      <c r="A7500" s="25"/>
      <c r="B7500" s="26"/>
    </row>
    <row r="7501" spans="1:2" x14ac:dyDescent="0.25">
      <c r="A7501" s="25"/>
      <c r="B7501" s="26"/>
    </row>
    <row r="7502" spans="1:2" x14ac:dyDescent="0.25">
      <c r="A7502" s="25"/>
      <c r="B7502" s="26"/>
    </row>
    <row r="7503" spans="1:2" x14ac:dyDescent="0.25">
      <c r="A7503" s="25"/>
      <c r="B7503" s="26"/>
    </row>
    <row r="7504" spans="1:2" x14ac:dyDescent="0.25">
      <c r="A7504" s="25"/>
      <c r="B7504" s="26"/>
    </row>
    <row r="7505" spans="1:2" x14ac:dyDescent="0.25">
      <c r="A7505" s="25"/>
      <c r="B7505" s="26"/>
    </row>
    <row r="7506" spans="1:2" x14ac:dyDescent="0.25">
      <c r="A7506" s="25"/>
      <c r="B7506" s="26"/>
    </row>
    <row r="7507" spans="1:2" x14ac:dyDescent="0.25">
      <c r="A7507" s="25"/>
      <c r="B7507" s="26"/>
    </row>
    <row r="7508" spans="1:2" x14ac:dyDescent="0.25">
      <c r="A7508" s="25"/>
      <c r="B7508" s="26"/>
    </row>
    <row r="7509" spans="1:2" x14ac:dyDescent="0.25">
      <c r="A7509" s="25"/>
      <c r="B7509" s="26"/>
    </row>
    <row r="7510" spans="1:2" x14ac:dyDescent="0.25">
      <c r="A7510" s="25"/>
      <c r="B7510" s="26"/>
    </row>
    <row r="7511" spans="1:2" x14ac:dyDescent="0.25">
      <c r="A7511" s="25"/>
      <c r="B7511" s="26"/>
    </row>
    <row r="7512" spans="1:2" x14ac:dyDescent="0.25">
      <c r="A7512" s="25"/>
      <c r="B7512" s="26"/>
    </row>
    <row r="7513" spans="1:2" x14ac:dyDescent="0.25">
      <c r="A7513" s="25"/>
      <c r="B7513" s="26"/>
    </row>
    <row r="7514" spans="1:2" x14ac:dyDescent="0.25">
      <c r="A7514" s="25"/>
      <c r="B7514" s="26"/>
    </row>
    <row r="7515" spans="1:2" x14ac:dyDescent="0.25">
      <c r="A7515" s="25"/>
      <c r="B7515" s="26"/>
    </row>
    <row r="7516" spans="1:2" x14ac:dyDescent="0.25">
      <c r="A7516" s="25"/>
      <c r="B7516" s="26"/>
    </row>
    <row r="7517" spans="1:2" x14ac:dyDescent="0.25">
      <c r="A7517" s="25"/>
      <c r="B7517" s="26"/>
    </row>
    <row r="7518" spans="1:2" x14ac:dyDescent="0.25">
      <c r="A7518" s="25"/>
      <c r="B7518" s="26"/>
    </row>
    <row r="7519" spans="1:2" x14ac:dyDescent="0.25">
      <c r="A7519" s="25"/>
      <c r="B7519" s="26"/>
    </row>
    <row r="7520" spans="1:2" x14ac:dyDescent="0.25">
      <c r="A7520" s="25"/>
      <c r="B7520" s="26"/>
    </row>
    <row r="7521" spans="1:2" x14ac:dyDescent="0.25">
      <c r="A7521" s="25"/>
      <c r="B7521" s="26"/>
    </row>
    <row r="7522" spans="1:2" x14ac:dyDescent="0.25">
      <c r="A7522" s="25"/>
      <c r="B7522" s="26"/>
    </row>
    <row r="7523" spans="1:2" x14ac:dyDescent="0.25">
      <c r="A7523" s="25"/>
      <c r="B7523" s="26"/>
    </row>
    <row r="7524" spans="1:2" x14ac:dyDescent="0.25">
      <c r="A7524" s="25"/>
      <c r="B7524" s="26"/>
    </row>
    <row r="7525" spans="1:2" x14ac:dyDescent="0.25">
      <c r="A7525" s="25"/>
      <c r="B7525" s="26"/>
    </row>
    <row r="7526" spans="1:2" x14ac:dyDescent="0.25">
      <c r="A7526" s="25"/>
      <c r="B7526" s="26"/>
    </row>
    <row r="7527" spans="1:2" x14ac:dyDescent="0.25">
      <c r="A7527" s="25"/>
      <c r="B7527" s="26"/>
    </row>
    <row r="7528" spans="1:2" x14ac:dyDescent="0.25">
      <c r="A7528" s="25"/>
      <c r="B7528" s="26"/>
    </row>
    <row r="7529" spans="1:2" x14ac:dyDescent="0.25">
      <c r="A7529" s="25"/>
      <c r="B7529" s="26"/>
    </row>
    <row r="7530" spans="1:2" x14ac:dyDescent="0.25">
      <c r="A7530" s="25"/>
      <c r="B7530" s="26"/>
    </row>
    <row r="7531" spans="1:2" x14ac:dyDescent="0.25">
      <c r="A7531" s="25"/>
      <c r="B7531" s="26"/>
    </row>
    <row r="7532" spans="1:2" x14ac:dyDescent="0.25">
      <c r="A7532" s="25"/>
      <c r="B7532" s="26"/>
    </row>
    <row r="7533" spans="1:2" x14ac:dyDescent="0.25">
      <c r="A7533" s="25"/>
      <c r="B7533" s="26"/>
    </row>
    <row r="7534" spans="1:2" x14ac:dyDescent="0.25">
      <c r="A7534" s="25"/>
      <c r="B7534" s="26"/>
    </row>
    <row r="7535" spans="1:2" x14ac:dyDescent="0.25">
      <c r="A7535" s="25"/>
      <c r="B7535" s="26"/>
    </row>
    <row r="7536" spans="1:2" x14ac:dyDescent="0.25">
      <c r="A7536" s="25"/>
      <c r="B7536" s="26"/>
    </row>
    <row r="7537" spans="1:2" x14ac:dyDescent="0.25">
      <c r="A7537" s="25"/>
      <c r="B7537" s="26"/>
    </row>
    <row r="7538" spans="1:2" x14ac:dyDescent="0.25">
      <c r="A7538" s="25"/>
      <c r="B7538" s="26"/>
    </row>
    <row r="7539" spans="1:2" x14ac:dyDescent="0.25">
      <c r="A7539" s="25"/>
      <c r="B7539" s="26"/>
    </row>
    <row r="7540" spans="1:2" x14ac:dyDescent="0.25">
      <c r="A7540" s="25"/>
      <c r="B7540" s="26"/>
    </row>
    <row r="7541" spans="1:2" x14ac:dyDescent="0.25">
      <c r="A7541" s="25"/>
      <c r="B7541" s="26"/>
    </row>
    <row r="7542" spans="1:2" x14ac:dyDescent="0.25">
      <c r="A7542" s="25"/>
      <c r="B7542" s="26"/>
    </row>
    <row r="7543" spans="1:2" x14ac:dyDescent="0.25">
      <c r="A7543" s="25"/>
      <c r="B7543" s="26"/>
    </row>
    <row r="7544" spans="1:2" x14ac:dyDescent="0.25">
      <c r="A7544" s="25"/>
      <c r="B7544" s="26"/>
    </row>
    <row r="7545" spans="1:2" x14ac:dyDescent="0.25">
      <c r="A7545" s="25"/>
      <c r="B7545" s="26"/>
    </row>
    <row r="7546" spans="1:2" x14ac:dyDescent="0.25">
      <c r="A7546" s="25"/>
      <c r="B7546" s="26"/>
    </row>
    <row r="7547" spans="1:2" x14ac:dyDescent="0.25">
      <c r="A7547" s="25"/>
      <c r="B7547" s="26"/>
    </row>
    <row r="7548" spans="1:2" x14ac:dyDescent="0.25">
      <c r="A7548" s="25"/>
      <c r="B7548" s="26"/>
    </row>
    <row r="7549" spans="1:2" x14ac:dyDescent="0.25">
      <c r="A7549" s="25"/>
      <c r="B7549" s="26"/>
    </row>
    <row r="7550" spans="1:2" x14ac:dyDescent="0.25">
      <c r="A7550" s="25"/>
      <c r="B7550" s="26"/>
    </row>
    <row r="7551" spans="1:2" x14ac:dyDescent="0.25">
      <c r="A7551" s="25"/>
      <c r="B7551" s="26"/>
    </row>
    <row r="7552" spans="1:2" x14ac:dyDescent="0.25">
      <c r="A7552" s="25"/>
      <c r="B7552" s="26"/>
    </row>
    <row r="7553" spans="1:2" x14ac:dyDescent="0.25">
      <c r="A7553" s="25"/>
      <c r="B7553" s="26"/>
    </row>
    <row r="7554" spans="1:2" x14ac:dyDescent="0.25">
      <c r="A7554" s="25"/>
      <c r="B7554" s="26"/>
    </row>
    <row r="7555" spans="1:2" x14ac:dyDescent="0.25">
      <c r="A7555" s="25"/>
      <c r="B7555" s="26"/>
    </row>
    <row r="7556" spans="1:2" x14ac:dyDescent="0.25">
      <c r="A7556" s="25"/>
      <c r="B7556" s="26"/>
    </row>
    <row r="7557" spans="1:2" x14ac:dyDescent="0.25">
      <c r="A7557" s="25"/>
      <c r="B7557" s="26"/>
    </row>
    <row r="7558" spans="1:2" x14ac:dyDescent="0.25">
      <c r="A7558" s="25"/>
      <c r="B7558" s="26"/>
    </row>
    <row r="7559" spans="1:2" x14ac:dyDescent="0.25">
      <c r="A7559" s="25"/>
      <c r="B7559" s="26"/>
    </row>
    <row r="7560" spans="1:2" x14ac:dyDescent="0.25">
      <c r="A7560" s="25"/>
      <c r="B7560" s="26"/>
    </row>
    <row r="7561" spans="1:2" x14ac:dyDescent="0.25">
      <c r="A7561" s="25"/>
      <c r="B7561" s="26"/>
    </row>
    <row r="7562" spans="1:2" x14ac:dyDescent="0.25">
      <c r="A7562" s="25"/>
      <c r="B7562" s="26"/>
    </row>
    <row r="7563" spans="1:2" x14ac:dyDescent="0.25">
      <c r="A7563" s="25"/>
      <c r="B7563" s="26"/>
    </row>
    <row r="7564" spans="1:2" x14ac:dyDescent="0.25">
      <c r="A7564" s="25"/>
      <c r="B7564" s="26"/>
    </row>
    <row r="7565" spans="1:2" x14ac:dyDescent="0.25">
      <c r="A7565" s="25"/>
      <c r="B7565" s="26"/>
    </row>
    <row r="7566" spans="1:2" x14ac:dyDescent="0.25">
      <c r="A7566" s="25"/>
      <c r="B7566" s="26"/>
    </row>
    <row r="7567" spans="1:2" x14ac:dyDescent="0.25">
      <c r="A7567" s="25"/>
      <c r="B7567" s="26"/>
    </row>
    <row r="7568" spans="1:2" x14ac:dyDescent="0.25">
      <c r="A7568" s="25"/>
      <c r="B7568" s="26"/>
    </row>
    <row r="7569" spans="1:2" x14ac:dyDescent="0.25">
      <c r="A7569" s="25"/>
      <c r="B7569" s="26"/>
    </row>
    <row r="7570" spans="1:2" x14ac:dyDescent="0.25">
      <c r="A7570" s="25"/>
      <c r="B7570" s="26"/>
    </row>
    <row r="7571" spans="1:2" x14ac:dyDescent="0.25">
      <c r="A7571" s="25"/>
      <c r="B7571" s="26"/>
    </row>
    <row r="7572" spans="1:2" x14ac:dyDescent="0.25">
      <c r="A7572" s="25"/>
      <c r="B7572" s="26"/>
    </row>
    <row r="7573" spans="1:2" x14ac:dyDescent="0.25">
      <c r="A7573" s="25"/>
      <c r="B7573" s="26"/>
    </row>
    <row r="7574" spans="1:2" x14ac:dyDescent="0.25">
      <c r="A7574" s="25"/>
      <c r="B7574" s="26"/>
    </row>
    <row r="7575" spans="1:2" x14ac:dyDescent="0.25">
      <c r="A7575" s="25"/>
      <c r="B7575" s="26"/>
    </row>
    <row r="7576" spans="1:2" x14ac:dyDescent="0.25">
      <c r="A7576" s="25"/>
      <c r="B7576" s="26"/>
    </row>
    <row r="7577" spans="1:2" x14ac:dyDescent="0.25">
      <c r="A7577" s="25"/>
      <c r="B7577" s="26"/>
    </row>
    <row r="7578" spans="1:2" x14ac:dyDescent="0.25">
      <c r="A7578" s="25"/>
      <c r="B7578" s="26"/>
    </row>
    <row r="7579" spans="1:2" x14ac:dyDescent="0.25">
      <c r="A7579" s="25"/>
      <c r="B7579" s="26"/>
    </row>
    <row r="7580" spans="1:2" x14ac:dyDescent="0.25">
      <c r="A7580" s="25"/>
      <c r="B7580" s="26"/>
    </row>
    <row r="7581" spans="1:2" x14ac:dyDescent="0.25">
      <c r="A7581" s="25"/>
      <c r="B7581" s="26"/>
    </row>
    <row r="7582" spans="1:2" x14ac:dyDescent="0.25">
      <c r="A7582" s="25"/>
      <c r="B7582" s="26"/>
    </row>
    <row r="7583" spans="1:2" x14ac:dyDescent="0.25">
      <c r="A7583" s="25"/>
      <c r="B7583" s="26"/>
    </row>
    <row r="7584" spans="1:2" x14ac:dyDescent="0.25">
      <c r="A7584" s="25"/>
      <c r="B7584" s="26"/>
    </row>
    <row r="7585" spans="1:2" x14ac:dyDescent="0.25">
      <c r="A7585" s="25"/>
      <c r="B7585" s="26"/>
    </row>
    <row r="7586" spans="1:2" x14ac:dyDescent="0.25">
      <c r="A7586" s="25"/>
      <c r="B7586" s="26"/>
    </row>
    <row r="7587" spans="1:2" x14ac:dyDescent="0.25">
      <c r="A7587" s="25"/>
      <c r="B7587" s="26"/>
    </row>
    <row r="7588" spans="1:2" x14ac:dyDescent="0.25">
      <c r="A7588" s="25"/>
      <c r="B7588" s="26"/>
    </row>
    <row r="7589" spans="1:2" x14ac:dyDescent="0.25">
      <c r="A7589" s="25"/>
      <c r="B7589" s="26"/>
    </row>
    <row r="7590" spans="1:2" x14ac:dyDescent="0.25">
      <c r="A7590" s="25"/>
      <c r="B7590" s="26"/>
    </row>
    <row r="7591" spans="1:2" x14ac:dyDescent="0.25">
      <c r="A7591" s="25"/>
      <c r="B7591" s="26"/>
    </row>
    <row r="7592" spans="1:2" x14ac:dyDescent="0.25">
      <c r="A7592" s="25"/>
      <c r="B7592" s="26"/>
    </row>
    <row r="7593" spans="1:2" x14ac:dyDescent="0.25">
      <c r="A7593" s="25"/>
      <c r="B7593" s="26"/>
    </row>
    <row r="7594" spans="1:2" x14ac:dyDescent="0.25">
      <c r="A7594" s="25"/>
      <c r="B7594" s="26"/>
    </row>
    <row r="7595" spans="1:2" x14ac:dyDescent="0.25">
      <c r="A7595" s="25"/>
      <c r="B7595" s="26"/>
    </row>
    <row r="7596" spans="1:2" x14ac:dyDescent="0.25">
      <c r="A7596" s="25"/>
      <c r="B7596" s="26"/>
    </row>
    <row r="7597" spans="1:2" x14ac:dyDescent="0.25">
      <c r="A7597" s="25"/>
      <c r="B7597" s="26"/>
    </row>
    <row r="7598" spans="1:2" x14ac:dyDescent="0.25">
      <c r="A7598" s="25"/>
      <c r="B7598" s="26"/>
    </row>
    <row r="7599" spans="1:2" x14ac:dyDescent="0.25">
      <c r="A7599" s="25"/>
      <c r="B7599" s="26"/>
    </row>
    <row r="7600" spans="1:2" x14ac:dyDescent="0.25">
      <c r="A7600" s="25"/>
      <c r="B7600" s="26"/>
    </row>
    <row r="7601" spans="1:2" x14ac:dyDescent="0.25">
      <c r="A7601" s="25"/>
      <c r="B7601" s="26"/>
    </row>
    <row r="7602" spans="1:2" x14ac:dyDescent="0.25">
      <c r="A7602" s="25"/>
      <c r="B7602" s="26"/>
    </row>
    <row r="7603" spans="1:2" x14ac:dyDescent="0.25">
      <c r="A7603" s="25"/>
      <c r="B7603" s="26"/>
    </row>
    <row r="7604" spans="1:2" x14ac:dyDescent="0.25">
      <c r="A7604" s="25"/>
      <c r="B7604" s="26"/>
    </row>
    <row r="7605" spans="1:2" x14ac:dyDescent="0.25">
      <c r="A7605" s="25"/>
      <c r="B7605" s="26"/>
    </row>
    <row r="7606" spans="1:2" x14ac:dyDescent="0.25">
      <c r="A7606" s="25"/>
      <c r="B7606" s="26"/>
    </row>
    <row r="7607" spans="1:2" x14ac:dyDescent="0.25">
      <c r="A7607" s="25"/>
      <c r="B7607" s="26"/>
    </row>
    <row r="7608" spans="1:2" x14ac:dyDescent="0.25">
      <c r="A7608" s="25"/>
      <c r="B7608" s="26"/>
    </row>
    <row r="7609" spans="1:2" x14ac:dyDescent="0.25">
      <c r="A7609" s="25"/>
      <c r="B7609" s="26"/>
    </row>
    <row r="7610" spans="1:2" x14ac:dyDescent="0.25">
      <c r="A7610" s="25"/>
      <c r="B7610" s="26"/>
    </row>
    <row r="7611" spans="1:2" x14ac:dyDescent="0.25">
      <c r="A7611" s="25"/>
      <c r="B7611" s="26"/>
    </row>
    <row r="7612" spans="1:2" x14ac:dyDescent="0.25">
      <c r="A7612" s="25"/>
      <c r="B7612" s="26"/>
    </row>
    <row r="7613" spans="1:2" x14ac:dyDescent="0.25">
      <c r="A7613" s="25"/>
      <c r="B7613" s="26"/>
    </row>
    <row r="7614" spans="1:2" x14ac:dyDescent="0.25">
      <c r="A7614" s="25"/>
      <c r="B7614" s="26"/>
    </row>
    <row r="7615" spans="1:2" x14ac:dyDescent="0.25">
      <c r="A7615" s="25"/>
      <c r="B7615" s="26"/>
    </row>
    <row r="7616" spans="1:2" x14ac:dyDescent="0.25">
      <c r="A7616" s="25"/>
      <c r="B7616" s="26"/>
    </row>
    <row r="7617" spans="1:2" x14ac:dyDescent="0.25">
      <c r="A7617" s="25"/>
      <c r="B7617" s="26"/>
    </row>
    <row r="7618" spans="1:2" x14ac:dyDescent="0.25">
      <c r="A7618" s="25"/>
      <c r="B7618" s="26"/>
    </row>
    <row r="7619" spans="1:2" x14ac:dyDescent="0.25">
      <c r="A7619" s="25"/>
      <c r="B7619" s="26"/>
    </row>
    <row r="7620" spans="1:2" x14ac:dyDescent="0.25">
      <c r="A7620" s="25"/>
      <c r="B7620" s="26"/>
    </row>
    <row r="7621" spans="1:2" x14ac:dyDescent="0.25">
      <c r="A7621" s="25"/>
      <c r="B7621" s="26"/>
    </row>
    <row r="7622" spans="1:2" x14ac:dyDescent="0.25">
      <c r="A7622" s="25"/>
      <c r="B7622" s="26"/>
    </row>
    <row r="7623" spans="1:2" x14ac:dyDescent="0.25">
      <c r="A7623" s="25"/>
      <c r="B7623" s="26"/>
    </row>
    <row r="7624" spans="1:2" x14ac:dyDescent="0.25">
      <c r="A7624" s="25"/>
      <c r="B7624" s="26"/>
    </row>
    <row r="7625" spans="1:2" x14ac:dyDescent="0.25">
      <c r="A7625" s="25"/>
      <c r="B7625" s="26"/>
    </row>
    <row r="7626" spans="1:2" x14ac:dyDescent="0.25">
      <c r="A7626" s="25"/>
      <c r="B7626" s="26"/>
    </row>
    <row r="7627" spans="1:2" x14ac:dyDescent="0.25">
      <c r="A7627" s="25"/>
      <c r="B7627" s="26"/>
    </row>
    <row r="7628" spans="1:2" x14ac:dyDescent="0.25">
      <c r="A7628" s="25"/>
      <c r="B7628" s="26"/>
    </row>
    <row r="7629" spans="1:2" x14ac:dyDescent="0.25">
      <c r="A7629" s="25"/>
      <c r="B7629" s="26"/>
    </row>
    <row r="7630" spans="1:2" x14ac:dyDescent="0.25">
      <c r="A7630" s="25"/>
      <c r="B7630" s="26"/>
    </row>
    <row r="7631" spans="1:2" x14ac:dyDescent="0.25">
      <c r="A7631" s="25"/>
      <c r="B7631" s="26"/>
    </row>
    <row r="7632" spans="1:2" x14ac:dyDescent="0.25">
      <c r="A7632" s="25"/>
      <c r="B7632" s="26"/>
    </row>
    <row r="7633" spans="1:2" x14ac:dyDescent="0.25">
      <c r="A7633" s="25"/>
      <c r="B7633" s="26"/>
    </row>
    <row r="7634" spans="1:2" x14ac:dyDescent="0.25">
      <c r="A7634" s="25"/>
      <c r="B7634" s="26"/>
    </row>
    <row r="7635" spans="1:2" x14ac:dyDescent="0.25">
      <c r="A7635" s="25"/>
      <c r="B7635" s="26"/>
    </row>
    <row r="7636" spans="1:2" x14ac:dyDescent="0.25">
      <c r="A7636" s="25"/>
      <c r="B7636" s="26"/>
    </row>
    <row r="7637" spans="1:2" x14ac:dyDescent="0.25">
      <c r="A7637" s="25"/>
      <c r="B7637" s="26"/>
    </row>
    <row r="7638" spans="1:2" x14ac:dyDescent="0.25">
      <c r="A7638" s="25"/>
      <c r="B7638" s="26"/>
    </row>
    <row r="7639" spans="1:2" x14ac:dyDescent="0.25">
      <c r="A7639" s="25"/>
      <c r="B7639" s="26"/>
    </row>
    <row r="7640" spans="1:2" x14ac:dyDescent="0.25">
      <c r="A7640" s="25"/>
      <c r="B7640" s="26"/>
    </row>
    <row r="7641" spans="1:2" x14ac:dyDescent="0.25">
      <c r="A7641" s="25"/>
      <c r="B7641" s="26"/>
    </row>
    <row r="7642" spans="1:2" x14ac:dyDescent="0.25">
      <c r="A7642" s="25"/>
      <c r="B7642" s="26"/>
    </row>
    <row r="7643" spans="1:2" x14ac:dyDescent="0.25">
      <c r="A7643" s="25"/>
      <c r="B7643" s="26"/>
    </row>
    <row r="7644" spans="1:2" x14ac:dyDescent="0.25">
      <c r="A7644" s="25"/>
      <c r="B7644" s="26"/>
    </row>
    <row r="7645" spans="1:2" x14ac:dyDescent="0.25">
      <c r="A7645" s="25"/>
      <c r="B7645" s="26"/>
    </row>
    <row r="7646" spans="1:2" x14ac:dyDescent="0.25">
      <c r="A7646" s="25"/>
      <c r="B7646" s="26"/>
    </row>
    <row r="7647" spans="1:2" x14ac:dyDescent="0.25">
      <c r="A7647" s="25"/>
      <c r="B7647" s="26"/>
    </row>
    <row r="7648" spans="1:2" x14ac:dyDescent="0.25">
      <c r="A7648" s="25"/>
      <c r="B7648" s="26"/>
    </row>
    <row r="7649" spans="1:2" x14ac:dyDescent="0.25">
      <c r="A7649" s="25"/>
      <c r="B7649" s="26"/>
    </row>
    <row r="7650" spans="1:2" x14ac:dyDescent="0.25">
      <c r="A7650" s="25"/>
      <c r="B7650" s="26"/>
    </row>
    <row r="7651" spans="1:2" x14ac:dyDescent="0.25">
      <c r="A7651" s="25"/>
      <c r="B7651" s="26"/>
    </row>
    <row r="7652" spans="1:2" x14ac:dyDescent="0.25">
      <c r="A7652" s="25"/>
      <c r="B7652" s="26"/>
    </row>
    <row r="7653" spans="1:2" x14ac:dyDescent="0.25">
      <c r="A7653" s="25"/>
      <c r="B7653" s="26"/>
    </row>
    <row r="7654" spans="1:2" x14ac:dyDescent="0.25">
      <c r="A7654" s="25"/>
      <c r="B7654" s="26"/>
    </row>
    <row r="7655" spans="1:2" x14ac:dyDescent="0.25">
      <c r="A7655" s="25"/>
      <c r="B7655" s="26"/>
    </row>
    <row r="7656" spans="1:2" x14ac:dyDescent="0.25">
      <c r="A7656" s="25"/>
      <c r="B7656" s="26"/>
    </row>
    <row r="7657" spans="1:2" x14ac:dyDescent="0.25">
      <c r="A7657" s="25"/>
      <c r="B7657" s="26"/>
    </row>
    <row r="7658" spans="1:2" x14ac:dyDescent="0.25">
      <c r="A7658" s="25"/>
      <c r="B7658" s="26"/>
    </row>
    <row r="7659" spans="1:2" x14ac:dyDescent="0.25">
      <c r="A7659" s="25"/>
      <c r="B7659" s="26"/>
    </row>
    <row r="7660" spans="1:2" x14ac:dyDescent="0.25">
      <c r="A7660" s="25"/>
      <c r="B7660" s="26"/>
    </row>
    <row r="7661" spans="1:2" x14ac:dyDescent="0.25">
      <c r="A7661" s="25"/>
      <c r="B7661" s="26"/>
    </row>
    <row r="7662" spans="1:2" x14ac:dyDescent="0.25">
      <c r="A7662" s="25"/>
      <c r="B7662" s="26"/>
    </row>
    <row r="7663" spans="1:2" x14ac:dyDescent="0.25">
      <c r="A7663" s="25"/>
      <c r="B7663" s="26"/>
    </row>
    <row r="7664" spans="1:2" x14ac:dyDescent="0.25">
      <c r="A7664" s="25"/>
      <c r="B7664" s="26"/>
    </row>
    <row r="7665" spans="1:2" x14ac:dyDescent="0.25">
      <c r="A7665" s="25"/>
      <c r="B7665" s="26"/>
    </row>
    <row r="7666" spans="1:2" x14ac:dyDescent="0.25">
      <c r="A7666" s="25"/>
      <c r="B7666" s="26"/>
    </row>
    <row r="7667" spans="1:2" x14ac:dyDescent="0.25">
      <c r="A7667" s="25"/>
      <c r="B7667" s="26"/>
    </row>
    <row r="7668" spans="1:2" x14ac:dyDescent="0.25">
      <c r="A7668" s="25"/>
      <c r="B7668" s="26"/>
    </row>
    <row r="7669" spans="1:2" x14ac:dyDescent="0.25">
      <c r="A7669" s="25"/>
      <c r="B7669" s="26"/>
    </row>
    <row r="7670" spans="1:2" x14ac:dyDescent="0.25">
      <c r="A7670" s="25"/>
      <c r="B7670" s="26"/>
    </row>
    <row r="7671" spans="1:2" x14ac:dyDescent="0.25">
      <c r="A7671" s="25"/>
      <c r="B7671" s="26"/>
    </row>
    <row r="7672" spans="1:2" x14ac:dyDescent="0.25">
      <c r="A7672" s="25"/>
      <c r="B7672" s="26"/>
    </row>
    <row r="7673" spans="1:2" x14ac:dyDescent="0.25">
      <c r="A7673" s="25"/>
      <c r="B7673" s="26"/>
    </row>
    <row r="7674" spans="1:2" x14ac:dyDescent="0.25">
      <c r="A7674" s="25"/>
      <c r="B7674" s="26"/>
    </row>
    <row r="7675" spans="1:2" x14ac:dyDescent="0.25">
      <c r="A7675" s="25"/>
      <c r="B7675" s="26"/>
    </row>
    <row r="7676" spans="1:2" x14ac:dyDescent="0.25">
      <c r="A7676" s="25"/>
      <c r="B7676" s="26"/>
    </row>
    <row r="7677" spans="1:2" x14ac:dyDescent="0.25">
      <c r="A7677" s="25"/>
      <c r="B7677" s="26"/>
    </row>
    <row r="7678" spans="1:2" x14ac:dyDescent="0.25">
      <c r="A7678" s="25"/>
      <c r="B7678" s="26"/>
    </row>
    <row r="7679" spans="1:2" x14ac:dyDescent="0.25">
      <c r="A7679" s="25"/>
      <c r="B7679" s="26"/>
    </row>
    <row r="7680" spans="1:2" x14ac:dyDescent="0.25">
      <c r="A7680" s="25"/>
      <c r="B7680" s="26"/>
    </row>
    <row r="7681" spans="1:2" x14ac:dyDescent="0.25">
      <c r="A7681" s="25"/>
      <c r="B7681" s="26"/>
    </row>
    <row r="7682" spans="1:2" x14ac:dyDescent="0.25">
      <c r="A7682" s="25"/>
      <c r="B7682" s="26"/>
    </row>
    <row r="7683" spans="1:2" x14ac:dyDescent="0.25">
      <c r="A7683" s="25"/>
      <c r="B7683" s="26"/>
    </row>
    <row r="7684" spans="1:2" x14ac:dyDescent="0.25">
      <c r="A7684" s="25"/>
      <c r="B7684" s="26"/>
    </row>
    <row r="7685" spans="1:2" x14ac:dyDescent="0.25">
      <c r="A7685" s="25"/>
      <c r="B7685" s="26"/>
    </row>
    <row r="7686" spans="1:2" x14ac:dyDescent="0.25">
      <c r="A7686" s="25"/>
      <c r="B7686" s="26"/>
    </row>
    <row r="7687" spans="1:2" x14ac:dyDescent="0.25">
      <c r="A7687" s="25"/>
      <c r="B7687" s="26"/>
    </row>
    <row r="7688" spans="1:2" x14ac:dyDescent="0.25">
      <c r="A7688" s="25"/>
      <c r="B7688" s="26"/>
    </row>
    <row r="7689" spans="1:2" x14ac:dyDescent="0.25">
      <c r="A7689" s="25"/>
      <c r="B7689" s="26"/>
    </row>
    <row r="7690" spans="1:2" x14ac:dyDescent="0.25">
      <c r="A7690" s="25"/>
      <c r="B7690" s="26"/>
    </row>
    <row r="7691" spans="1:2" x14ac:dyDescent="0.25">
      <c r="A7691" s="25"/>
      <c r="B7691" s="26"/>
    </row>
    <row r="7692" spans="1:2" x14ac:dyDescent="0.25">
      <c r="A7692" s="25"/>
      <c r="B7692" s="26"/>
    </row>
    <row r="7693" spans="1:2" x14ac:dyDescent="0.25">
      <c r="A7693" s="25"/>
      <c r="B7693" s="26"/>
    </row>
    <row r="7694" spans="1:2" x14ac:dyDescent="0.25">
      <c r="A7694" s="25"/>
      <c r="B7694" s="26"/>
    </row>
    <row r="7695" spans="1:2" x14ac:dyDescent="0.25">
      <c r="A7695" s="25"/>
      <c r="B7695" s="26"/>
    </row>
    <row r="7696" spans="1:2" x14ac:dyDescent="0.25">
      <c r="A7696" s="25"/>
      <c r="B7696" s="26"/>
    </row>
    <row r="7697" spans="1:2" x14ac:dyDescent="0.25">
      <c r="A7697" s="25"/>
      <c r="B7697" s="26"/>
    </row>
    <row r="7698" spans="1:2" x14ac:dyDescent="0.25">
      <c r="A7698" s="25"/>
      <c r="B7698" s="26"/>
    </row>
    <row r="7699" spans="1:2" x14ac:dyDescent="0.25">
      <c r="A7699" s="25"/>
      <c r="B7699" s="26"/>
    </row>
    <row r="7700" spans="1:2" x14ac:dyDescent="0.25">
      <c r="A7700" s="25"/>
      <c r="B7700" s="26"/>
    </row>
    <row r="7701" spans="1:2" x14ac:dyDescent="0.25">
      <c r="A7701" s="25"/>
      <c r="B7701" s="26"/>
    </row>
    <row r="7702" spans="1:2" x14ac:dyDescent="0.25">
      <c r="A7702" s="25"/>
      <c r="B7702" s="26"/>
    </row>
    <row r="7703" spans="1:2" x14ac:dyDescent="0.25">
      <c r="A7703" s="25"/>
      <c r="B7703" s="26"/>
    </row>
    <row r="7704" spans="1:2" x14ac:dyDescent="0.25">
      <c r="A7704" s="25"/>
      <c r="B7704" s="26"/>
    </row>
    <row r="7705" spans="1:2" x14ac:dyDescent="0.25">
      <c r="A7705" s="25"/>
      <c r="B7705" s="26"/>
    </row>
    <row r="7706" spans="1:2" x14ac:dyDescent="0.25">
      <c r="A7706" s="25"/>
      <c r="B7706" s="26"/>
    </row>
    <row r="7707" spans="1:2" x14ac:dyDescent="0.25">
      <c r="A7707" s="25"/>
      <c r="B7707" s="26"/>
    </row>
    <row r="7708" spans="1:2" x14ac:dyDescent="0.25">
      <c r="A7708" s="25"/>
      <c r="B7708" s="26"/>
    </row>
    <row r="7709" spans="1:2" x14ac:dyDescent="0.25">
      <c r="A7709" s="25"/>
      <c r="B7709" s="26"/>
    </row>
    <row r="7710" spans="1:2" x14ac:dyDescent="0.25">
      <c r="A7710" s="25"/>
      <c r="B7710" s="26"/>
    </row>
    <row r="7711" spans="1:2" x14ac:dyDescent="0.25">
      <c r="A7711" s="25"/>
      <c r="B7711" s="26"/>
    </row>
    <row r="7712" spans="1:2" x14ac:dyDescent="0.25">
      <c r="A7712" s="25"/>
      <c r="B7712" s="26"/>
    </row>
    <row r="7713" spans="1:2" x14ac:dyDescent="0.25">
      <c r="A7713" s="25"/>
      <c r="B7713" s="26"/>
    </row>
    <row r="7714" spans="1:2" x14ac:dyDescent="0.25">
      <c r="A7714" s="25"/>
      <c r="B7714" s="26"/>
    </row>
    <row r="7715" spans="1:2" x14ac:dyDescent="0.25">
      <c r="A7715" s="25"/>
      <c r="B7715" s="26"/>
    </row>
    <row r="7716" spans="1:2" x14ac:dyDescent="0.25">
      <c r="A7716" s="25"/>
      <c r="B7716" s="26"/>
    </row>
    <row r="7717" spans="1:2" x14ac:dyDescent="0.25">
      <c r="A7717" s="25"/>
      <c r="B7717" s="26"/>
    </row>
    <row r="7718" spans="1:2" x14ac:dyDescent="0.25">
      <c r="A7718" s="25"/>
      <c r="B7718" s="26"/>
    </row>
    <row r="7719" spans="1:2" x14ac:dyDescent="0.25">
      <c r="A7719" s="25"/>
      <c r="B7719" s="26"/>
    </row>
    <row r="7720" spans="1:2" x14ac:dyDescent="0.25">
      <c r="A7720" s="25"/>
      <c r="B7720" s="26"/>
    </row>
    <row r="7721" spans="1:2" x14ac:dyDescent="0.25">
      <c r="A7721" s="25"/>
      <c r="B7721" s="26"/>
    </row>
    <row r="7722" spans="1:2" x14ac:dyDescent="0.25">
      <c r="A7722" s="25"/>
      <c r="B7722" s="26"/>
    </row>
    <row r="7723" spans="1:2" x14ac:dyDescent="0.25">
      <c r="A7723" s="25"/>
      <c r="B7723" s="26"/>
    </row>
    <row r="7724" spans="1:2" x14ac:dyDescent="0.25">
      <c r="A7724" s="25"/>
      <c r="B7724" s="26"/>
    </row>
    <row r="7725" spans="1:2" x14ac:dyDescent="0.25">
      <c r="A7725" s="25"/>
      <c r="B7725" s="26"/>
    </row>
    <row r="7726" spans="1:2" x14ac:dyDescent="0.25">
      <c r="A7726" s="25"/>
      <c r="B7726" s="26"/>
    </row>
    <row r="7727" spans="1:2" x14ac:dyDescent="0.25">
      <c r="A7727" s="25"/>
      <c r="B7727" s="26"/>
    </row>
    <row r="7728" spans="1:2" x14ac:dyDescent="0.25">
      <c r="A7728" s="25"/>
      <c r="B7728" s="26"/>
    </row>
    <row r="7729" spans="1:2" x14ac:dyDescent="0.25">
      <c r="A7729" s="25"/>
      <c r="B7729" s="26"/>
    </row>
    <row r="7730" spans="1:2" x14ac:dyDescent="0.25">
      <c r="A7730" s="25"/>
      <c r="B7730" s="26"/>
    </row>
    <row r="7731" spans="1:2" x14ac:dyDescent="0.25">
      <c r="A7731" s="25"/>
      <c r="B7731" s="26"/>
    </row>
    <row r="7732" spans="1:2" x14ac:dyDescent="0.25">
      <c r="A7732" s="25"/>
      <c r="B7732" s="26"/>
    </row>
    <row r="7733" spans="1:2" x14ac:dyDescent="0.25">
      <c r="A7733" s="25"/>
      <c r="B7733" s="26"/>
    </row>
    <row r="7734" spans="1:2" x14ac:dyDescent="0.25">
      <c r="A7734" s="25"/>
      <c r="B7734" s="26"/>
    </row>
    <row r="7735" spans="1:2" x14ac:dyDescent="0.25">
      <c r="A7735" s="25"/>
      <c r="B7735" s="26"/>
    </row>
    <row r="7736" spans="1:2" x14ac:dyDescent="0.25">
      <c r="A7736" s="25"/>
      <c r="B7736" s="26"/>
    </row>
    <row r="7737" spans="1:2" x14ac:dyDescent="0.25">
      <c r="A7737" s="25"/>
      <c r="B7737" s="26"/>
    </row>
    <row r="7738" spans="1:2" x14ac:dyDescent="0.25">
      <c r="A7738" s="25"/>
      <c r="B7738" s="26"/>
    </row>
    <row r="7739" spans="1:2" x14ac:dyDescent="0.25">
      <c r="A7739" s="25"/>
      <c r="B7739" s="26"/>
    </row>
    <row r="7740" spans="1:2" x14ac:dyDescent="0.25">
      <c r="A7740" s="25"/>
      <c r="B7740" s="26"/>
    </row>
    <row r="7741" spans="1:2" x14ac:dyDescent="0.25">
      <c r="A7741" s="25"/>
      <c r="B7741" s="26"/>
    </row>
    <row r="7742" spans="1:2" x14ac:dyDescent="0.25">
      <c r="A7742" s="25"/>
      <c r="B7742" s="26"/>
    </row>
    <row r="7743" spans="1:2" x14ac:dyDescent="0.25">
      <c r="A7743" s="25"/>
      <c r="B7743" s="26"/>
    </row>
    <row r="7744" spans="1:2" x14ac:dyDescent="0.25">
      <c r="A7744" s="25"/>
      <c r="B7744" s="26"/>
    </row>
    <row r="7745" spans="1:2" x14ac:dyDescent="0.25">
      <c r="A7745" s="25"/>
      <c r="B7745" s="26"/>
    </row>
    <row r="7746" spans="1:2" x14ac:dyDescent="0.25">
      <c r="A7746" s="25"/>
      <c r="B7746" s="26"/>
    </row>
    <row r="7747" spans="1:2" x14ac:dyDescent="0.25">
      <c r="A7747" s="25"/>
      <c r="B7747" s="26"/>
    </row>
    <row r="7748" spans="1:2" x14ac:dyDescent="0.25">
      <c r="A7748" s="25"/>
      <c r="B7748" s="26"/>
    </row>
    <row r="7749" spans="1:2" x14ac:dyDescent="0.25">
      <c r="A7749" s="25"/>
      <c r="B7749" s="26"/>
    </row>
    <row r="7750" spans="1:2" x14ac:dyDescent="0.25">
      <c r="A7750" s="25"/>
      <c r="B7750" s="26"/>
    </row>
    <row r="7751" spans="1:2" x14ac:dyDescent="0.25">
      <c r="A7751" s="25"/>
      <c r="B7751" s="26"/>
    </row>
    <row r="7752" spans="1:2" x14ac:dyDescent="0.25">
      <c r="A7752" s="25"/>
      <c r="B7752" s="26"/>
    </row>
    <row r="7753" spans="1:2" x14ac:dyDescent="0.25">
      <c r="A7753" s="25"/>
      <c r="B7753" s="26"/>
    </row>
    <row r="7754" spans="1:2" x14ac:dyDescent="0.25">
      <c r="A7754" s="25"/>
      <c r="B7754" s="26"/>
    </row>
    <row r="7755" spans="1:2" x14ac:dyDescent="0.25">
      <c r="A7755" s="25"/>
      <c r="B7755" s="26"/>
    </row>
    <row r="7756" spans="1:2" x14ac:dyDescent="0.25">
      <c r="A7756" s="25"/>
      <c r="B7756" s="26"/>
    </row>
    <row r="7757" spans="1:2" x14ac:dyDescent="0.25">
      <c r="A7757" s="25"/>
      <c r="B7757" s="26"/>
    </row>
    <row r="7758" spans="1:2" x14ac:dyDescent="0.25">
      <c r="A7758" s="25"/>
      <c r="B7758" s="26"/>
    </row>
    <row r="7759" spans="1:2" x14ac:dyDescent="0.25">
      <c r="A7759" s="25"/>
      <c r="B7759" s="26"/>
    </row>
    <row r="7760" spans="1:2" x14ac:dyDescent="0.25">
      <c r="A7760" s="25"/>
      <c r="B7760" s="26"/>
    </row>
    <row r="7761" spans="1:2" x14ac:dyDescent="0.25">
      <c r="A7761" s="25"/>
      <c r="B7761" s="26"/>
    </row>
    <row r="7762" spans="1:2" x14ac:dyDescent="0.25">
      <c r="A7762" s="25"/>
      <c r="B7762" s="26"/>
    </row>
    <row r="7763" spans="1:2" x14ac:dyDescent="0.25">
      <c r="A7763" s="25"/>
      <c r="B7763" s="26"/>
    </row>
    <row r="7764" spans="1:2" x14ac:dyDescent="0.25">
      <c r="A7764" s="25"/>
      <c r="B7764" s="26"/>
    </row>
    <row r="7765" spans="1:2" x14ac:dyDescent="0.25">
      <c r="A7765" s="25"/>
      <c r="B7765" s="26"/>
    </row>
    <row r="7766" spans="1:2" x14ac:dyDescent="0.25">
      <c r="A7766" s="25"/>
      <c r="B7766" s="26"/>
    </row>
    <row r="7767" spans="1:2" x14ac:dyDescent="0.25">
      <c r="A7767" s="25"/>
      <c r="B7767" s="26"/>
    </row>
    <row r="7768" spans="1:2" x14ac:dyDescent="0.25">
      <c r="A7768" s="25"/>
      <c r="B7768" s="26"/>
    </row>
    <row r="7769" spans="1:2" x14ac:dyDescent="0.25">
      <c r="A7769" s="25"/>
      <c r="B7769" s="26"/>
    </row>
    <row r="7770" spans="1:2" x14ac:dyDescent="0.25">
      <c r="A7770" s="25"/>
      <c r="B7770" s="26"/>
    </row>
    <row r="7771" spans="1:2" x14ac:dyDescent="0.25">
      <c r="A7771" s="25"/>
      <c r="B7771" s="26"/>
    </row>
    <row r="7772" spans="1:2" x14ac:dyDescent="0.25">
      <c r="A7772" s="25"/>
      <c r="B7772" s="26"/>
    </row>
    <row r="7773" spans="1:2" x14ac:dyDescent="0.25">
      <c r="A7773" s="25"/>
      <c r="B7773" s="26"/>
    </row>
    <row r="7774" spans="1:2" x14ac:dyDescent="0.25">
      <c r="A7774" s="25"/>
      <c r="B7774" s="26"/>
    </row>
    <row r="7775" spans="1:2" x14ac:dyDescent="0.25">
      <c r="A7775" s="25"/>
      <c r="B7775" s="26"/>
    </row>
    <row r="7776" spans="1:2" x14ac:dyDescent="0.25">
      <c r="A7776" s="25"/>
      <c r="B7776" s="26"/>
    </row>
    <row r="7777" spans="1:2" x14ac:dyDescent="0.25">
      <c r="A7777" s="25"/>
      <c r="B7777" s="26"/>
    </row>
    <row r="7778" spans="1:2" x14ac:dyDescent="0.25">
      <c r="A7778" s="25"/>
      <c r="B7778" s="26"/>
    </row>
    <row r="7779" spans="1:2" x14ac:dyDescent="0.25">
      <c r="A7779" s="25"/>
      <c r="B7779" s="26"/>
    </row>
    <row r="7780" spans="1:2" x14ac:dyDescent="0.25">
      <c r="A7780" s="25"/>
      <c r="B7780" s="26"/>
    </row>
    <row r="7781" spans="1:2" x14ac:dyDescent="0.25">
      <c r="A7781" s="25"/>
      <c r="B7781" s="26"/>
    </row>
    <row r="7782" spans="1:2" x14ac:dyDescent="0.25">
      <c r="A7782" s="25"/>
      <c r="B7782" s="26"/>
    </row>
    <row r="7783" spans="1:2" x14ac:dyDescent="0.25">
      <c r="A7783" s="25"/>
      <c r="B7783" s="26"/>
    </row>
    <row r="7784" spans="1:2" x14ac:dyDescent="0.25">
      <c r="A7784" s="25"/>
      <c r="B7784" s="26"/>
    </row>
    <row r="7785" spans="1:2" x14ac:dyDescent="0.25">
      <c r="A7785" s="25"/>
      <c r="B7785" s="26"/>
    </row>
    <row r="7786" spans="1:2" x14ac:dyDescent="0.25">
      <c r="A7786" s="25"/>
      <c r="B7786" s="26"/>
    </row>
    <row r="7787" spans="1:2" x14ac:dyDescent="0.25">
      <c r="A7787" s="25"/>
      <c r="B7787" s="26"/>
    </row>
    <row r="7788" spans="1:2" x14ac:dyDescent="0.25">
      <c r="A7788" s="25"/>
      <c r="B7788" s="26"/>
    </row>
    <row r="7789" spans="1:2" x14ac:dyDescent="0.25">
      <c r="A7789" s="25"/>
      <c r="B7789" s="26"/>
    </row>
    <row r="7790" spans="1:2" x14ac:dyDescent="0.25">
      <c r="A7790" s="25"/>
      <c r="B7790" s="26"/>
    </row>
    <row r="7791" spans="1:2" x14ac:dyDescent="0.25">
      <c r="A7791" s="25"/>
      <c r="B7791" s="26"/>
    </row>
    <row r="7792" spans="1:2" x14ac:dyDescent="0.25">
      <c r="A7792" s="25"/>
      <c r="B7792" s="26"/>
    </row>
    <row r="7793" spans="1:2" x14ac:dyDescent="0.25">
      <c r="A7793" s="25"/>
      <c r="B7793" s="26"/>
    </row>
    <row r="7794" spans="1:2" x14ac:dyDescent="0.25">
      <c r="A7794" s="25"/>
      <c r="B7794" s="26"/>
    </row>
    <row r="7795" spans="1:2" x14ac:dyDescent="0.25">
      <c r="A7795" s="25"/>
      <c r="B7795" s="26"/>
    </row>
    <row r="7796" spans="1:2" x14ac:dyDescent="0.25">
      <c r="A7796" s="25"/>
      <c r="B7796" s="26"/>
    </row>
    <row r="7797" spans="1:2" x14ac:dyDescent="0.25">
      <c r="A7797" s="25"/>
      <c r="B7797" s="26"/>
    </row>
    <row r="7798" spans="1:2" x14ac:dyDescent="0.25">
      <c r="A7798" s="25"/>
      <c r="B7798" s="26"/>
    </row>
    <row r="7799" spans="1:2" x14ac:dyDescent="0.25">
      <c r="A7799" s="25"/>
      <c r="B7799" s="26"/>
    </row>
    <row r="7800" spans="1:2" x14ac:dyDescent="0.25">
      <c r="A7800" s="25"/>
      <c r="B7800" s="26"/>
    </row>
    <row r="7801" spans="1:2" x14ac:dyDescent="0.25">
      <c r="A7801" s="25"/>
      <c r="B7801" s="26"/>
    </row>
    <row r="7802" spans="1:2" x14ac:dyDescent="0.25">
      <c r="A7802" s="25"/>
      <c r="B7802" s="26"/>
    </row>
    <row r="7803" spans="1:2" x14ac:dyDescent="0.25">
      <c r="A7803" s="25"/>
      <c r="B7803" s="26"/>
    </row>
    <row r="7804" spans="1:2" x14ac:dyDescent="0.25">
      <c r="A7804" s="25"/>
      <c r="B7804" s="26"/>
    </row>
    <row r="7805" spans="1:2" x14ac:dyDescent="0.25">
      <c r="A7805" s="25"/>
      <c r="B7805" s="26"/>
    </row>
    <row r="7806" spans="1:2" x14ac:dyDescent="0.25">
      <c r="A7806" s="25"/>
      <c r="B7806" s="26"/>
    </row>
    <row r="7807" spans="1:2" x14ac:dyDescent="0.25">
      <c r="A7807" s="25"/>
      <c r="B7807" s="26"/>
    </row>
    <row r="7808" spans="1:2" x14ac:dyDescent="0.25">
      <c r="A7808" s="25"/>
      <c r="B7808" s="26"/>
    </row>
    <row r="7809" spans="1:2" x14ac:dyDescent="0.25">
      <c r="A7809" s="25"/>
      <c r="B7809" s="26"/>
    </row>
    <row r="7810" spans="1:2" x14ac:dyDescent="0.25">
      <c r="A7810" s="25"/>
      <c r="B7810" s="26"/>
    </row>
    <row r="7811" spans="1:2" x14ac:dyDescent="0.25">
      <c r="A7811" s="25"/>
      <c r="B7811" s="26"/>
    </row>
    <row r="7812" spans="1:2" x14ac:dyDescent="0.25">
      <c r="A7812" s="25"/>
      <c r="B7812" s="26"/>
    </row>
    <row r="7813" spans="1:2" x14ac:dyDescent="0.25">
      <c r="A7813" s="25"/>
      <c r="B7813" s="26"/>
    </row>
    <row r="7814" spans="1:2" x14ac:dyDescent="0.25">
      <c r="A7814" s="25"/>
      <c r="B7814" s="26"/>
    </row>
    <row r="7815" spans="1:2" x14ac:dyDescent="0.25">
      <c r="A7815" s="25"/>
      <c r="B7815" s="26"/>
    </row>
    <row r="7816" spans="1:2" x14ac:dyDescent="0.25">
      <c r="A7816" s="25"/>
      <c r="B7816" s="26"/>
    </row>
    <row r="7817" spans="1:2" x14ac:dyDescent="0.25">
      <c r="A7817" s="25"/>
      <c r="B7817" s="26"/>
    </row>
    <row r="7818" spans="1:2" x14ac:dyDescent="0.25">
      <c r="A7818" s="25"/>
      <c r="B7818" s="26"/>
    </row>
    <row r="7819" spans="1:2" x14ac:dyDescent="0.25">
      <c r="A7819" s="25"/>
      <c r="B7819" s="26"/>
    </row>
    <row r="7820" spans="1:2" x14ac:dyDescent="0.25">
      <c r="A7820" s="25"/>
      <c r="B7820" s="26"/>
    </row>
    <row r="7821" spans="1:2" x14ac:dyDescent="0.25">
      <c r="A7821" s="25"/>
      <c r="B7821" s="26"/>
    </row>
    <row r="7822" spans="1:2" x14ac:dyDescent="0.25">
      <c r="A7822" s="25"/>
      <c r="B7822" s="26"/>
    </row>
    <row r="7823" spans="1:2" x14ac:dyDescent="0.25">
      <c r="A7823" s="25"/>
      <c r="B7823" s="26"/>
    </row>
    <row r="7824" spans="1:2" x14ac:dyDescent="0.25">
      <c r="A7824" s="25"/>
      <c r="B7824" s="26"/>
    </row>
    <row r="7825" spans="1:2" x14ac:dyDescent="0.25">
      <c r="A7825" s="25"/>
      <c r="B7825" s="26"/>
    </row>
    <row r="7826" spans="1:2" x14ac:dyDescent="0.25">
      <c r="A7826" s="25"/>
      <c r="B7826" s="26"/>
    </row>
    <row r="7827" spans="1:2" x14ac:dyDescent="0.25">
      <c r="A7827" s="25"/>
      <c r="B7827" s="26"/>
    </row>
    <row r="7828" spans="1:2" x14ac:dyDescent="0.25">
      <c r="A7828" s="25"/>
      <c r="B7828" s="26"/>
    </row>
    <row r="7829" spans="1:2" x14ac:dyDescent="0.25">
      <c r="A7829" s="25"/>
      <c r="B7829" s="26"/>
    </row>
    <row r="7830" spans="1:2" x14ac:dyDescent="0.25">
      <c r="A7830" s="25"/>
      <c r="B7830" s="26"/>
    </row>
    <row r="7831" spans="1:2" x14ac:dyDescent="0.25">
      <c r="A7831" s="25"/>
      <c r="B7831" s="26"/>
    </row>
    <row r="7832" spans="1:2" x14ac:dyDescent="0.25">
      <c r="A7832" s="25"/>
      <c r="B7832" s="26"/>
    </row>
    <row r="7833" spans="1:2" x14ac:dyDescent="0.25">
      <c r="A7833" s="25"/>
      <c r="B7833" s="26"/>
    </row>
    <row r="7834" spans="1:2" x14ac:dyDescent="0.25">
      <c r="A7834" s="25"/>
      <c r="B7834" s="26"/>
    </row>
    <row r="7835" spans="1:2" x14ac:dyDescent="0.25">
      <c r="A7835" s="25"/>
      <c r="B7835" s="26"/>
    </row>
    <row r="7836" spans="1:2" x14ac:dyDescent="0.25">
      <c r="A7836" s="25"/>
      <c r="B7836" s="26"/>
    </row>
    <row r="7837" spans="1:2" x14ac:dyDescent="0.25">
      <c r="A7837" s="25"/>
      <c r="B7837" s="26"/>
    </row>
    <row r="7838" spans="1:2" x14ac:dyDescent="0.25">
      <c r="A7838" s="25"/>
      <c r="B7838" s="26"/>
    </row>
    <row r="7839" spans="1:2" x14ac:dyDescent="0.25">
      <c r="A7839" s="25"/>
      <c r="B7839" s="26"/>
    </row>
    <row r="7840" spans="1:2" x14ac:dyDescent="0.25">
      <c r="A7840" s="25"/>
      <c r="B7840" s="26"/>
    </row>
    <row r="7841" spans="1:2" x14ac:dyDescent="0.25">
      <c r="A7841" s="25"/>
      <c r="B7841" s="26"/>
    </row>
    <row r="7842" spans="1:2" x14ac:dyDescent="0.25">
      <c r="A7842" s="25"/>
      <c r="B7842" s="26"/>
    </row>
    <row r="7843" spans="1:2" x14ac:dyDescent="0.25">
      <c r="A7843" s="25"/>
      <c r="B7843" s="26"/>
    </row>
    <row r="7844" spans="1:2" x14ac:dyDescent="0.25">
      <c r="A7844" s="25"/>
      <c r="B7844" s="26"/>
    </row>
    <row r="7845" spans="1:2" x14ac:dyDescent="0.25">
      <c r="A7845" s="25"/>
      <c r="B7845" s="26"/>
    </row>
    <row r="7846" spans="1:2" x14ac:dyDescent="0.25">
      <c r="A7846" s="25"/>
      <c r="B7846" s="26"/>
    </row>
    <row r="7847" spans="1:2" x14ac:dyDescent="0.25">
      <c r="A7847" s="25"/>
      <c r="B7847" s="26"/>
    </row>
    <row r="7848" spans="1:2" x14ac:dyDescent="0.25">
      <c r="A7848" s="25"/>
      <c r="B7848" s="26"/>
    </row>
    <row r="7849" spans="1:2" x14ac:dyDescent="0.25">
      <c r="A7849" s="25"/>
      <c r="B7849" s="26"/>
    </row>
    <row r="7850" spans="1:2" x14ac:dyDescent="0.25">
      <c r="A7850" s="25"/>
      <c r="B7850" s="26"/>
    </row>
    <row r="7851" spans="1:2" x14ac:dyDescent="0.25">
      <c r="A7851" s="25"/>
      <c r="B7851" s="26"/>
    </row>
    <row r="7852" spans="1:2" x14ac:dyDescent="0.25">
      <c r="A7852" s="25"/>
      <c r="B7852" s="26"/>
    </row>
    <row r="7853" spans="1:2" x14ac:dyDescent="0.25">
      <c r="A7853" s="25"/>
      <c r="B7853" s="26"/>
    </row>
    <row r="7854" spans="1:2" x14ac:dyDescent="0.25">
      <c r="A7854" s="25"/>
      <c r="B7854" s="26"/>
    </row>
    <row r="7855" spans="1:2" x14ac:dyDescent="0.25">
      <c r="A7855" s="25"/>
      <c r="B7855" s="26"/>
    </row>
    <row r="7856" spans="1:2" x14ac:dyDescent="0.25">
      <c r="A7856" s="25"/>
      <c r="B7856" s="26"/>
    </row>
    <row r="7857" spans="1:2" x14ac:dyDescent="0.25">
      <c r="A7857" s="25"/>
      <c r="B7857" s="26"/>
    </row>
    <row r="7858" spans="1:2" x14ac:dyDescent="0.25">
      <c r="A7858" s="25"/>
      <c r="B7858" s="26"/>
    </row>
    <row r="7859" spans="1:2" x14ac:dyDescent="0.25">
      <c r="A7859" s="25"/>
      <c r="B7859" s="26"/>
    </row>
    <row r="7860" spans="1:2" x14ac:dyDescent="0.25">
      <c r="A7860" s="25"/>
      <c r="B7860" s="26"/>
    </row>
    <row r="7861" spans="1:2" x14ac:dyDescent="0.25">
      <c r="A7861" s="25"/>
      <c r="B7861" s="26"/>
    </row>
    <row r="7862" spans="1:2" x14ac:dyDescent="0.25">
      <c r="A7862" s="25"/>
      <c r="B7862" s="26"/>
    </row>
    <row r="7863" spans="1:2" x14ac:dyDescent="0.25">
      <c r="A7863" s="25"/>
      <c r="B7863" s="26"/>
    </row>
    <row r="7864" spans="1:2" x14ac:dyDescent="0.25">
      <c r="A7864" s="25"/>
      <c r="B7864" s="26"/>
    </row>
    <row r="7865" spans="1:2" x14ac:dyDescent="0.25">
      <c r="A7865" s="25"/>
      <c r="B7865" s="26"/>
    </row>
    <row r="7866" spans="1:2" x14ac:dyDescent="0.25">
      <c r="A7866" s="25"/>
      <c r="B7866" s="26"/>
    </row>
    <row r="7867" spans="1:2" x14ac:dyDescent="0.25">
      <c r="A7867" s="25"/>
      <c r="B7867" s="26"/>
    </row>
    <row r="7868" spans="1:2" x14ac:dyDescent="0.25">
      <c r="A7868" s="25"/>
      <c r="B7868" s="26"/>
    </row>
    <row r="7869" spans="1:2" x14ac:dyDescent="0.25">
      <c r="A7869" s="25"/>
      <c r="B7869" s="26"/>
    </row>
    <row r="7870" spans="1:2" x14ac:dyDescent="0.25">
      <c r="A7870" s="25"/>
      <c r="B7870" s="26"/>
    </row>
    <row r="7871" spans="1:2" x14ac:dyDescent="0.25">
      <c r="A7871" s="25"/>
      <c r="B7871" s="26"/>
    </row>
    <row r="7872" spans="1:2" x14ac:dyDescent="0.25">
      <c r="A7872" s="25"/>
      <c r="B7872" s="26"/>
    </row>
    <row r="7873" spans="1:2" x14ac:dyDescent="0.25">
      <c r="A7873" s="25"/>
      <c r="B7873" s="26"/>
    </row>
    <row r="7874" spans="1:2" x14ac:dyDescent="0.25">
      <c r="A7874" s="25"/>
      <c r="B7874" s="26"/>
    </row>
    <row r="7875" spans="1:2" x14ac:dyDescent="0.25">
      <c r="A7875" s="25"/>
      <c r="B7875" s="26"/>
    </row>
    <row r="7876" spans="1:2" x14ac:dyDescent="0.25">
      <c r="A7876" s="25"/>
      <c r="B7876" s="26"/>
    </row>
    <row r="7877" spans="1:2" x14ac:dyDescent="0.25">
      <c r="A7877" s="25"/>
      <c r="B7877" s="26"/>
    </row>
    <row r="7878" spans="1:2" x14ac:dyDescent="0.25">
      <c r="A7878" s="25"/>
      <c r="B7878" s="26"/>
    </row>
    <row r="7879" spans="1:2" x14ac:dyDescent="0.25">
      <c r="A7879" s="25"/>
      <c r="B7879" s="26"/>
    </row>
    <row r="7880" spans="1:2" x14ac:dyDescent="0.25">
      <c r="A7880" s="25"/>
      <c r="B7880" s="26"/>
    </row>
    <row r="7881" spans="1:2" x14ac:dyDescent="0.25">
      <c r="A7881" s="25"/>
      <c r="B7881" s="26"/>
    </row>
    <row r="7882" spans="1:2" x14ac:dyDescent="0.25">
      <c r="A7882" s="25"/>
      <c r="B7882" s="26"/>
    </row>
    <row r="7883" spans="1:2" x14ac:dyDescent="0.25">
      <c r="A7883" s="25"/>
      <c r="B7883" s="26"/>
    </row>
    <row r="7884" spans="1:2" x14ac:dyDescent="0.25">
      <c r="A7884" s="25"/>
      <c r="B7884" s="26"/>
    </row>
    <row r="7885" spans="1:2" x14ac:dyDescent="0.25">
      <c r="A7885" s="25"/>
      <c r="B7885" s="26"/>
    </row>
    <row r="7886" spans="1:2" x14ac:dyDescent="0.25">
      <c r="A7886" s="25"/>
      <c r="B7886" s="26"/>
    </row>
    <row r="7887" spans="1:2" x14ac:dyDescent="0.25">
      <c r="A7887" s="25"/>
      <c r="B7887" s="26"/>
    </row>
    <row r="7888" spans="1:2" x14ac:dyDescent="0.25">
      <c r="A7888" s="25"/>
      <c r="B7888" s="26"/>
    </row>
    <row r="7889" spans="1:2" x14ac:dyDescent="0.25">
      <c r="A7889" s="25"/>
      <c r="B7889" s="26"/>
    </row>
    <row r="7890" spans="1:2" x14ac:dyDescent="0.25">
      <c r="A7890" s="25"/>
      <c r="B7890" s="26"/>
    </row>
    <row r="7891" spans="1:2" x14ac:dyDescent="0.25">
      <c r="A7891" s="25"/>
      <c r="B7891" s="26"/>
    </row>
    <row r="7892" spans="1:2" x14ac:dyDescent="0.25">
      <c r="A7892" s="25"/>
      <c r="B7892" s="26"/>
    </row>
    <row r="7893" spans="1:2" x14ac:dyDescent="0.25">
      <c r="A7893" s="25"/>
      <c r="B7893" s="26"/>
    </row>
    <row r="7894" spans="1:2" x14ac:dyDescent="0.25">
      <c r="A7894" s="25"/>
      <c r="B7894" s="26"/>
    </row>
    <row r="7895" spans="1:2" x14ac:dyDescent="0.25">
      <c r="A7895" s="25"/>
      <c r="B7895" s="26"/>
    </row>
    <row r="7896" spans="1:2" x14ac:dyDescent="0.25">
      <c r="A7896" s="25"/>
      <c r="B7896" s="26"/>
    </row>
    <row r="7897" spans="1:2" x14ac:dyDescent="0.25">
      <c r="A7897" s="25"/>
      <c r="B7897" s="26"/>
    </row>
    <row r="7898" spans="1:2" x14ac:dyDescent="0.25">
      <c r="A7898" s="25"/>
      <c r="B7898" s="26"/>
    </row>
    <row r="7899" spans="1:2" x14ac:dyDescent="0.25">
      <c r="A7899" s="25"/>
      <c r="B7899" s="26"/>
    </row>
    <row r="7900" spans="1:2" x14ac:dyDescent="0.25">
      <c r="A7900" s="25"/>
      <c r="B7900" s="26"/>
    </row>
    <row r="7901" spans="1:2" x14ac:dyDescent="0.25">
      <c r="A7901" s="25"/>
      <c r="B7901" s="26"/>
    </row>
    <row r="7902" spans="1:2" x14ac:dyDescent="0.25">
      <c r="A7902" s="25"/>
      <c r="B7902" s="26"/>
    </row>
    <row r="7903" spans="1:2" x14ac:dyDescent="0.25">
      <c r="A7903" s="25"/>
      <c r="B7903" s="26"/>
    </row>
    <row r="7904" spans="1:2" x14ac:dyDescent="0.25">
      <c r="A7904" s="25"/>
      <c r="B7904" s="26"/>
    </row>
    <row r="7905" spans="1:2" x14ac:dyDescent="0.25">
      <c r="A7905" s="25"/>
      <c r="B7905" s="26"/>
    </row>
    <row r="7906" spans="1:2" x14ac:dyDescent="0.25">
      <c r="A7906" s="25"/>
      <c r="B7906" s="26"/>
    </row>
    <row r="7907" spans="1:2" x14ac:dyDescent="0.25">
      <c r="A7907" s="25"/>
      <c r="B7907" s="26"/>
    </row>
    <row r="7908" spans="1:2" x14ac:dyDescent="0.25">
      <c r="A7908" s="25"/>
      <c r="B7908" s="26"/>
    </row>
    <row r="7909" spans="1:2" x14ac:dyDescent="0.25">
      <c r="A7909" s="25"/>
      <c r="B7909" s="26"/>
    </row>
    <row r="7910" spans="1:2" x14ac:dyDescent="0.25">
      <c r="A7910" s="25"/>
      <c r="B7910" s="26"/>
    </row>
    <row r="7911" spans="1:2" x14ac:dyDescent="0.25">
      <c r="A7911" s="25"/>
      <c r="B7911" s="26"/>
    </row>
    <row r="7912" spans="1:2" x14ac:dyDescent="0.25">
      <c r="A7912" s="25"/>
      <c r="B7912" s="26"/>
    </row>
    <row r="7913" spans="1:2" x14ac:dyDescent="0.25">
      <c r="A7913" s="25"/>
      <c r="B7913" s="26"/>
    </row>
    <row r="7914" spans="1:2" x14ac:dyDescent="0.25">
      <c r="A7914" s="25"/>
      <c r="B7914" s="26"/>
    </row>
    <row r="7915" spans="1:2" x14ac:dyDescent="0.25">
      <c r="A7915" s="25"/>
      <c r="B7915" s="26"/>
    </row>
    <row r="7916" spans="1:2" x14ac:dyDescent="0.25">
      <c r="A7916" s="25"/>
      <c r="B7916" s="26"/>
    </row>
    <row r="7917" spans="1:2" x14ac:dyDescent="0.25">
      <c r="A7917" s="25"/>
      <c r="B7917" s="26"/>
    </row>
    <row r="7918" spans="1:2" x14ac:dyDescent="0.25">
      <c r="A7918" s="25"/>
      <c r="B7918" s="26"/>
    </row>
    <row r="7919" spans="1:2" x14ac:dyDescent="0.25">
      <c r="A7919" s="25"/>
      <c r="B7919" s="26"/>
    </row>
    <row r="7920" spans="1:2" x14ac:dyDescent="0.25">
      <c r="A7920" s="25"/>
      <c r="B7920" s="26"/>
    </row>
    <row r="7921" spans="1:2" x14ac:dyDescent="0.25">
      <c r="A7921" s="25"/>
      <c r="B7921" s="26"/>
    </row>
    <row r="7922" spans="1:2" x14ac:dyDescent="0.25">
      <c r="A7922" s="25"/>
      <c r="B7922" s="26"/>
    </row>
    <row r="7923" spans="1:2" x14ac:dyDescent="0.25">
      <c r="A7923" s="25"/>
      <c r="B7923" s="26"/>
    </row>
    <row r="7924" spans="1:2" x14ac:dyDescent="0.25">
      <c r="A7924" s="25"/>
      <c r="B7924" s="26"/>
    </row>
    <row r="7925" spans="1:2" x14ac:dyDescent="0.25">
      <c r="A7925" s="25"/>
      <c r="B7925" s="26"/>
    </row>
    <row r="7926" spans="1:2" x14ac:dyDescent="0.25">
      <c r="A7926" s="25"/>
      <c r="B7926" s="26"/>
    </row>
    <row r="7927" spans="1:2" x14ac:dyDescent="0.25">
      <c r="A7927" s="25"/>
      <c r="B7927" s="26"/>
    </row>
    <row r="7928" spans="1:2" x14ac:dyDescent="0.25">
      <c r="A7928" s="25"/>
      <c r="B7928" s="26"/>
    </row>
    <row r="7929" spans="1:2" x14ac:dyDescent="0.25">
      <c r="A7929" s="25"/>
      <c r="B7929" s="26"/>
    </row>
    <row r="7930" spans="1:2" x14ac:dyDescent="0.25">
      <c r="A7930" s="25"/>
      <c r="B7930" s="26"/>
    </row>
    <row r="7931" spans="1:2" x14ac:dyDescent="0.25">
      <c r="A7931" s="25"/>
      <c r="B7931" s="26"/>
    </row>
    <row r="7932" spans="1:2" x14ac:dyDescent="0.25">
      <c r="A7932" s="25"/>
      <c r="B7932" s="26"/>
    </row>
    <row r="7933" spans="1:2" x14ac:dyDescent="0.25">
      <c r="A7933" s="25"/>
      <c r="B7933" s="26"/>
    </row>
    <row r="7934" spans="1:2" x14ac:dyDescent="0.25">
      <c r="A7934" s="25"/>
      <c r="B7934" s="26"/>
    </row>
    <row r="7935" spans="1:2" x14ac:dyDescent="0.25">
      <c r="A7935" s="25"/>
      <c r="B7935" s="26"/>
    </row>
    <row r="7936" spans="1:2" x14ac:dyDescent="0.25">
      <c r="A7936" s="25"/>
      <c r="B7936" s="26"/>
    </row>
    <row r="7937" spans="1:2" x14ac:dyDescent="0.25">
      <c r="A7937" s="25"/>
      <c r="B7937" s="26"/>
    </row>
    <row r="7938" spans="1:2" x14ac:dyDescent="0.25">
      <c r="A7938" s="25"/>
      <c r="B7938" s="26"/>
    </row>
    <row r="7939" spans="1:2" x14ac:dyDescent="0.25">
      <c r="A7939" s="25"/>
      <c r="B7939" s="26"/>
    </row>
    <row r="7940" spans="1:2" x14ac:dyDescent="0.25">
      <c r="A7940" s="25"/>
      <c r="B7940" s="26"/>
    </row>
    <row r="7941" spans="1:2" x14ac:dyDescent="0.25">
      <c r="A7941" s="25"/>
      <c r="B7941" s="26"/>
    </row>
    <row r="7942" spans="1:2" x14ac:dyDescent="0.25">
      <c r="A7942" s="25"/>
      <c r="B7942" s="26"/>
    </row>
    <row r="7943" spans="1:2" x14ac:dyDescent="0.25">
      <c r="A7943" s="25"/>
      <c r="B7943" s="26"/>
    </row>
    <row r="7944" spans="1:2" x14ac:dyDescent="0.25">
      <c r="A7944" s="25"/>
      <c r="B7944" s="26"/>
    </row>
    <row r="7945" spans="1:2" x14ac:dyDescent="0.25">
      <c r="A7945" s="25"/>
      <c r="B7945" s="26"/>
    </row>
    <row r="7946" spans="1:2" x14ac:dyDescent="0.25">
      <c r="A7946" s="25"/>
      <c r="B7946" s="26"/>
    </row>
    <row r="7947" spans="1:2" x14ac:dyDescent="0.25">
      <c r="A7947" s="25"/>
      <c r="B7947" s="26"/>
    </row>
    <row r="7948" spans="1:2" x14ac:dyDescent="0.25">
      <c r="A7948" s="25"/>
      <c r="B7948" s="26"/>
    </row>
    <row r="7949" spans="1:2" x14ac:dyDescent="0.25">
      <c r="A7949" s="25"/>
      <c r="B7949" s="26"/>
    </row>
    <row r="7950" spans="1:2" x14ac:dyDescent="0.25">
      <c r="A7950" s="25"/>
      <c r="B7950" s="26"/>
    </row>
    <row r="7951" spans="1:2" x14ac:dyDescent="0.25">
      <c r="A7951" s="25"/>
      <c r="B7951" s="26"/>
    </row>
    <row r="7952" spans="1:2" x14ac:dyDescent="0.25">
      <c r="A7952" s="25"/>
      <c r="B7952" s="26"/>
    </row>
    <row r="7953" spans="1:2" x14ac:dyDescent="0.25">
      <c r="A7953" s="25"/>
      <c r="B7953" s="26"/>
    </row>
    <row r="7954" spans="1:2" x14ac:dyDescent="0.25">
      <c r="A7954" s="25"/>
      <c r="B7954" s="26"/>
    </row>
    <row r="7955" spans="1:2" x14ac:dyDescent="0.25">
      <c r="A7955" s="25"/>
      <c r="B7955" s="26"/>
    </row>
    <row r="7956" spans="1:2" x14ac:dyDescent="0.25">
      <c r="A7956" s="25"/>
      <c r="B7956" s="26"/>
    </row>
    <row r="7957" spans="1:2" x14ac:dyDescent="0.25">
      <c r="A7957" s="25"/>
      <c r="B7957" s="26"/>
    </row>
    <row r="7958" spans="1:2" x14ac:dyDescent="0.25">
      <c r="A7958" s="25"/>
      <c r="B7958" s="26"/>
    </row>
    <row r="7959" spans="1:2" x14ac:dyDescent="0.25">
      <c r="A7959" s="25"/>
      <c r="B7959" s="26"/>
    </row>
    <row r="7960" spans="1:2" x14ac:dyDescent="0.25">
      <c r="A7960" s="25"/>
      <c r="B7960" s="26"/>
    </row>
    <row r="7961" spans="1:2" x14ac:dyDescent="0.25">
      <c r="A7961" s="25"/>
      <c r="B7961" s="26"/>
    </row>
    <row r="7962" spans="1:2" x14ac:dyDescent="0.25">
      <c r="A7962" s="25"/>
      <c r="B7962" s="26"/>
    </row>
    <row r="7963" spans="1:2" x14ac:dyDescent="0.25">
      <c r="A7963" s="25"/>
      <c r="B7963" s="26"/>
    </row>
    <row r="7964" spans="1:2" x14ac:dyDescent="0.25">
      <c r="A7964" s="25"/>
      <c r="B7964" s="26"/>
    </row>
    <row r="7965" spans="1:2" x14ac:dyDescent="0.25">
      <c r="A7965" s="25"/>
      <c r="B7965" s="26"/>
    </row>
    <row r="7966" spans="1:2" x14ac:dyDescent="0.25">
      <c r="A7966" s="25"/>
      <c r="B7966" s="26"/>
    </row>
    <row r="7967" spans="1:2" x14ac:dyDescent="0.25">
      <c r="A7967" s="25"/>
      <c r="B7967" s="26"/>
    </row>
    <row r="7968" spans="1:2" x14ac:dyDescent="0.25">
      <c r="A7968" s="25"/>
      <c r="B7968" s="26"/>
    </row>
    <row r="7969" spans="1:2" x14ac:dyDescent="0.25">
      <c r="A7969" s="25"/>
      <c r="B7969" s="26"/>
    </row>
    <row r="7970" spans="1:2" x14ac:dyDescent="0.25">
      <c r="A7970" s="25"/>
      <c r="B7970" s="26"/>
    </row>
    <row r="7971" spans="1:2" x14ac:dyDescent="0.25">
      <c r="A7971" s="25"/>
      <c r="B7971" s="26"/>
    </row>
    <row r="7972" spans="1:2" x14ac:dyDescent="0.25">
      <c r="A7972" s="25"/>
      <c r="B7972" s="26"/>
    </row>
    <row r="7973" spans="1:2" x14ac:dyDescent="0.25">
      <c r="A7973" s="25"/>
      <c r="B7973" s="26"/>
    </row>
    <row r="7974" spans="1:2" x14ac:dyDescent="0.25">
      <c r="A7974" s="25"/>
      <c r="B7974" s="26"/>
    </row>
    <row r="7975" spans="1:2" x14ac:dyDescent="0.25">
      <c r="A7975" s="25"/>
      <c r="B7975" s="26"/>
    </row>
    <row r="7976" spans="1:2" x14ac:dyDescent="0.25">
      <c r="A7976" s="25"/>
      <c r="B7976" s="26"/>
    </row>
    <row r="7977" spans="1:2" x14ac:dyDescent="0.25">
      <c r="A7977" s="25"/>
      <c r="B7977" s="26"/>
    </row>
    <row r="7978" spans="1:2" x14ac:dyDescent="0.25">
      <c r="A7978" s="25"/>
      <c r="B7978" s="26"/>
    </row>
    <row r="7979" spans="1:2" x14ac:dyDescent="0.25">
      <c r="A7979" s="25"/>
      <c r="B7979" s="26"/>
    </row>
    <row r="7980" spans="1:2" x14ac:dyDescent="0.25">
      <c r="A7980" s="25"/>
      <c r="B7980" s="26"/>
    </row>
    <row r="7981" spans="1:2" x14ac:dyDescent="0.25">
      <c r="A7981" s="25"/>
      <c r="B7981" s="26"/>
    </row>
    <row r="7982" spans="1:2" x14ac:dyDescent="0.25">
      <c r="A7982" s="25"/>
      <c r="B7982" s="26"/>
    </row>
    <row r="7983" spans="1:2" x14ac:dyDescent="0.25">
      <c r="A7983" s="25"/>
      <c r="B7983" s="26"/>
    </row>
    <row r="7984" spans="1:2" x14ac:dyDescent="0.25">
      <c r="A7984" s="25"/>
      <c r="B7984" s="26"/>
    </row>
    <row r="7985" spans="1:2" x14ac:dyDescent="0.25">
      <c r="A7985" s="25"/>
      <c r="B7985" s="26"/>
    </row>
    <row r="7986" spans="1:2" x14ac:dyDescent="0.25">
      <c r="A7986" s="25"/>
      <c r="B7986" s="26"/>
    </row>
    <row r="7987" spans="1:2" x14ac:dyDescent="0.25">
      <c r="A7987" s="25"/>
      <c r="B7987" s="26"/>
    </row>
    <row r="7988" spans="1:2" x14ac:dyDescent="0.25">
      <c r="A7988" s="25"/>
      <c r="B7988" s="26"/>
    </row>
    <row r="7989" spans="1:2" x14ac:dyDescent="0.25">
      <c r="A7989" s="25"/>
      <c r="B7989" s="26"/>
    </row>
    <row r="7990" spans="1:2" x14ac:dyDescent="0.25">
      <c r="A7990" s="25"/>
      <c r="B7990" s="26"/>
    </row>
    <row r="7991" spans="1:2" x14ac:dyDescent="0.25">
      <c r="A7991" s="25"/>
      <c r="B7991" s="26"/>
    </row>
    <row r="7992" spans="1:2" x14ac:dyDescent="0.25">
      <c r="A7992" s="25"/>
      <c r="B7992" s="26"/>
    </row>
    <row r="7993" spans="1:2" x14ac:dyDescent="0.25">
      <c r="A7993" s="25"/>
      <c r="B7993" s="26"/>
    </row>
    <row r="7994" spans="1:2" x14ac:dyDescent="0.25">
      <c r="A7994" s="25"/>
      <c r="B7994" s="26"/>
    </row>
    <row r="7995" spans="1:2" x14ac:dyDescent="0.25">
      <c r="A7995" s="25"/>
      <c r="B7995" s="26"/>
    </row>
    <row r="7996" spans="1:2" x14ac:dyDescent="0.25">
      <c r="A7996" s="25"/>
      <c r="B7996" s="26"/>
    </row>
    <row r="7997" spans="1:2" x14ac:dyDescent="0.25">
      <c r="A7997" s="25"/>
      <c r="B7997" s="26"/>
    </row>
    <row r="7998" spans="1:2" x14ac:dyDescent="0.25">
      <c r="A7998" s="25"/>
      <c r="B7998" s="26"/>
    </row>
    <row r="7999" spans="1:2" x14ac:dyDescent="0.25">
      <c r="A7999" s="25"/>
      <c r="B7999" s="26"/>
    </row>
    <row r="8000" spans="1:2" x14ac:dyDescent="0.25">
      <c r="A8000" s="25"/>
      <c r="B8000" s="26"/>
    </row>
    <row r="8001" spans="1:2" x14ac:dyDescent="0.25">
      <c r="A8001" s="25"/>
      <c r="B8001" s="26"/>
    </row>
    <row r="8002" spans="1:2" x14ac:dyDescent="0.25">
      <c r="A8002" s="25"/>
      <c r="B8002" s="26"/>
    </row>
    <row r="8003" spans="1:2" x14ac:dyDescent="0.25">
      <c r="A8003" s="25"/>
      <c r="B8003" s="26"/>
    </row>
    <row r="8004" spans="1:2" x14ac:dyDescent="0.25">
      <c r="A8004" s="25"/>
      <c r="B8004" s="26"/>
    </row>
    <row r="8005" spans="1:2" x14ac:dyDescent="0.25">
      <c r="A8005" s="25"/>
      <c r="B8005" s="26"/>
    </row>
    <row r="8006" spans="1:2" x14ac:dyDescent="0.25">
      <c r="A8006" s="25"/>
      <c r="B8006" s="26"/>
    </row>
    <row r="8007" spans="1:2" x14ac:dyDescent="0.25">
      <c r="A8007" s="25"/>
      <c r="B8007" s="26"/>
    </row>
    <row r="8008" spans="1:2" x14ac:dyDescent="0.25">
      <c r="A8008" s="25"/>
      <c r="B8008" s="26"/>
    </row>
    <row r="8009" spans="1:2" x14ac:dyDescent="0.25">
      <c r="A8009" s="25"/>
      <c r="B8009" s="26"/>
    </row>
    <row r="8010" spans="1:2" x14ac:dyDescent="0.25">
      <c r="A8010" s="25"/>
      <c r="B8010" s="26"/>
    </row>
    <row r="8011" spans="1:2" x14ac:dyDescent="0.25">
      <c r="A8011" s="25"/>
      <c r="B8011" s="26"/>
    </row>
    <row r="8012" spans="1:2" x14ac:dyDescent="0.25">
      <c r="A8012" s="25"/>
      <c r="B8012" s="26"/>
    </row>
    <row r="8013" spans="1:2" x14ac:dyDescent="0.25">
      <c r="A8013" s="25"/>
      <c r="B8013" s="26"/>
    </row>
    <row r="8014" spans="1:2" x14ac:dyDescent="0.25">
      <c r="A8014" s="25"/>
      <c r="B8014" s="26"/>
    </row>
    <row r="8015" spans="1:2" x14ac:dyDescent="0.25">
      <c r="A8015" s="25"/>
      <c r="B8015" s="26"/>
    </row>
    <row r="8016" spans="1:2" x14ac:dyDescent="0.25">
      <c r="A8016" s="25"/>
      <c r="B8016" s="26"/>
    </row>
    <row r="8017" spans="1:2" x14ac:dyDescent="0.25">
      <c r="A8017" s="25"/>
      <c r="B8017" s="26"/>
    </row>
    <row r="8018" spans="1:2" x14ac:dyDescent="0.25">
      <c r="A8018" s="25"/>
      <c r="B8018" s="26"/>
    </row>
    <row r="8019" spans="1:2" x14ac:dyDescent="0.25">
      <c r="A8019" s="25"/>
      <c r="B8019" s="26"/>
    </row>
    <row r="8020" spans="1:2" x14ac:dyDescent="0.25">
      <c r="A8020" s="25"/>
      <c r="B8020" s="26"/>
    </row>
    <row r="8021" spans="1:2" x14ac:dyDescent="0.25">
      <c r="A8021" s="25"/>
      <c r="B8021" s="26"/>
    </row>
    <row r="8022" spans="1:2" x14ac:dyDescent="0.25">
      <c r="A8022" s="25"/>
      <c r="B8022" s="26"/>
    </row>
    <row r="8023" spans="1:2" x14ac:dyDescent="0.25">
      <c r="A8023" s="25"/>
      <c r="B8023" s="26"/>
    </row>
    <row r="8024" spans="1:2" x14ac:dyDescent="0.25">
      <c r="A8024" s="25"/>
      <c r="B8024" s="26"/>
    </row>
    <row r="8025" spans="1:2" x14ac:dyDescent="0.25">
      <c r="A8025" s="25"/>
      <c r="B8025" s="26"/>
    </row>
    <row r="8026" spans="1:2" x14ac:dyDescent="0.25">
      <c r="A8026" s="25"/>
      <c r="B8026" s="26"/>
    </row>
    <row r="8027" spans="1:2" x14ac:dyDescent="0.25">
      <c r="A8027" s="25"/>
      <c r="B8027" s="26"/>
    </row>
    <row r="8028" spans="1:2" x14ac:dyDescent="0.25">
      <c r="A8028" s="25"/>
      <c r="B8028" s="26"/>
    </row>
    <row r="8029" spans="1:2" x14ac:dyDescent="0.25">
      <c r="A8029" s="25"/>
      <c r="B8029" s="26"/>
    </row>
    <row r="8030" spans="1:2" x14ac:dyDescent="0.25">
      <c r="A8030" s="25"/>
      <c r="B8030" s="26"/>
    </row>
    <row r="8031" spans="1:2" x14ac:dyDescent="0.25">
      <c r="A8031" s="25"/>
      <c r="B8031" s="26"/>
    </row>
    <row r="8032" spans="1:2" x14ac:dyDescent="0.25">
      <c r="A8032" s="25"/>
      <c r="B8032" s="26"/>
    </row>
    <row r="8033" spans="1:2" x14ac:dyDescent="0.25">
      <c r="A8033" s="25"/>
      <c r="B8033" s="26"/>
    </row>
    <row r="8034" spans="1:2" x14ac:dyDescent="0.25">
      <c r="A8034" s="25"/>
      <c r="B8034" s="26"/>
    </row>
    <row r="8035" spans="1:2" x14ac:dyDescent="0.25">
      <c r="A8035" s="25"/>
      <c r="B8035" s="26"/>
    </row>
    <row r="8036" spans="1:2" x14ac:dyDescent="0.25">
      <c r="A8036" s="25"/>
      <c r="B8036" s="26"/>
    </row>
    <row r="8037" spans="1:2" x14ac:dyDescent="0.25">
      <c r="A8037" s="25"/>
      <c r="B8037" s="26"/>
    </row>
    <row r="8038" spans="1:2" x14ac:dyDescent="0.25">
      <c r="A8038" s="25"/>
      <c r="B8038" s="26"/>
    </row>
    <row r="8039" spans="1:2" x14ac:dyDescent="0.25">
      <c r="A8039" s="25"/>
      <c r="B8039" s="26"/>
    </row>
    <row r="8040" spans="1:2" x14ac:dyDescent="0.25">
      <c r="A8040" s="25"/>
      <c r="B8040" s="26"/>
    </row>
    <row r="8041" spans="1:2" x14ac:dyDescent="0.25">
      <c r="A8041" s="25"/>
      <c r="B8041" s="26"/>
    </row>
    <row r="8042" spans="1:2" x14ac:dyDescent="0.25">
      <c r="A8042" s="25"/>
      <c r="B8042" s="26"/>
    </row>
    <row r="8043" spans="1:2" x14ac:dyDescent="0.25">
      <c r="A8043" s="25"/>
      <c r="B8043" s="26"/>
    </row>
    <row r="8044" spans="1:2" x14ac:dyDescent="0.25">
      <c r="A8044" s="25"/>
      <c r="B8044" s="26"/>
    </row>
    <row r="8045" spans="1:2" x14ac:dyDescent="0.25">
      <c r="A8045" s="25"/>
      <c r="B8045" s="26"/>
    </row>
    <row r="8046" spans="1:2" x14ac:dyDescent="0.25">
      <c r="A8046" s="25"/>
      <c r="B8046" s="26"/>
    </row>
    <row r="8047" spans="1:2" x14ac:dyDescent="0.25">
      <c r="A8047" s="25"/>
      <c r="B8047" s="26"/>
    </row>
    <row r="8048" spans="1:2" x14ac:dyDescent="0.25">
      <c r="A8048" s="25"/>
      <c r="B8048" s="26"/>
    </row>
    <row r="8049" spans="1:2" x14ac:dyDescent="0.25">
      <c r="A8049" s="25"/>
      <c r="B8049" s="26"/>
    </row>
    <row r="8050" spans="1:2" x14ac:dyDescent="0.25">
      <c r="A8050" s="25"/>
      <c r="B8050" s="26"/>
    </row>
    <row r="8051" spans="1:2" x14ac:dyDescent="0.25">
      <c r="A8051" s="25"/>
      <c r="B8051" s="26"/>
    </row>
    <row r="8052" spans="1:2" x14ac:dyDescent="0.25">
      <c r="A8052" s="25"/>
      <c r="B8052" s="26"/>
    </row>
    <row r="8053" spans="1:2" x14ac:dyDescent="0.25">
      <c r="A8053" s="25"/>
      <c r="B8053" s="26"/>
    </row>
    <row r="8054" spans="1:2" x14ac:dyDescent="0.25">
      <c r="A8054" s="25"/>
      <c r="B8054" s="26"/>
    </row>
    <row r="8055" spans="1:2" x14ac:dyDescent="0.25">
      <c r="A8055" s="25"/>
      <c r="B8055" s="26"/>
    </row>
    <row r="8056" spans="1:2" x14ac:dyDescent="0.25">
      <c r="A8056" s="25"/>
      <c r="B8056" s="26"/>
    </row>
    <row r="8057" spans="1:2" x14ac:dyDescent="0.25">
      <c r="A8057" s="25"/>
      <c r="B8057" s="26"/>
    </row>
    <row r="8058" spans="1:2" x14ac:dyDescent="0.25">
      <c r="A8058" s="25"/>
      <c r="B8058" s="26"/>
    </row>
    <row r="8059" spans="1:2" x14ac:dyDescent="0.25">
      <c r="A8059" s="25"/>
      <c r="B8059" s="26"/>
    </row>
    <row r="8060" spans="1:2" x14ac:dyDescent="0.25">
      <c r="A8060" s="25"/>
      <c r="B8060" s="26"/>
    </row>
    <row r="8061" spans="1:2" x14ac:dyDescent="0.25">
      <c r="A8061" s="25"/>
      <c r="B8061" s="26"/>
    </row>
    <row r="8062" spans="1:2" x14ac:dyDescent="0.25">
      <c r="A8062" s="25"/>
      <c r="B8062" s="26"/>
    </row>
    <row r="8063" spans="1:2" x14ac:dyDescent="0.25">
      <c r="A8063" s="25"/>
      <c r="B8063" s="26"/>
    </row>
    <row r="8064" spans="1:2" x14ac:dyDescent="0.25">
      <c r="A8064" s="25"/>
      <c r="B8064" s="26"/>
    </row>
    <row r="8065" spans="1:2" x14ac:dyDescent="0.25">
      <c r="A8065" s="25"/>
      <c r="B8065" s="26"/>
    </row>
    <row r="8066" spans="1:2" x14ac:dyDescent="0.25">
      <c r="A8066" s="25"/>
      <c r="B8066" s="26"/>
    </row>
    <row r="8067" spans="1:2" x14ac:dyDescent="0.25">
      <c r="A8067" s="25"/>
      <c r="B8067" s="26"/>
    </row>
    <row r="8068" spans="1:2" x14ac:dyDescent="0.25">
      <c r="A8068" s="25"/>
      <c r="B8068" s="26"/>
    </row>
    <row r="8069" spans="1:2" x14ac:dyDescent="0.25">
      <c r="A8069" s="25"/>
      <c r="B8069" s="26"/>
    </row>
    <row r="8070" spans="1:2" x14ac:dyDescent="0.25">
      <c r="A8070" s="25"/>
      <c r="B8070" s="26"/>
    </row>
    <row r="8071" spans="1:2" x14ac:dyDescent="0.25">
      <c r="A8071" s="25"/>
      <c r="B8071" s="26"/>
    </row>
    <row r="8072" spans="1:2" x14ac:dyDescent="0.25">
      <c r="A8072" s="25"/>
      <c r="B8072" s="26"/>
    </row>
    <row r="8073" spans="1:2" x14ac:dyDescent="0.25">
      <c r="A8073" s="25"/>
      <c r="B8073" s="26"/>
    </row>
    <row r="8074" spans="1:2" x14ac:dyDescent="0.25">
      <c r="A8074" s="25"/>
      <c r="B8074" s="26"/>
    </row>
    <row r="8075" spans="1:2" x14ac:dyDescent="0.25">
      <c r="A8075" s="25"/>
      <c r="B8075" s="26"/>
    </row>
    <row r="8076" spans="1:2" x14ac:dyDescent="0.25">
      <c r="A8076" s="25"/>
      <c r="B8076" s="26"/>
    </row>
    <row r="8077" spans="1:2" x14ac:dyDescent="0.25">
      <c r="A8077" s="25"/>
      <c r="B8077" s="26"/>
    </row>
    <row r="8078" spans="1:2" x14ac:dyDescent="0.25">
      <c r="A8078" s="25"/>
      <c r="B8078" s="26"/>
    </row>
    <row r="8079" spans="1:2" x14ac:dyDescent="0.25">
      <c r="A8079" s="25"/>
      <c r="B8079" s="26"/>
    </row>
    <row r="8080" spans="1:2" x14ac:dyDescent="0.25">
      <c r="A8080" s="25"/>
      <c r="B8080" s="26"/>
    </row>
    <row r="8081" spans="1:2" x14ac:dyDescent="0.25">
      <c r="A8081" s="25"/>
      <c r="B8081" s="26"/>
    </row>
    <row r="8082" spans="1:2" x14ac:dyDescent="0.25">
      <c r="A8082" s="25"/>
      <c r="B8082" s="26"/>
    </row>
    <row r="8083" spans="1:2" x14ac:dyDescent="0.25">
      <c r="A8083" s="25"/>
      <c r="B8083" s="26"/>
    </row>
    <row r="8084" spans="1:2" x14ac:dyDescent="0.25">
      <c r="A8084" s="25"/>
      <c r="B8084" s="26"/>
    </row>
    <row r="8085" spans="1:2" x14ac:dyDescent="0.25">
      <c r="A8085" s="25"/>
      <c r="B8085" s="26"/>
    </row>
    <row r="8086" spans="1:2" x14ac:dyDescent="0.25">
      <c r="A8086" s="25"/>
      <c r="B8086" s="26"/>
    </row>
    <row r="8087" spans="1:2" x14ac:dyDescent="0.25">
      <c r="A8087" s="25"/>
      <c r="B8087" s="26"/>
    </row>
    <row r="8088" spans="1:2" x14ac:dyDescent="0.25">
      <c r="A8088" s="25"/>
      <c r="B8088" s="26"/>
    </row>
    <row r="8089" spans="1:2" x14ac:dyDescent="0.25">
      <c r="A8089" s="25"/>
      <c r="B8089" s="26"/>
    </row>
    <row r="8090" spans="1:2" x14ac:dyDescent="0.25">
      <c r="A8090" s="25"/>
      <c r="B8090" s="26"/>
    </row>
    <row r="8091" spans="1:2" x14ac:dyDescent="0.25">
      <c r="A8091" s="25"/>
      <c r="B8091" s="26"/>
    </row>
    <row r="8092" spans="1:2" x14ac:dyDescent="0.25">
      <c r="A8092" s="25"/>
      <c r="B8092" s="26"/>
    </row>
    <row r="8093" spans="1:2" x14ac:dyDescent="0.25">
      <c r="A8093" s="25"/>
      <c r="B8093" s="26"/>
    </row>
    <row r="8094" spans="1:2" x14ac:dyDescent="0.25">
      <c r="A8094" s="25"/>
      <c r="B8094" s="26"/>
    </row>
    <row r="8095" spans="1:2" x14ac:dyDescent="0.25">
      <c r="A8095" s="25"/>
      <c r="B8095" s="26"/>
    </row>
    <row r="8096" spans="1:2" x14ac:dyDescent="0.25">
      <c r="A8096" s="25"/>
      <c r="B8096" s="26"/>
    </row>
    <row r="8097" spans="1:2" x14ac:dyDescent="0.25">
      <c r="A8097" s="25"/>
      <c r="B8097" s="26"/>
    </row>
    <row r="8098" spans="1:2" x14ac:dyDescent="0.25">
      <c r="A8098" s="25"/>
      <c r="B8098" s="26"/>
    </row>
    <row r="8099" spans="1:2" x14ac:dyDescent="0.25">
      <c r="A8099" s="25"/>
      <c r="B8099" s="26"/>
    </row>
    <row r="8100" spans="1:2" x14ac:dyDescent="0.25">
      <c r="A8100" s="25"/>
      <c r="B8100" s="26"/>
    </row>
    <row r="8101" spans="1:2" x14ac:dyDescent="0.25">
      <c r="A8101" s="25"/>
      <c r="B8101" s="26"/>
    </row>
    <row r="8102" spans="1:2" x14ac:dyDescent="0.25">
      <c r="A8102" s="25"/>
      <c r="B8102" s="26"/>
    </row>
    <row r="8103" spans="1:2" x14ac:dyDescent="0.25">
      <c r="A8103" s="25"/>
      <c r="B8103" s="26"/>
    </row>
    <row r="8104" spans="1:2" x14ac:dyDescent="0.25">
      <c r="A8104" s="25"/>
      <c r="B8104" s="26"/>
    </row>
    <row r="8105" spans="1:2" x14ac:dyDescent="0.25">
      <c r="A8105" s="25"/>
      <c r="B8105" s="26"/>
    </row>
    <row r="8106" spans="1:2" x14ac:dyDescent="0.25">
      <c r="A8106" s="25"/>
      <c r="B8106" s="26"/>
    </row>
    <row r="8107" spans="1:2" x14ac:dyDescent="0.25">
      <c r="A8107" s="25"/>
      <c r="B8107" s="26"/>
    </row>
    <row r="8108" spans="1:2" x14ac:dyDescent="0.25">
      <c r="A8108" s="25"/>
      <c r="B8108" s="26"/>
    </row>
    <row r="8109" spans="1:2" x14ac:dyDescent="0.25">
      <c r="A8109" s="25"/>
      <c r="B8109" s="26"/>
    </row>
    <row r="8110" spans="1:2" x14ac:dyDescent="0.25">
      <c r="A8110" s="25"/>
      <c r="B8110" s="26"/>
    </row>
    <row r="8111" spans="1:2" x14ac:dyDescent="0.25">
      <c r="A8111" s="25"/>
      <c r="B8111" s="26"/>
    </row>
    <row r="8112" spans="1:2" x14ac:dyDescent="0.25">
      <c r="A8112" s="25"/>
      <c r="B8112" s="26"/>
    </row>
    <row r="8113" spans="1:2" x14ac:dyDescent="0.25">
      <c r="A8113" s="25"/>
      <c r="B8113" s="26"/>
    </row>
    <row r="8114" spans="1:2" x14ac:dyDescent="0.25">
      <c r="A8114" s="25"/>
      <c r="B8114" s="26"/>
    </row>
    <row r="8115" spans="1:2" x14ac:dyDescent="0.25">
      <c r="A8115" s="25"/>
      <c r="B8115" s="26"/>
    </row>
    <row r="8116" spans="1:2" x14ac:dyDescent="0.25">
      <c r="A8116" s="25"/>
      <c r="B8116" s="26"/>
    </row>
    <row r="8117" spans="1:2" x14ac:dyDescent="0.25">
      <c r="A8117" s="25"/>
      <c r="B8117" s="26"/>
    </row>
    <row r="8118" spans="1:2" x14ac:dyDescent="0.25">
      <c r="A8118" s="25"/>
      <c r="B8118" s="26"/>
    </row>
    <row r="8119" spans="1:2" x14ac:dyDescent="0.25">
      <c r="A8119" s="25"/>
      <c r="B8119" s="26"/>
    </row>
    <row r="8120" spans="1:2" x14ac:dyDescent="0.25">
      <c r="A8120" s="25"/>
      <c r="B8120" s="26"/>
    </row>
    <row r="8121" spans="1:2" x14ac:dyDescent="0.25">
      <c r="A8121" s="25"/>
      <c r="B8121" s="26"/>
    </row>
    <row r="8122" spans="1:2" x14ac:dyDescent="0.25">
      <c r="A8122" s="25"/>
      <c r="B8122" s="26"/>
    </row>
    <row r="8123" spans="1:2" x14ac:dyDescent="0.25">
      <c r="A8123" s="25"/>
      <c r="B8123" s="26"/>
    </row>
    <row r="8124" spans="1:2" x14ac:dyDescent="0.25">
      <c r="A8124" s="25"/>
      <c r="B8124" s="26"/>
    </row>
    <row r="8125" spans="1:2" x14ac:dyDescent="0.25">
      <c r="A8125" s="25"/>
      <c r="B8125" s="26"/>
    </row>
    <row r="8126" spans="1:2" x14ac:dyDescent="0.25">
      <c r="A8126" s="25"/>
      <c r="B8126" s="26"/>
    </row>
    <row r="8127" spans="1:2" x14ac:dyDescent="0.25">
      <c r="A8127" s="25"/>
      <c r="B8127" s="26"/>
    </row>
    <row r="8128" spans="1:2" x14ac:dyDescent="0.25">
      <c r="A8128" s="25"/>
      <c r="B8128" s="26"/>
    </row>
    <row r="8129" spans="1:2" x14ac:dyDescent="0.25">
      <c r="A8129" s="25"/>
      <c r="B8129" s="26"/>
    </row>
    <row r="8130" spans="1:2" x14ac:dyDescent="0.25">
      <c r="A8130" s="25"/>
      <c r="B8130" s="26"/>
    </row>
    <row r="8131" spans="1:2" x14ac:dyDescent="0.25">
      <c r="A8131" s="25"/>
      <c r="B8131" s="26"/>
    </row>
    <row r="8132" spans="1:2" x14ac:dyDescent="0.25">
      <c r="A8132" s="25"/>
      <c r="B8132" s="26"/>
    </row>
    <row r="8133" spans="1:2" x14ac:dyDescent="0.25">
      <c r="A8133" s="25"/>
      <c r="B8133" s="26"/>
    </row>
    <row r="8134" spans="1:2" x14ac:dyDescent="0.25">
      <c r="A8134" s="25"/>
      <c r="B8134" s="26"/>
    </row>
    <row r="8135" spans="1:2" x14ac:dyDescent="0.25">
      <c r="A8135" s="25"/>
      <c r="B8135" s="26"/>
    </row>
    <row r="8136" spans="1:2" x14ac:dyDescent="0.25">
      <c r="A8136" s="25"/>
      <c r="B8136" s="26"/>
    </row>
    <row r="8137" spans="1:2" x14ac:dyDescent="0.25">
      <c r="A8137" s="25"/>
      <c r="B8137" s="26"/>
    </row>
    <row r="8138" spans="1:2" x14ac:dyDescent="0.25">
      <c r="A8138" s="25"/>
      <c r="B8138" s="26"/>
    </row>
    <row r="8139" spans="1:2" x14ac:dyDescent="0.25">
      <c r="A8139" s="25"/>
      <c r="B8139" s="26"/>
    </row>
    <row r="8140" spans="1:2" x14ac:dyDescent="0.25">
      <c r="A8140" s="25"/>
      <c r="B8140" s="26"/>
    </row>
    <row r="8141" spans="1:2" x14ac:dyDescent="0.25">
      <c r="A8141" s="25"/>
      <c r="B8141" s="26"/>
    </row>
    <row r="8142" spans="1:2" x14ac:dyDescent="0.25">
      <c r="A8142" s="25"/>
      <c r="B8142" s="26"/>
    </row>
    <row r="8143" spans="1:2" x14ac:dyDescent="0.25">
      <c r="A8143" s="25"/>
      <c r="B8143" s="26"/>
    </row>
    <row r="8144" spans="1:2" x14ac:dyDescent="0.25">
      <c r="A8144" s="25"/>
      <c r="B8144" s="26"/>
    </row>
    <row r="8145" spans="1:2" x14ac:dyDescent="0.25">
      <c r="A8145" s="25"/>
      <c r="B8145" s="26"/>
    </row>
    <row r="8146" spans="1:2" x14ac:dyDescent="0.25">
      <c r="A8146" s="25"/>
      <c r="B8146" s="26"/>
    </row>
    <row r="8147" spans="1:2" x14ac:dyDescent="0.25">
      <c r="A8147" s="25"/>
      <c r="B8147" s="26"/>
    </row>
    <row r="8148" spans="1:2" x14ac:dyDescent="0.25">
      <c r="A8148" s="25"/>
      <c r="B8148" s="26"/>
    </row>
    <row r="8149" spans="1:2" x14ac:dyDescent="0.25">
      <c r="A8149" s="25"/>
      <c r="B8149" s="26"/>
    </row>
    <row r="8150" spans="1:2" x14ac:dyDescent="0.25">
      <c r="A8150" s="25"/>
      <c r="B8150" s="26"/>
    </row>
    <row r="8151" spans="1:2" x14ac:dyDescent="0.25">
      <c r="A8151" s="25"/>
      <c r="B8151" s="26"/>
    </row>
    <row r="8152" spans="1:2" x14ac:dyDescent="0.25">
      <c r="A8152" s="25"/>
      <c r="B8152" s="26"/>
    </row>
    <row r="8153" spans="1:2" x14ac:dyDescent="0.25">
      <c r="A8153" s="25"/>
      <c r="B8153" s="26"/>
    </row>
    <row r="8154" spans="1:2" x14ac:dyDescent="0.25">
      <c r="A8154" s="25"/>
      <c r="B8154" s="26"/>
    </row>
    <row r="8155" spans="1:2" x14ac:dyDescent="0.25">
      <c r="A8155" s="25"/>
      <c r="B8155" s="26"/>
    </row>
    <row r="8156" spans="1:2" x14ac:dyDescent="0.25">
      <c r="A8156" s="25"/>
      <c r="B8156" s="26"/>
    </row>
    <row r="8157" spans="1:2" x14ac:dyDescent="0.25">
      <c r="A8157" s="25"/>
      <c r="B8157" s="26"/>
    </row>
    <row r="8158" spans="1:2" x14ac:dyDescent="0.25">
      <c r="A8158" s="25"/>
      <c r="B8158" s="26"/>
    </row>
    <row r="8159" spans="1:2" x14ac:dyDescent="0.25">
      <c r="A8159" s="25"/>
      <c r="B8159" s="26"/>
    </row>
    <row r="8160" spans="1:2" x14ac:dyDescent="0.25">
      <c r="A8160" s="25"/>
      <c r="B8160" s="26"/>
    </row>
    <row r="8161" spans="1:2" x14ac:dyDescent="0.25">
      <c r="A8161" s="25"/>
      <c r="B8161" s="26"/>
    </row>
    <row r="8162" spans="1:2" x14ac:dyDescent="0.25">
      <c r="A8162" s="25"/>
      <c r="B8162" s="26"/>
    </row>
    <row r="8163" spans="1:2" x14ac:dyDescent="0.25">
      <c r="A8163" s="25"/>
      <c r="B8163" s="26"/>
    </row>
    <row r="8164" spans="1:2" x14ac:dyDescent="0.25">
      <c r="A8164" s="25"/>
      <c r="B8164" s="26"/>
    </row>
    <row r="8165" spans="1:2" x14ac:dyDescent="0.25">
      <c r="A8165" s="25"/>
      <c r="B8165" s="26"/>
    </row>
    <row r="8166" spans="1:2" x14ac:dyDescent="0.25">
      <c r="A8166" s="25"/>
      <c r="B8166" s="26"/>
    </row>
    <row r="8167" spans="1:2" x14ac:dyDescent="0.25">
      <c r="A8167" s="25"/>
      <c r="B8167" s="26"/>
    </row>
    <row r="8168" spans="1:2" x14ac:dyDescent="0.25">
      <c r="A8168" s="25"/>
      <c r="B8168" s="26"/>
    </row>
    <row r="8169" spans="1:2" x14ac:dyDescent="0.25">
      <c r="A8169" s="25"/>
      <c r="B8169" s="26"/>
    </row>
    <row r="8170" spans="1:2" x14ac:dyDescent="0.25">
      <c r="A8170" s="25"/>
      <c r="B8170" s="26"/>
    </row>
    <row r="8171" spans="1:2" x14ac:dyDescent="0.25">
      <c r="A8171" s="25"/>
      <c r="B8171" s="26"/>
    </row>
    <row r="8172" spans="1:2" x14ac:dyDescent="0.25">
      <c r="A8172" s="25"/>
      <c r="B8172" s="26"/>
    </row>
    <row r="8173" spans="1:2" x14ac:dyDescent="0.25">
      <c r="A8173" s="25"/>
      <c r="B8173" s="26"/>
    </row>
    <row r="8174" spans="1:2" x14ac:dyDescent="0.25">
      <c r="A8174" s="25"/>
      <c r="B8174" s="26"/>
    </row>
    <row r="8175" spans="1:2" x14ac:dyDescent="0.25">
      <c r="A8175" s="25"/>
      <c r="B8175" s="26"/>
    </row>
    <row r="8176" spans="1:2" x14ac:dyDescent="0.25">
      <c r="A8176" s="25"/>
      <c r="B8176" s="26"/>
    </row>
    <row r="8177" spans="1:2" x14ac:dyDescent="0.25">
      <c r="A8177" s="25"/>
      <c r="B8177" s="26"/>
    </row>
    <row r="8178" spans="1:2" x14ac:dyDescent="0.25">
      <c r="A8178" s="25"/>
      <c r="B8178" s="26"/>
    </row>
    <row r="8179" spans="1:2" x14ac:dyDescent="0.25">
      <c r="A8179" s="25"/>
      <c r="B8179" s="26"/>
    </row>
    <row r="8180" spans="1:2" x14ac:dyDescent="0.25">
      <c r="A8180" s="25"/>
      <c r="B8180" s="26"/>
    </row>
    <row r="8181" spans="1:2" x14ac:dyDescent="0.25">
      <c r="A8181" s="25"/>
      <c r="B8181" s="26"/>
    </row>
    <row r="8182" spans="1:2" x14ac:dyDescent="0.25">
      <c r="A8182" s="25"/>
      <c r="B8182" s="26"/>
    </row>
    <row r="8183" spans="1:2" x14ac:dyDescent="0.25">
      <c r="A8183" s="25"/>
      <c r="B8183" s="26"/>
    </row>
    <row r="8184" spans="1:2" x14ac:dyDescent="0.25">
      <c r="A8184" s="25"/>
      <c r="B8184" s="26"/>
    </row>
    <row r="8185" spans="1:2" x14ac:dyDescent="0.25">
      <c r="A8185" s="25"/>
      <c r="B8185" s="26"/>
    </row>
    <row r="8186" spans="1:2" x14ac:dyDescent="0.25">
      <c r="A8186" s="25"/>
      <c r="B8186" s="26"/>
    </row>
    <row r="8187" spans="1:2" x14ac:dyDescent="0.25">
      <c r="A8187" s="25"/>
      <c r="B8187" s="26"/>
    </row>
    <row r="8188" spans="1:2" x14ac:dyDescent="0.25">
      <c r="A8188" s="25"/>
      <c r="B8188" s="26"/>
    </row>
    <row r="8189" spans="1:2" x14ac:dyDescent="0.25">
      <c r="A8189" s="25"/>
      <c r="B8189" s="26"/>
    </row>
    <row r="8190" spans="1:2" x14ac:dyDescent="0.25">
      <c r="A8190" s="25"/>
      <c r="B8190" s="26"/>
    </row>
    <row r="8191" spans="1:2" x14ac:dyDescent="0.25">
      <c r="A8191" s="25"/>
      <c r="B8191" s="26"/>
    </row>
    <row r="8192" spans="1:2" x14ac:dyDescent="0.25">
      <c r="A8192" s="25"/>
      <c r="B8192" s="26"/>
    </row>
    <row r="8193" spans="1:2" x14ac:dyDescent="0.25">
      <c r="A8193" s="25"/>
      <c r="B8193" s="26"/>
    </row>
    <row r="8194" spans="1:2" x14ac:dyDescent="0.25">
      <c r="A8194" s="25"/>
      <c r="B8194" s="26"/>
    </row>
    <row r="8195" spans="1:2" x14ac:dyDescent="0.25">
      <c r="A8195" s="25"/>
      <c r="B8195" s="26"/>
    </row>
    <row r="8196" spans="1:2" x14ac:dyDescent="0.25">
      <c r="A8196" s="25"/>
      <c r="B8196" s="26"/>
    </row>
    <row r="8197" spans="1:2" x14ac:dyDescent="0.25">
      <c r="A8197" s="25"/>
      <c r="B8197" s="26"/>
    </row>
    <row r="8198" spans="1:2" x14ac:dyDescent="0.25">
      <c r="A8198" s="25"/>
      <c r="B8198" s="26"/>
    </row>
    <row r="8199" spans="1:2" x14ac:dyDescent="0.25">
      <c r="A8199" s="25"/>
      <c r="B8199" s="26"/>
    </row>
    <row r="8200" spans="1:2" x14ac:dyDescent="0.25">
      <c r="A8200" s="25"/>
      <c r="B8200" s="26"/>
    </row>
    <row r="8201" spans="1:2" x14ac:dyDescent="0.25">
      <c r="A8201" s="25"/>
      <c r="B8201" s="26"/>
    </row>
    <row r="8202" spans="1:2" x14ac:dyDescent="0.25">
      <c r="A8202" s="25"/>
      <c r="B8202" s="26"/>
    </row>
    <row r="8203" spans="1:2" x14ac:dyDescent="0.25">
      <c r="A8203" s="25"/>
      <c r="B8203" s="26"/>
    </row>
    <row r="8204" spans="1:2" x14ac:dyDescent="0.25">
      <c r="A8204" s="25"/>
      <c r="B8204" s="26"/>
    </row>
    <row r="8205" spans="1:2" x14ac:dyDescent="0.25">
      <c r="A8205" s="25"/>
      <c r="B8205" s="26"/>
    </row>
    <row r="8206" spans="1:2" x14ac:dyDescent="0.25">
      <c r="A8206" s="25"/>
      <c r="B8206" s="26"/>
    </row>
    <row r="8207" spans="1:2" x14ac:dyDescent="0.25">
      <c r="A8207" s="25"/>
      <c r="B8207" s="26"/>
    </row>
    <row r="8208" spans="1:2" x14ac:dyDescent="0.25">
      <c r="A8208" s="25"/>
      <c r="B8208" s="26"/>
    </row>
    <row r="8209" spans="1:2" x14ac:dyDescent="0.25">
      <c r="A8209" s="25"/>
      <c r="B8209" s="26"/>
    </row>
    <row r="8210" spans="1:2" x14ac:dyDescent="0.25">
      <c r="A8210" s="25"/>
      <c r="B8210" s="26"/>
    </row>
    <row r="8211" spans="1:2" x14ac:dyDescent="0.25">
      <c r="A8211" s="25"/>
      <c r="B8211" s="26"/>
    </row>
    <row r="8212" spans="1:2" x14ac:dyDescent="0.25">
      <c r="A8212" s="25"/>
      <c r="B8212" s="26"/>
    </row>
    <row r="8213" spans="1:2" x14ac:dyDescent="0.25">
      <c r="A8213" s="25"/>
      <c r="B8213" s="26"/>
    </row>
    <row r="8214" spans="1:2" x14ac:dyDescent="0.25">
      <c r="A8214" s="25"/>
      <c r="B8214" s="26"/>
    </row>
    <row r="8215" spans="1:2" x14ac:dyDescent="0.25">
      <c r="A8215" s="25"/>
      <c r="B8215" s="26"/>
    </row>
    <row r="8216" spans="1:2" x14ac:dyDescent="0.25">
      <c r="A8216" s="25"/>
      <c r="B8216" s="26"/>
    </row>
    <row r="8217" spans="1:2" x14ac:dyDescent="0.25">
      <c r="A8217" s="25"/>
      <c r="B8217" s="26"/>
    </row>
    <row r="8218" spans="1:2" x14ac:dyDescent="0.25">
      <c r="A8218" s="25"/>
      <c r="B8218" s="26"/>
    </row>
    <row r="8219" spans="1:2" x14ac:dyDescent="0.25">
      <c r="A8219" s="25"/>
      <c r="B8219" s="26"/>
    </row>
    <row r="8220" spans="1:2" x14ac:dyDescent="0.25">
      <c r="A8220" s="25"/>
      <c r="B8220" s="26"/>
    </row>
    <row r="8221" spans="1:2" x14ac:dyDescent="0.25">
      <c r="A8221" s="25"/>
      <c r="B8221" s="26"/>
    </row>
    <row r="8222" spans="1:2" x14ac:dyDescent="0.25">
      <c r="A8222" s="25"/>
      <c r="B8222" s="26"/>
    </row>
    <row r="8223" spans="1:2" x14ac:dyDescent="0.25">
      <c r="A8223" s="25"/>
      <c r="B8223" s="26"/>
    </row>
    <row r="8224" spans="1:2" x14ac:dyDescent="0.25">
      <c r="A8224" s="25"/>
      <c r="B8224" s="26"/>
    </row>
    <row r="8225" spans="1:2" x14ac:dyDescent="0.25">
      <c r="A8225" s="25"/>
      <c r="B8225" s="26"/>
    </row>
    <row r="8226" spans="1:2" x14ac:dyDescent="0.25">
      <c r="A8226" s="25"/>
      <c r="B8226" s="26"/>
    </row>
    <row r="8227" spans="1:2" x14ac:dyDescent="0.25">
      <c r="A8227" s="25"/>
      <c r="B8227" s="26"/>
    </row>
    <row r="8228" spans="1:2" x14ac:dyDescent="0.25">
      <c r="A8228" s="25"/>
      <c r="B8228" s="26"/>
    </row>
    <row r="8229" spans="1:2" x14ac:dyDescent="0.25">
      <c r="A8229" s="25"/>
      <c r="B8229" s="26"/>
    </row>
    <row r="8230" spans="1:2" x14ac:dyDescent="0.25">
      <c r="A8230" s="25"/>
      <c r="B8230" s="26"/>
    </row>
    <row r="8231" spans="1:2" x14ac:dyDescent="0.25">
      <c r="A8231" s="25"/>
      <c r="B8231" s="26"/>
    </row>
    <row r="8232" spans="1:2" x14ac:dyDescent="0.25">
      <c r="A8232" s="25"/>
      <c r="B8232" s="26"/>
    </row>
    <row r="8233" spans="1:2" x14ac:dyDescent="0.25">
      <c r="A8233" s="25"/>
      <c r="B8233" s="26"/>
    </row>
    <row r="8234" spans="1:2" x14ac:dyDescent="0.25">
      <c r="A8234" s="25"/>
      <c r="B8234" s="26"/>
    </row>
    <row r="8235" spans="1:2" x14ac:dyDescent="0.25">
      <c r="A8235" s="25"/>
      <c r="B8235" s="26"/>
    </row>
    <row r="8236" spans="1:2" x14ac:dyDescent="0.25">
      <c r="A8236" s="25"/>
      <c r="B8236" s="26"/>
    </row>
    <row r="8237" spans="1:2" x14ac:dyDescent="0.25">
      <c r="A8237" s="25"/>
      <c r="B8237" s="26"/>
    </row>
    <row r="8238" spans="1:2" x14ac:dyDescent="0.25">
      <c r="A8238" s="25"/>
      <c r="B8238" s="26"/>
    </row>
    <row r="8239" spans="1:2" x14ac:dyDescent="0.25">
      <c r="A8239" s="25"/>
      <c r="B8239" s="26"/>
    </row>
    <row r="8240" spans="1:2" x14ac:dyDescent="0.25">
      <c r="A8240" s="25"/>
      <c r="B8240" s="26"/>
    </row>
    <row r="8241" spans="1:2" x14ac:dyDescent="0.25">
      <c r="A8241" s="25"/>
      <c r="B8241" s="26"/>
    </row>
    <row r="8242" spans="1:2" x14ac:dyDescent="0.25">
      <c r="A8242" s="25"/>
      <c r="B8242" s="26"/>
    </row>
    <row r="8243" spans="1:2" x14ac:dyDescent="0.25">
      <c r="A8243" s="25"/>
      <c r="B8243" s="26"/>
    </row>
    <row r="8244" spans="1:2" x14ac:dyDescent="0.25">
      <c r="A8244" s="25"/>
      <c r="B8244" s="26"/>
    </row>
    <row r="8245" spans="1:2" x14ac:dyDescent="0.25">
      <c r="A8245" s="25"/>
      <c r="B8245" s="26"/>
    </row>
    <row r="8246" spans="1:2" x14ac:dyDescent="0.25">
      <c r="A8246" s="25"/>
      <c r="B8246" s="26"/>
    </row>
    <row r="8247" spans="1:2" x14ac:dyDescent="0.25">
      <c r="A8247" s="25"/>
      <c r="B8247" s="26"/>
    </row>
    <row r="8248" spans="1:2" x14ac:dyDescent="0.25">
      <c r="A8248" s="25"/>
      <c r="B8248" s="26"/>
    </row>
    <row r="8249" spans="1:2" x14ac:dyDescent="0.25">
      <c r="A8249" s="25"/>
      <c r="B8249" s="26"/>
    </row>
    <row r="8250" spans="1:2" x14ac:dyDescent="0.25">
      <c r="A8250" s="25"/>
      <c r="B8250" s="26"/>
    </row>
    <row r="8251" spans="1:2" x14ac:dyDescent="0.25">
      <c r="A8251" s="25"/>
      <c r="B8251" s="26"/>
    </row>
    <row r="8252" spans="1:2" x14ac:dyDescent="0.25">
      <c r="A8252" s="25"/>
      <c r="B8252" s="26"/>
    </row>
    <row r="8253" spans="1:2" x14ac:dyDescent="0.25">
      <c r="A8253" s="25"/>
      <c r="B8253" s="26"/>
    </row>
    <row r="8254" spans="1:2" x14ac:dyDescent="0.25">
      <c r="A8254" s="25"/>
      <c r="B8254" s="26"/>
    </row>
    <row r="8255" spans="1:2" x14ac:dyDescent="0.25">
      <c r="A8255" s="25"/>
      <c r="B8255" s="26"/>
    </row>
    <row r="8256" spans="1:2" x14ac:dyDescent="0.25">
      <c r="A8256" s="25"/>
      <c r="B8256" s="26"/>
    </row>
    <row r="8257" spans="1:2" x14ac:dyDescent="0.25">
      <c r="A8257" s="25"/>
      <c r="B8257" s="26"/>
    </row>
    <row r="8258" spans="1:2" x14ac:dyDescent="0.25">
      <c r="A8258" s="25"/>
      <c r="B8258" s="26"/>
    </row>
    <row r="8259" spans="1:2" x14ac:dyDescent="0.25">
      <c r="A8259" s="25"/>
      <c r="B8259" s="26"/>
    </row>
    <row r="8260" spans="1:2" x14ac:dyDescent="0.25">
      <c r="A8260" s="25"/>
      <c r="B8260" s="26"/>
    </row>
    <row r="8261" spans="1:2" x14ac:dyDescent="0.25">
      <c r="A8261" s="25"/>
      <c r="B8261" s="26"/>
    </row>
    <row r="8262" spans="1:2" x14ac:dyDescent="0.25">
      <c r="A8262" s="25"/>
      <c r="B8262" s="26"/>
    </row>
    <row r="8263" spans="1:2" x14ac:dyDescent="0.25">
      <c r="A8263" s="25"/>
      <c r="B8263" s="26"/>
    </row>
    <row r="8264" spans="1:2" x14ac:dyDescent="0.25">
      <c r="A8264" s="25"/>
      <c r="B8264" s="26"/>
    </row>
    <row r="8265" spans="1:2" x14ac:dyDescent="0.25">
      <c r="A8265" s="25"/>
      <c r="B8265" s="26"/>
    </row>
    <row r="8266" spans="1:2" x14ac:dyDescent="0.25">
      <c r="A8266" s="25"/>
      <c r="B8266" s="26"/>
    </row>
    <row r="8267" spans="1:2" x14ac:dyDescent="0.25">
      <c r="A8267" s="25"/>
      <c r="B8267" s="26"/>
    </row>
    <row r="8268" spans="1:2" x14ac:dyDescent="0.25">
      <c r="A8268" s="25"/>
      <c r="B8268" s="26"/>
    </row>
    <row r="8269" spans="1:2" x14ac:dyDescent="0.25">
      <c r="A8269" s="25"/>
      <c r="B8269" s="26"/>
    </row>
    <row r="8270" spans="1:2" x14ac:dyDescent="0.25">
      <c r="A8270" s="25"/>
      <c r="B8270" s="26"/>
    </row>
    <row r="8271" spans="1:2" x14ac:dyDescent="0.25">
      <c r="A8271" s="25"/>
      <c r="B8271" s="26"/>
    </row>
    <row r="8272" spans="1:2" x14ac:dyDescent="0.25">
      <c r="A8272" s="25"/>
      <c r="B8272" s="26"/>
    </row>
    <row r="8273" spans="1:2" x14ac:dyDescent="0.25">
      <c r="A8273" s="25"/>
      <c r="B8273" s="26"/>
    </row>
    <row r="8274" spans="1:2" x14ac:dyDescent="0.25">
      <c r="A8274" s="25"/>
      <c r="B8274" s="26"/>
    </row>
    <row r="8275" spans="1:2" x14ac:dyDescent="0.25">
      <c r="A8275" s="25"/>
      <c r="B8275" s="26"/>
    </row>
    <row r="8276" spans="1:2" x14ac:dyDescent="0.25">
      <c r="A8276" s="25"/>
      <c r="B8276" s="26"/>
    </row>
    <row r="8277" spans="1:2" x14ac:dyDescent="0.25">
      <c r="A8277" s="25"/>
      <c r="B8277" s="26"/>
    </row>
    <row r="8278" spans="1:2" x14ac:dyDescent="0.25">
      <c r="A8278" s="25"/>
      <c r="B8278" s="26"/>
    </row>
    <row r="8279" spans="1:2" x14ac:dyDescent="0.25">
      <c r="A8279" s="25"/>
      <c r="B8279" s="26"/>
    </row>
    <row r="8280" spans="1:2" x14ac:dyDescent="0.25">
      <c r="A8280" s="25"/>
      <c r="B8280" s="26"/>
    </row>
    <row r="8281" spans="1:2" x14ac:dyDescent="0.25">
      <c r="A8281" s="25"/>
      <c r="B8281" s="26"/>
    </row>
    <row r="8282" spans="1:2" x14ac:dyDescent="0.25">
      <c r="A8282" s="25"/>
      <c r="B8282" s="26"/>
    </row>
    <row r="8283" spans="1:2" x14ac:dyDescent="0.25">
      <c r="A8283" s="25"/>
      <c r="B8283" s="26"/>
    </row>
    <row r="8284" spans="1:2" x14ac:dyDescent="0.25">
      <c r="A8284" s="25"/>
      <c r="B8284" s="26"/>
    </row>
    <row r="8285" spans="1:2" x14ac:dyDescent="0.25">
      <c r="A8285" s="25"/>
      <c r="B8285" s="26"/>
    </row>
    <row r="8286" spans="1:2" x14ac:dyDescent="0.25">
      <c r="A8286" s="25"/>
      <c r="B8286" s="26"/>
    </row>
    <row r="8287" spans="1:2" x14ac:dyDescent="0.25">
      <c r="A8287" s="25"/>
      <c r="B8287" s="26"/>
    </row>
    <row r="8288" spans="1:2" x14ac:dyDescent="0.25">
      <c r="A8288" s="25"/>
      <c r="B8288" s="26"/>
    </row>
    <row r="8289" spans="1:2" x14ac:dyDescent="0.25">
      <c r="A8289" s="25"/>
      <c r="B8289" s="26"/>
    </row>
    <row r="8290" spans="1:2" x14ac:dyDescent="0.25">
      <c r="A8290" s="25"/>
      <c r="B8290" s="26"/>
    </row>
    <row r="8291" spans="1:2" x14ac:dyDescent="0.25">
      <c r="A8291" s="25"/>
      <c r="B8291" s="26"/>
    </row>
    <row r="8292" spans="1:2" x14ac:dyDescent="0.25">
      <c r="A8292" s="25"/>
      <c r="B8292" s="26"/>
    </row>
    <row r="8293" spans="1:2" x14ac:dyDescent="0.25">
      <c r="A8293" s="25"/>
      <c r="B8293" s="26"/>
    </row>
    <row r="8294" spans="1:2" x14ac:dyDescent="0.25">
      <c r="A8294" s="25"/>
      <c r="B8294" s="26"/>
    </row>
    <row r="8295" spans="1:2" x14ac:dyDescent="0.25">
      <c r="A8295" s="25"/>
      <c r="B8295" s="26"/>
    </row>
    <row r="8296" spans="1:2" x14ac:dyDescent="0.25">
      <c r="A8296" s="25"/>
      <c r="B8296" s="26"/>
    </row>
    <row r="8297" spans="1:2" x14ac:dyDescent="0.25">
      <c r="A8297" s="25"/>
      <c r="B8297" s="26"/>
    </row>
    <row r="8298" spans="1:2" x14ac:dyDescent="0.25">
      <c r="A8298" s="25"/>
      <c r="B8298" s="26"/>
    </row>
    <row r="8299" spans="1:2" x14ac:dyDescent="0.25">
      <c r="A8299" s="25"/>
      <c r="B8299" s="26"/>
    </row>
    <row r="8300" spans="1:2" x14ac:dyDescent="0.25">
      <c r="A8300" s="25"/>
      <c r="B8300" s="26"/>
    </row>
    <row r="8301" spans="1:2" x14ac:dyDescent="0.25">
      <c r="A8301" s="25"/>
      <c r="B8301" s="26"/>
    </row>
    <row r="8302" spans="1:2" x14ac:dyDescent="0.25">
      <c r="A8302" s="25"/>
      <c r="B8302" s="26"/>
    </row>
    <row r="8303" spans="1:2" x14ac:dyDescent="0.25">
      <c r="A8303" s="25"/>
      <c r="B8303" s="26"/>
    </row>
    <row r="8304" spans="1:2" x14ac:dyDescent="0.25">
      <c r="A8304" s="25"/>
      <c r="B8304" s="26"/>
    </row>
    <row r="8305" spans="1:2" x14ac:dyDescent="0.25">
      <c r="A8305" s="25"/>
      <c r="B8305" s="26"/>
    </row>
    <row r="8306" spans="1:2" x14ac:dyDescent="0.25">
      <c r="A8306" s="25"/>
      <c r="B8306" s="26"/>
    </row>
    <row r="8307" spans="1:2" x14ac:dyDescent="0.25">
      <c r="A8307" s="25"/>
      <c r="B8307" s="26"/>
    </row>
    <row r="8308" spans="1:2" x14ac:dyDescent="0.25">
      <c r="A8308" s="25"/>
      <c r="B8308" s="26"/>
    </row>
    <row r="8309" spans="1:2" x14ac:dyDescent="0.25">
      <c r="A8309" s="25"/>
      <c r="B8309" s="26"/>
    </row>
    <row r="8310" spans="1:2" x14ac:dyDescent="0.25">
      <c r="A8310" s="25"/>
      <c r="B8310" s="26"/>
    </row>
    <row r="8311" spans="1:2" x14ac:dyDescent="0.25">
      <c r="A8311" s="25"/>
      <c r="B8311" s="26"/>
    </row>
    <row r="8312" spans="1:2" x14ac:dyDescent="0.25">
      <c r="A8312" s="25"/>
      <c r="B8312" s="26"/>
    </row>
    <row r="8313" spans="1:2" x14ac:dyDescent="0.25">
      <c r="A8313" s="25"/>
      <c r="B8313" s="26"/>
    </row>
    <row r="8314" spans="1:2" x14ac:dyDescent="0.25">
      <c r="A8314" s="25"/>
      <c r="B8314" s="26"/>
    </row>
    <row r="8315" spans="1:2" x14ac:dyDescent="0.25">
      <c r="A8315" s="25"/>
      <c r="B8315" s="26"/>
    </row>
    <row r="8316" spans="1:2" x14ac:dyDescent="0.25">
      <c r="A8316" s="25"/>
      <c r="B8316" s="26"/>
    </row>
    <row r="8317" spans="1:2" x14ac:dyDescent="0.25">
      <c r="A8317" s="25"/>
      <c r="B8317" s="26"/>
    </row>
    <row r="8318" spans="1:2" x14ac:dyDescent="0.25">
      <c r="A8318" s="25"/>
      <c r="B8318" s="26"/>
    </row>
    <row r="8319" spans="1:2" x14ac:dyDescent="0.25">
      <c r="A8319" s="25"/>
      <c r="B8319" s="26"/>
    </row>
    <row r="8320" spans="1:2" x14ac:dyDescent="0.25">
      <c r="A8320" s="25"/>
      <c r="B8320" s="26"/>
    </row>
    <row r="8321" spans="1:2" x14ac:dyDescent="0.25">
      <c r="A8321" s="25"/>
      <c r="B8321" s="26"/>
    </row>
    <row r="8322" spans="1:2" x14ac:dyDescent="0.25">
      <c r="A8322" s="25"/>
      <c r="B8322" s="26"/>
    </row>
    <row r="8323" spans="1:2" x14ac:dyDescent="0.25">
      <c r="A8323" s="25"/>
      <c r="B8323" s="26"/>
    </row>
    <row r="8324" spans="1:2" x14ac:dyDescent="0.25">
      <c r="A8324" s="25"/>
      <c r="B8324" s="26"/>
    </row>
    <row r="8325" spans="1:2" x14ac:dyDescent="0.25">
      <c r="A8325" s="25"/>
      <c r="B8325" s="26"/>
    </row>
    <row r="8326" spans="1:2" x14ac:dyDescent="0.25">
      <c r="A8326" s="25"/>
      <c r="B8326" s="26"/>
    </row>
    <row r="8327" spans="1:2" x14ac:dyDescent="0.25">
      <c r="A8327" s="25"/>
      <c r="B8327" s="26"/>
    </row>
    <row r="8328" spans="1:2" x14ac:dyDescent="0.25">
      <c r="A8328" s="25"/>
      <c r="B8328" s="26"/>
    </row>
    <row r="8329" spans="1:2" x14ac:dyDescent="0.25">
      <c r="A8329" s="25"/>
      <c r="B8329" s="26"/>
    </row>
    <row r="8330" spans="1:2" x14ac:dyDescent="0.25">
      <c r="A8330" s="25"/>
      <c r="B8330" s="26"/>
    </row>
    <row r="8331" spans="1:2" x14ac:dyDescent="0.25">
      <c r="A8331" s="25"/>
      <c r="B8331" s="26"/>
    </row>
    <row r="8332" spans="1:2" x14ac:dyDescent="0.25">
      <c r="A8332" s="25"/>
      <c r="B8332" s="26"/>
    </row>
    <row r="8333" spans="1:2" x14ac:dyDescent="0.25">
      <c r="A8333" s="25"/>
      <c r="B8333" s="26"/>
    </row>
    <row r="8334" spans="1:2" x14ac:dyDescent="0.25">
      <c r="A8334" s="25"/>
      <c r="B8334" s="26"/>
    </row>
    <row r="8335" spans="1:2" x14ac:dyDescent="0.25">
      <c r="A8335" s="25"/>
      <c r="B8335" s="26"/>
    </row>
    <row r="8336" spans="1:2" x14ac:dyDescent="0.25">
      <c r="A8336" s="25"/>
      <c r="B8336" s="26"/>
    </row>
    <row r="8337" spans="1:2" x14ac:dyDescent="0.25">
      <c r="A8337" s="25"/>
      <c r="B8337" s="26"/>
    </row>
    <row r="8338" spans="1:2" x14ac:dyDescent="0.25">
      <c r="A8338" s="25"/>
      <c r="B8338" s="26"/>
    </row>
    <row r="8339" spans="1:2" x14ac:dyDescent="0.25">
      <c r="A8339" s="25"/>
      <c r="B8339" s="26"/>
    </row>
    <row r="8340" spans="1:2" x14ac:dyDescent="0.25">
      <c r="A8340" s="25"/>
      <c r="B8340" s="26"/>
    </row>
    <row r="8341" spans="1:2" x14ac:dyDescent="0.25">
      <c r="A8341" s="25"/>
      <c r="B8341" s="26"/>
    </row>
    <row r="8342" spans="1:2" x14ac:dyDescent="0.25">
      <c r="A8342" s="25"/>
      <c r="B8342" s="26"/>
    </row>
    <row r="8343" spans="1:2" x14ac:dyDescent="0.25">
      <c r="A8343" s="25"/>
      <c r="B8343" s="26"/>
    </row>
    <row r="8344" spans="1:2" x14ac:dyDescent="0.25">
      <c r="A8344" s="25"/>
      <c r="B8344" s="26"/>
    </row>
    <row r="8345" spans="1:2" x14ac:dyDescent="0.25">
      <c r="A8345" s="25"/>
      <c r="B8345" s="26"/>
    </row>
    <row r="8346" spans="1:2" x14ac:dyDescent="0.25">
      <c r="A8346" s="25"/>
      <c r="B8346" s="26"/>
    </row>
    <row r="8347" spans="1:2" x14ac:dyDescent="0.25">
      <c r="A8347" s="25"/>
      <c r="B8347" s="26"/>
    </row>
    <row r="8348" spans="1:2" x14ac:dyDescent="0.25">
      <c r="A8348" s="25"/>
      <c r="B8348" s="26"/>
    </row>
    <row r="8349" spans="1:2" x14ac:dyDescent="0.25">
      <c r="A8349" s="25"/>
      <c r="B8349" s="26"/>
    </row>
    <row r="8350" spans="1:2" x14ac:dyDescent="0.25">
      <c r="A8350" s="25"/>
      <c r="B8350" s="26"/>
    </row>
    <row r="8351" spans="1:2" x14ac:dyDescent="0.25">
      <c r="A8351" s="25"/>
      <c r="B8351" s="26"/>
    </row>
    <row r="8352" spans="1:2" x14ac:dyDescent="0.25">
      <c r="A8352" s="25"/>
      <c r="B8352" s="26"/>
    </row>
    <row r="8353" spans="1:2" x14ac:dyDescent="0.25">
      <c r="A8353" s="25"/>
      <c r="B8353" s="26"/>
    </row>
    <row r="8354" spans="1:2" x14ac:dyDescent="0.25">
      <c r="A8354" s="25"/>
      <c r="B8354" s="26"/>
    </row>
    <row r="8355" spans="1:2" x14ac:dyDescent="0.25">
      <c r="A8355" s="25"/>
      <c r="B8355" s="26"/>
    </row>
    <row r="8356" spans="1:2" x14ac:dyDescent="0.25">
      <c r="A8356" s="25"/>
      <c r="B8356" s="26"/>
    </row>
    <row r="8357" spans="1:2" x14ac:dyDescent="0.25">
      <c r="A8357" s="25"/>
      <c r="B8357" s="26"/>
    </row>
    <row r="8358" spans="1:2" x14ac:dyDescent="0.25">
      <c r="A8358" s="25"/>
      <c r="B8358" s="26"/>
    </row>
    <row r="8359" spans="1:2" x14ac:dyDescent="0.25">
      <c r="A8359" s="25"/>
      <c r="B8359" s="26"/>
    </row>
    <row r="8360" spans="1:2" x14ac:dyDescent="0.25">
      <c r="A8360" s="25"/>
      <c r="B8360" s="26"/>
    </row>
    <row r="8361" spans="1:2" x14ac:dyDescent="0.25">
      <c r="A8361" s="25"/>
      <c r="B8361" s="26"/>
    </row>
    <row r="8362" spans="1:2" x14ac:dyDescent="0.25">
      <c r="A8362" s="25"/>
      <c r="B8362" s="26"/>
    </row>
    <row r="8363" spans="1:2" x14ac:dyDescent="0.25">
      <c r="A8363" s="25"/>
      <c r="B8363" s="26"/>
    </row>
    <row r="8364" spans="1:2" x14ac:dyDescent="0.25">
      <c r="A8364" s="25"/>
      <c r="B8364" s="26"/>
    </row>
    <row r="8365" spans="1:2" x14ac:dyDescent="0.25">
      <c r="A8365" s="25"/>
      <c r="B8365" s="26"/>
    </row>
    <row r="8366" spans="1:2" x14ac:dyDescent="0.25">
      <c r="A8366" s="25"/>
      <c r="B8366" s="26"/>
    </row>
    <row r="8367" spans="1:2" x14ac:dyDescent="0.25">
      <c r="A8367" s="25"/>
      <c r="B8367" s="26"/>
    </row>
    <row r="8368" spans="1:2" x14ac:dyDescent="0.25">
      <c r="A8368" s="25"/>
      <c r="B8368" s="26"/>
    </row>
    <row r="8369" spans="1:2" x14ac:dyDescent="0.25">
      <c r="A8369" s="25"/>
      <c r="B8369" s="26"/>
    </row>
    <row r="8370" spans="1:2" x14ac:dyDescent="0.25">
      <c r="A8370" s="25"/>
      <c r="B8370" s="26"/>
    </row>
    <row r="8371" spans="1:2" x14ac:dyDescent="0.25">
      <c r="A8371" s="25"/>
      <c r="B8371" s="26"/>
    </row>
    <row r="8372" spans="1:2" x14ac:dyDescent="0.25">
      <c r="A8372" s="25"/>
      <c r="B8372" s="26"/>
    </row>
    <row r="8373" spans="1:2" x14ac:dyDescent="0.25">
      <c r="A8373" s="25"/>
      <c r="B8373" s="26"/>
    </row>
    <row r="8374" spans="1:2" x14ac:dyDescent="0.25">
      <c r="A8374" s="25"/>
      <c r="B8374" s="26"/>
    </row>
    <row r="8375" spans="1:2" x14ac:dyDescent="0.25">
      <c r="A8375" s="25"/>
      <c r="B8375" s="26"/>
    </row>
    <row r="8376" spans="1:2" x14ac:dyDescent="0.25">
      <c r="A8376" s="25"/>
      <c r="B8376" s="26"/>
    </row>
    <row r="8377" spans="1:2" x14ac:dyDescent="0.25">
      <c r="A8377" s="25"/>
      <c r="B8377" s="26"/>
    </row>
    <row r="8378" spans="1:2" x14ac:dyDescent="0.25">
      <c r="A8378" s="25"/>
      <c r="B8378" s="26"/>
    </row>
    <row r="8379" spans="1:2" x14ac:dyDescent="0.25">
      <c r="A8379" s="25"/>
      <c r="B8379" s="26"/>
    </row>
    <row r="8380" spans="1:2" x14ac:dyDescent="0.25">
      <c r="A8380" s="25"/>
      <c r="B8380" s="26"/>
    </row>
    <row r="8381" spans="1:2" x14ac:dyDescent="0.25">
      <c r="A8381" s="25"/>
      <c r="B8381" s="26"/>
    </row>
    <row r="8382" spans="1:2" x14ac:dyDescent="0.25">
      <c r="A8382" s="25"/>
      <c r="B8382" s="26"/>
    </row>
    <row r="8383" spans="1:2" x14ac:dyDescent="0.25">
      <c r="A8383" s="25"/>
      <c r="B8383" s="26"/>
    </row>
    <row r="8384" spans="1:2" x14ac:dyDescent="0.25">
      <c r="A8384" s="25"/>
      <c r="B8384" s="26"/>
    </row>
    <row r="8385" spans="1:2" x14ac:dyDescent="0.25">
      <c r="A8385" s="25"/>
      <c r="B8385" s="26"/>
    </row>
    <row r="8386" spans="1:2" x14ac:dyDescent="0.25">
      <c r="A8386" s="25"/>
      <c r="B8386" s="26"/>
    </row>
    <row r="8387" spans="1:2" x14ac:dyDescent="0.25">
      <c r="A8387" s="25"/>
      <c r="B8387" s="26"/>
    </row>
    <row r="8388" spans="1:2" x14ac:dyDescent="0.25">
      <c r="A8388" s="25"/>
      <c r="B8388" s="26"/>
    </row>
    <row r="8389" spans="1:2" x14ac:dyDescent="0.25">
      <c r="A8389" s="25"/>
      <c r="B8389" s="26"/>
    </row>
    <row r="8390" spans="1:2" x14ac:dyDescent="0.25">
      <c r="A8390" s="25"/>
      <c r="B8390" s="26"/>
    </row>
    <row r="8391" spans="1:2" x14ac:dyDescent="0.25">
      <c r="A8391" s="25"/>
      <c r="B8391" s="26"/>
    </row>
    <row r="8392" spans="1:2" x14ac:dyDescent="0.25">
      <c r="A8392" s="25"/>
      <c r="B8392" s="26"/>
    </row>
    <row r="8393" spans="1:2" x14ac:dyDescent="0.25">
      <c r="A8393" s="25"/>
      <c r="B8393" s="26"/>
    </row>
    <row r="8394" spans="1:2" x14ac:dyDescent="0.25">
      <c r="A8394" s="25"/>
      <c r="B8394" s="26"/>
    </row>
    <row r="8395" spans="1:2" x14ac:dyDescent="0.25">
      <c r="A8395" s="25"/>
      <c r="B8395" s="26"/>
    </row>
    <row r="8396" spans="1:2" x14ac:dyDescent="0.25">
      <c r="A8396" s="25"/>
      <c r="B8396" s="26"/>
    </row>
    <row r="8397" spans="1:2" x14ac:dyDescent="0.25">
      <c r="A8397" s="25"/>
      <c r="B8397" s="26"/>
    </row>
    <row r="8398" spans="1:2" x14ac:dyDescent="0.25">
      <c r="A8398" s="25"/>
      <c r="B8398" s="26"/>
    </row>
    <row r="8399" spans="1:2" x14ac:dyDescent="0.25">
      <c r="A8399" s="25"/>
      <c r="B8399" s="26"/>
    </row>
    <row r="8400" spans="1:2" x14ac:dyDescent="0.25">
      <c r="A8400" s="25"/>
      <c r="B8400" s="26"/>
    </row>
    <row r="8401" spans="1:2" x14ac:dyDescent="0.25">
      <c r="A8401" s="25"/>
      <c r="B8401" s="26"/>
    </row>
    <row r="8402" spans="1:2" x14ac:dyDescent="0.25">
      <c r="A8402" s="25"/>
      <c r="B8402" s="26"/>
    </row>
    <row r="8403" spans="1:2" x14ac:dyDescent="0.25">
      <c r="A8403" s="25"/>
      <c r="B8403" s="26"/>
    </row>
    <row r="8404" spans="1:2" x14ac:dyDescent="0.25">
      <c r="A8404" s="25"/>
      <c r="B8404" s="26"/>
    </row>
    <row r="8405" spans="1:2" x14ac:dyDescent="0.25">
      <c r="A8405" s="25"/>
      <c r="B8405" s="26"/>
    </row>
    <row r="8406" spans="1:2" x14ac:dyDescent="0.25">
      <c r="A8406" s="25"/>
      <c r="B8406" s="26"/>
    </row>
    <row r="8407" spans="1:2" x14ac:dyDescent="0.25">
      <c r="A8407" s="25"/>
      <c r="B8407" s="26"/>
    </row>
    <row r="8408" spans="1:2" x14ac:dyDescent="0.25">
      <c r="A8408" s="25"/>
      <c r="B8408" s="26"/>
    </row>
    <row r="8409" spans="1:2" x14ac:dyDescent="0.25">
      <c r="A8409" s="25"/>
      <c r="B8409" s="26"/>
    </row>
    <row r="8410" spans="1:2" x14ac:dyDescent="0.25">
      <c r="A8410" s="25"/>
      <c r="B8410" s="26"/>
    </row>
    <row r="8411" spans="1:2" x14ac:dyDescent="0.25">
      <c r="A8411" s="25"/>
      <c r="B8411" s="26"/>
    </row>
    <row r="8412" spans="1:2" x14ac:dyDescent="0.25">
      <c r="A8412" s="25"/>
      <c r="B8412" s="26"/>
    </row>
    <row r="8413" spans="1:2" x14ac:dyDescent="0.25">
      <c r="A8413" s="25"/>
      <c r="B8413" s="26"/>
    </row>
    <row r="8414" spans="1:2" x14ac:dyDescent="0.25">
      <c r="A8414" s="25"/>
      <c r="B8414" s="26"/>
    </row>
    <row r="8415" spans="1:2" x14ac:dyDescent="0.25">
      <c r="A8415" s="25"/>
      <c r="B8415" s="26"/>
    </row>
    <row r="8416" spans="1:2" x14ac:dyDescent="0.25">
      <c r="A8416" s="25"/>
      <c r="B8416" s="26"/>
    </row>
    <row r="8417" spans="1:2" x14ac:dyDescent="0.25">
      <c r="A8417" s="25"/>
      <c r="B8417" s="26"/>
    </row>
    <row r="8418" spans="1:2" x14ac:dyDescent="0.25">
      <c r="A8418" s="25"/>
      <c r="B8418" s="26"/>
    </row>
    <row r="8419" spans="1:2" x14ac:dyDescent="0.25">
      <c r="A8419" s="25"/>
      <c r="B8419" s="26"/>
    </row>
    <row r="8420" spans="1:2" x14ac:dyDescent="0.25">
      <c r="A8420" s="25"/>
      <c r="B8420" s="26"/>
    </row>
    <row r="8421" spans="1:2" x14ac:dyDescent="0.25">
      <c r="A8421" s="25"/>
      <c r="B8421" s="26"/>
    </row>
    <row r="8422" spans="1:2" x14ac:dyDescent="0.25">
      <c r="A8422" s="25"/>
      <c r="B8422" s="26"/>
    </row>
    <row r="8423" spans="1:2" x14ac:dyDescent="0.25">
      <c r="A8423" s="25"/>
      <c r="B8423" s="26"/>
    </row>
    <row r="8424" spans="1:2" x14ac:dyDescent="0.25">
      <c r="A8424" s="25"/>
      <c r="B8424" s="26"/>
    </row>
    <row r="8425" spans="1:2" x14ac:dyDescent="0.25">
      <c r="A8425" s="25"/>
      <c r="B8425" s="26"/>
    </row>
    <row r="8426" spans="1:2" x14ac:dyDescent="0.25">
      <c r="A8426" s="25"/>
      <c r="B8426" s="26"/>
    </row>
    <row r="8427" spans="1:2" x14ac:dyDescent="0.25">
      <c r="A8427" s="25"/>
      <c r="B8427" s="26"/>
    </row>
    <row r="8428" spans="1:2" x14ac:dyDescent="0.25">
      <c r="A8428" s="25"/>
      <c r="B8428" s="26"/>
    </row>
    <row r="8429" spans="1:2" x14ac:dyDescent="0.25">
      <c r="A8429" s="25"/>
      <c r="B8429" s="26"/>
    </row>
    <row r="8430" spans="1:2" x14ac:dyDescent="0.25">
      <c r="A8430" s="25"/>
      <c r="B8430" s="26"/>
    </row>
    <row r="8431" spans="1:2" x14ac:dyDescent="0.25">
      <c r="A8431" s="25"/>
      <c r="B8431" s="26"/>
    </row>
    <row r="8432" spans="1:2" x14ac:dyDescent="0.25">
      <c r="A8432" s="25"/>
      <c r="B8432" s="26"/>
    </row>
    <row r="8433" spans="1:2" x14ac:dyDescent="0.25">
      <c r="A8433" s="25"/>
      <c r="B8433" s="26"/>
    </row>
    <row r="8434" spans="1:2" x14ac:dyDescent="0.25">
      <c r="A8434" s="25"/>
      <c r="B8434" s="26"/>
    </row>
    <row r="8435" spans="1:2" x14ac:dyDescent="0.25">
      <c r="A8435" s="25"/>
      <c r="B8435" s="26"/>
    </row>
    <row r="8436" spans="1:2" x14ac:dyDescent="0.25">
      <c r="A8436" s="25"/>
      <c r="B8436" s="26"/>
    </row>
    <row r="8437" spans="1:2" x14ac:dyDescent="0.25">
      <c r="A8437" s="25"/>
      <c r="B8437" s="26"/>
    </row>
    <row r="8438" spans="1:2" x14ac:dyDescent="0.25">
      <c r="A8438" s="25"/>
      <c r="B8438" s="26"/>
    </row>
    <row r="8439" spans="1:2" x14ac:dyDescent="0.25">
      <c r="A8439" s="25"/>
      <c r="B8439" s="26"/>
    </row>
    <row r="8440" spans="1:2" x14ac:dyDescent="0.25">
      <c r="A8440" s="25"/>
      <c r="B8440" s="26"/>
    </row>
    <row r="8441" spans="1:2" x14ac:dyDescent="0.25">
      <c r="A8441" s="25"/>
      <c r="B8441" s="26"/>
    </row>
    <row r="8442" spans="1:2" x14ac:dyDescent="0.25">
      <c r="A8442" s="25"/>
      <c r="B8442" s="26"/>
    </row>
    <row r="8443" spans="1:2" x14ac:dyDescent="0.25">
      <c r="A8443" s="25"/>
      <c r="B8443" s="26"/>
    </row>
    <row r="8444" spans="1:2" x14ac:dyDescent="0.25">
      <c r="A8444" s="25"/>
      <c r="B8444" s="26"/>
    </row>
    <row r="8445" spans="1:2" x14ac:dyDescent="0.25">
      <c r="A8445" s="25"/>
      <c r="B8445" s="26"/>
    </row>
    <row r="8446" spans="1:2" x14ac:dyDescent="0.25">
      <c r="A8446" s="25"/>
      <c r="B8446" s="26"/>
    </row>
    <row r="8447" spans="1:2" x14ac:dyDescent="0.25">
      <c r="A8447" s="25"/>
      <c r="B8447" s="26"/>
    </row>
    <row r="8448" spans="1:2" x14ac:dyDescent="0.25">
      <c r="A8448" s="25"/>
      <c r="B8448" s="26"/>
    </row>
    <row r="8449" spans="1:2" x14ac:dyDescent="0.25">
      <c r="A8449" s="25"/>
      <c r="B8449" s="26"/>
    </row>
    <row r="8450" spans="1:2" x14ac:dyDescent="0.25">
      <c r="A8450" s="25"/>
      <c r="B8450" s="26"/>
    </row>
    <row r="8451" spans="1:2" x14ac:dyDescent="0.25">
      <c r="A8451" s="25"/>
      <c r="B8451" s="26"/>
    </row>
    <row r="8452" spans="1:2" x14ac:dyDescent="0.25">
      <c r="A8452" s="25"/>
      <c r="B8452" s="26"/>
    </row>
    <row r="8453" spans="1:2" x14ac:dyDescent="0.25">
      <c r="A8453" s="25"/>
      <c r="B8453" s="26"/>
    </row>
    <row r="8454" spans="1:2" x14ac:dyDescent="0.25">
      <c r="A8454" s="25"/>
      <c r="B8454" s="26"/>
    </row>
    <row r="8455" spans="1:2" x14ac:dyDescent="0.25">
      <c r="A8455" s="25"/>
      <c r="B8455" s="26"/>
    </row>
    <row r="8456" spans="1:2" x14ac:dyDescent="0.25">
      <c r="A8456" s="25"/>
      <c r="B8456" s="26"/>
    </row>
    <row r="8457" spans="1:2" x14ac:dyDescent="0.25">
      <c r="A8457" s="25"/>
      <c r="B8457" s="26"/>
    </row>
    <row r="8458" spans="1:2" x14ac:dyDescent="0.25">
      <c r="A8458" s="25"/>
      <c r="B8458" s="26"/>
    </row>
    <row r="8459" spans="1:2" x14ac:dyDescent="0.25">
      <c r="A8459" s="25"/>
      <c r="B8459" s="26"/>
    </row>
    <row r="8460" spans="1:2" x14ac:dyDescent="0.25">
      <c r="A8460" s="25"/>
      <c r="B8460" s="26"/>
    </row>
    <row r="8461" spans="1:2" x14ac:dyDescent="0.25">
      <c r="A8461" s="25"/>
      <c r="B8461" s="26"/>
    </row>
    <row r="8462" spans="1:2" x14ac:dyDescent="0.25">
      <c r="A8462" s="25"/>
      <c r="B8462" s="26"/>
    </row>
    <row r="8463" spans="1:2" x14ac:dyDescent="0.25">
      <c r="A8463" s="25"/>
      <c r="B8463" s="26"/>
    </row>
    <row r="8464" spans="1:2" x14ac:dyDescent="0.25">
      <c r="A8464" s="25"/>
      <c r="B8464" s="26"/>
    </row>
    <row r="8465" spans="1:2" x14ac:dyDescent="0.25">
      <c r="A8465" s="25"/>
      <c r="B8465" s="26"/>
    </row>
    <row r="8466" spans="1:2" x14ac:dyDescent="0.25">
      <c r="A8466" s="25"/>
      <c r="B8466" s="26"/>
    </row>
    <row r="8467" spans="1:2" x14ac:dyDescent="0.25">
      <c r="A8467" s="25"/>
      <c r="B8467" s="26"/>
    </row>
    <row r="8468" spans="1:2" x14ac:dyDescent="0.25">
      <c r="A8468" s="25"/>
      <c r="B8468" s="26"/>
    </row>
    <row r="8469" spans="1:2" x14ac:dyDescent="0.25">
      <c r="A8469" s="25"/>
      <c r="B8469" s="26"/>
    </row>
    <row r="8470" spans="1:2" x14ac:dyDescent="0.25">
      <c r="A8470" s="25"/>
      <c r="B8470" s="26"/>
    </row>
    <row r="8471" spans="1:2" x14ac:dyDescent="0.25">
      <c r="A8471" s="25"/>
      <c r="B8471" s="26"/>
    </row>
    <row r="8472" spans="1:2" x14ac:dyDescent="0.25">
      <c r="A8472" s="25"/>
      <c r="B8472" s="26"/>
    </row>
    <row r="8473" spans="1:2" x14ac:dyDescent="0.25">
      <c r="A8473" s="25"/>
      <c r="B8473" s="26"/>
    </row>
    <row r="8474" spans="1:2" x14ac:dyDescent="0.25">
      <c r="A8474" s="25"/>
      <c r="B8474" s="26"/>
    </row>
    <row r="8475" spans="1:2" x14ac:dyDescent="0.25">
      <c r="A8475" s="25"/>
      <c r="B8475" s="26"/>
    </row>
    <row r="8476" spans="1:2" x14ac:dyDescent="0.25">
      <c r="A8476" s="25"/>
      <c r="B8476" s="26"/>
    </row>
    <row r="8477" spans="1:2" x14ac:dyDescent="0.25">
      <c r="A8477" s="25"/>
      <c r="B8477" s="26"/>
    </row>
    <row r="8478" spans="1:2" x14ac:dyDescent="0.25">
      <c r="A8478" s="25"/>
      <c r="B8478" s="26"/>
    </row>
    <row r="8479" spans="1:2" x14ac:dyDescent="0.25">
      <c r="A8479" s="25"/>
      <c r="B8479" s="26"/>
    </row>
    <row r="8480" spans="1:2" x14ac:dyDescent="0.25">
      <c r="A8480" s="25"/>
      <c r="B8480" s="26"/>
    </row>
    <row r="8481" spans="1:2" x14ac:dyDescent="0.25">
      <c r="A8481" s="25"/>
      <c r="B8481" s="26"/>
    </row>
    <row r="8482" spans="1:2" x14ac:dyDescent="0.25">
      <c r="A8482" s="25"/>
      <c r="B8482" s="26"/>
    </row>
    <row r="8483" spans="1:2" x14ac:dyDescent="0.25">
      <c r="A8483" s="25"/>
      <c r="B8483" s="26"/>
    </row>
    <row r="8484" spans="1:2" x14ac:dyDescent="0.25">
      <c r="A8484" s="25"/>
      <c r="B8484" s="26"/>
    </row>
    <row r="8485" spans="1:2" x14ac:dyDescent="0.25">
      <c r="A8485" s="25"/>
      <c r="B8485" s="26"/>
    </row>
    <row r="8486" spans="1:2" x14ac:dyDescent="0.25">
      <c r="A8486" s="25"/>
      <c r="B8486" s="26"/>
    </row>
    <row r="8487" spans="1:2" x14ac:dyDescent="0.25">
      <c r="A8487" s="25"/>
      <c r="B8487" s="26"/>
    </row>
    <row r="8488" spans="1:2" x14ac:dyDescent="0.25">
      <c r="A8488" s="25"/>
      <c r="B8488" s="26"/>
    </row>
    <row r="8489" spans="1:2" x14ac:dyDescent="0.25">
      <c r="A8489" s="25"/>
      <c r="B8489" s="26"/>
    </row>
    <row r="8490" spans="1:2" x14ac:dyDescent="0.25">
      <c r="A8490" s="25"/>
      <c r="B8490" s="26"/>
    </row>
    <row r="8491" spans="1:2" x14ac:dyDescent="0.25">
      <c r="A8491" s="25"/>
      <c r="B8491" s="26"/>
    </row>
    <row r="8492" spans="1:2" x14ac:dyDescent="0.25">
      <c r="A8492" s="25"/>
      <c r="B8492" s="26"/>
    </row>
    <row r="8493" spans="1:2" x14ac:dyDescent="0.25">
      <c r="A8493" s="25"/>
      <c r="B8493" s="26"/>
    </row>
    <row r="8494" spans="1:2" x14ac:dyDescent="0.25">
      <c r="A8494" s="25"/>
      <c r="B8494" s="26"/>
    </row>
    <row r="8495" spans="1:2" x14ac:dyDescent="0.25">
      <c r="A8495" s="25"/>
      <c r="B8495" s="26"/>
    </row>
    <row r="8496" spans="1:2" x14ac:dyDescent="0.25">
      <c r="A8496" s="25"/>
      <c r="B8496" s="26"/>
    </row>
    <row r="8497" spans="1:2" x14ac:dyDescent="0.25">
      <c r="A8497" s="25"/>
      <c r="B8497" s="26"/>
    </row>
    <row r="8498" spans="1:2" x14ac:dyDescent="0.25">
      <c r="A8498" s="25"/>
      <c r="B8498" s="26"/>
    </row>
    <row r="8499" spans="1:2" x14ac:dyDescent="0.25">
      <c r="A8499" s="25"/>
      <c r="B8499" s="26"/>
    </row>
    <row r="8500" spans="1:2" x14ac:dyDescent="0.25">
      <c r="A8500" s="25"/>
      <c r="B8500" s="26"/>
    </row>
    <row r="8501" spans="1:2" x14ac:dyDescent="0.25">
      <c r="A8501" s="25"/>
      <c r="B8501" s="26"/>
    </row>
    <row r="8502" spans="1:2" x14ac:dyDescent="0.25">
      <c r="A8502" s="25"/>
      <c r="B8502" s="26"/>
    </row>
    <row r="8503" spans="1:2" x14ac:dyDescent="0.25">
      <c r="A8503" s="25"/>
      <c r="B8503" s="26"/>
    </row>
    <row r="8504" spans="1:2" x14ac:dyDescent="0.25">
      <c r="A8504" s="25"/>
      <c r="B8504" s="26"/>
    </row>
    <row r="8505" spans="1:2" x14ac:dyDescent="0.25">
      <c r="A8505" s="25"/>
      <c r="B8505" s="26"/>
    </row>
    <row r="8506" spans="1:2" x14ac:dyDescent="0.25">
      <c r="A8506" s="25"/>
      <c r="B8506" s="26"/>
    </row>
    <row r="8507" spans="1:2" x14ac:dyDescent="0.25">
      <c r="A8507" s="25"/>
      <c r="B8507" s="26"/>
    </row>
    <row r="8508" spans="1:2" x14ac:dyDescent="0.25">
      <c r="A8508" s="25"/>
      <c r="B8508" s="26"/>
    </row>
    <row r="8509" spans="1:2" x14ac:dyDescent="0.25">
      <c r="A8509" s="25"/>
      <c r="B8509" s="26"/>
    </row>
    <row r="8510" spans="1:2" x14ac:dyDescent="0.25">
      <c r="A8510" s="25"/>
      <c r="B8510" s="26"/>
    </row>
    <row r="8511" spans="1:2" x14ac:dyDescent="0.25">
      <c r="A8511" s="25"/>
      <c r="B8511" s="26"/>
    </row>
    <row r="8512" spans="1:2" x14ac:dyDescent="0.25">
      <c r="A8512" s="25"/>
      <c r="B8512" s="26"/>
    </row>
    <row r="8513" spans="1:2" x14ac:dyDescent="0.25">
      <c r="A8513" s="25"/>
      <c r="B8513" s="26"/>
    </row>
    <row r="8514" spans="1:2" x14ac:dyDescent="0.25">
      <c r="A8514" s="25"/>
      <c r="B8514" s="26"/>
    </row>
    <row r="8515" spans="1:2" x14ac:dyDescent="0.25">
      <c r="A8515" s="25"/>
      <c r="B8515" s="26"/>
    </row>
    <row r="8516" spans="1:2" x14ac:dyDescent="0.25">
      <c r="A8516" s="25"/>
      <c r="B8516" s="26"/>
    </row>
    <row r="8517" spans="1:2" x14ac:dyDescent="0.25">
      <c r="A8517" s="25"/>
      <c r="B8517" s="26"/>
    </row>
    <row r="8518" spans="1:2" x14ac:dyDescent="0.25">
      <c r="A8518" s="25"/>
      <c r="B8518" s="26"/>
    </row>
    <row r="8519" spans="1:2" x14ac:dyDescent="0.25">
      <c r="A8519" s="25"/>
      <c r="B8519" s="26"/>
    </row>
    <row r="8520" spans="1:2" x14ac:dyDescent="0.25">
      <c r="A8520" s="25"/>
      <c r="B8520" s="26"/>
    </row>
    <row r="8521" spans="1:2" x14ac:dyDescent="0.25">
      <c r="A8521" s="25"/>
      <c r="B8521" s="26"/>
    </row>
    <row r="8522" spans="1:2" x14ac:dyDescent="0.25">
      <c r="A8522" s="25"/>
      <c r="B8522" s="26"/>
    </row>
    <row r="8523" spans="1:2" x14ac:dyDescent="0.25">
      <c r="A8523" s="25"/>
      <c r="B8523" s="26"/>
    </row>
    <row r="8524" spans="1:2" x14ac:dyDescent="0.25">
      <c r="A8524" s="25"/>
      <c r="B8524" s="26"/>
    </row>
    <row r="8525" spans="1:2" x14ac:dyDescent="0.25">
      <c r="A8525" s="25"/>
      <c r="B8525" s="26"/>
    </row>
    <row r="8526" spans="1:2" x14ac:dyDescent="0.25">
      <c r="A8526" s="25"/>
      <c r="B8526" s="26"/>
    </row>
    <row r="8527" spans="1:2" x14ac:dyDescent="0.25">
      <c r="A8527" s="25"/>
      <c r="B8527" s="26"/>
    </row>
    <row r="8528" spans="1:2" x14ac:dyDescent="0.25">
      <c r="A8528" s="25"/>
      <c r="B8528" s="26"/>
    </row>
    <row r="8529" spans="1:2" x14ac:dyDescent="0.25">
      <c r="A8529" s="25"/>
      <c r="B8529" s="26"/>
    </row>
    <row r="8530" spans="1:2" x14ac:dyDescent="0.25">
      <c r="A8530" s="25"/>
      <c r="B8530" s="26"/>
    </row>
    <row r="8531" spans="1:2" x14ac:dyDescent="0.25">
      <c r="A8531" s="25"/>
      <c r="B8531" s="26"/>
    </row>
    <row r="8532" spans="1:2" x14ac:dyDescent="0.25">
      <c r="A8532" s="25"/>
      <c r="B8532" s="26"/>
    </row>
    <row r="8533" spans="1:2" x14ac:dyDescent="0.25">
      <c r="A8533" s="25"/>
      <c r="B8533" s="26"/>
    </row>
    <row r="8534" spans="1:2" x14ac:dyDescent="0.25">
      <c r="A8534" s="25"/>
      <c r="B8534" s="26"/>
    </row>
    <row r="8535" spans="1:2" x14ac:dyDescent="0.25">
      <c r="A8535" s="25"/>
      <c r="B8535" s="26"/>
    </row>
    <row r="8536" spans="1:2" x14ac:dyDescent="0.25">
      <c r="A8536" s="25"/>
      <c r="B8536" s="26"/>
    </row>
    <row r="8537" spans="1:2" x14ac:dyDescent="0.25">
      <c r="A8537" s="25"/>
      <c r="B8537" s="26"/>
    </row>
    <row r="8538" spans="1:2" x14ac:dyDescent="0.25">
      <c r="A8538" s="25"/>
      <c r="B8538" s="26"/>
    </row>
    <row r="8539" spans="1:2" x14ac:dyDescent="0.25">
      <c r="A8539" s="25"/>
      <c r="B8539" s="26"/>
    </row>
    <row r="8540" spans="1:2" x14ac:dyDescent="0.25">
      <c r="A8540" s="25"/>
      <c r="B8540" s="26"/>
    </row>
    <row r="8541" spans="1:2" x14ac:dyDescent="0.25">
      <c r="A8541" s="25"/>
      <c r="B8541" s="26"/>
    </row>
    <row r="8542" spans="1:2" x14ac:dyDescent="0.25">
      <c r="A8542" s="25"/>
      <c r="B8542" s="26"/>
    </row>
    <row r="8543" spans="1:2" x14ac:dyDescent="0.25">
      <c r="A8543" s="25"/>
      <c r="B8543" s="26"/>
    </row>
    <row r="8544" spans="1:2" x14ac:dyDescent="0.25">
      <c r="A8544" s="25"/>
      <c r="B8544" s="26"/>
    </row>
    <row r="8545" spans="1:2" x14ac:dyDescent="0.25">
      <c r="A8545" s="25"/>
      <c r="B8545" s="26"/>
    </row>
    <row r="8546" spans="1:2" x14ac:dyDescent="0.25">
      <c r="A8546" s="25"/>
      <c r="B8546" s="26"/>
    </row>
    <row r="8547" spans="1:2" x14ac:dyDescent="0.25">
      <c r="A8547" s="25"/>
      <c r="B8547" s="26"/>
    </row>
    <row r="8548" spans="1:2" x14ac:dyDescent="0.25">
      <c r="A8548" s="25"/>
      <c r="B8548" s="26"/>
    </row>
    <row r="8549" spans="1:2" x14ac:dyDescent="0.25">
      <c r="A8549" s="25"/>
      <c r="B8549" s="26"/>
    </row>
    <row r="8550" spans="1:2" x14ac:dyDescent="0.25">
      <c r="A8550" s="25"/>
      <c r="B8550" s="26"/>
    </row>
    <row r="8551" spans="1:2" x14ac:dyDescent="0.25">
      <c r="A8551" s="25"/>
      <c r="B8551" s="26"/>
    </row>
    <row r="8552" spans="1:2" x14ac:dyDescent="0.25">
      <c r="A8552" s="25"/>
      <c r="B8552" s="26"/>
    </row>
    <row r="8553" spans="1:2" x14ac:dyDescent="0.25">
      <c r="A8553" s="25"/>
      <c r="B8553" s="26"/>
    </row>
    <row r="8554" spans="1:2" x14ac:dyDescent="0.25">
      <c r="A8554" s="25"/>
      <c r="B8554" s="26"/>
    </row>
    <row r="8555" spans="1:2" x14ac:dyDescent="0.25">
      <c r="A8555" s="25"/>
      <c r="B8555" s="26"/>
    </row>
    <row r="8556" spans="1:2" x14ac:dyDescent="0.25">
      <c r="A8556" s="25"/>
      <c r="B8556" s="26"/>
    </row>
    <row r="8557" spans="1:2" x14ac:dyDescent="0.25">
      <c r="A8557" s="25"/>
      <c r="B8557" s="26"/>
    </row>
    <row r="8558" spans="1:2" x14ac:dyDescent="0.25">
      <c r="A8558" s="25"/>
      <c r="B8558" s="26"/>
    </row>
    <row r="8559" spans="1:2" x14ac:dyDescent="0.25">
      <c r="A8559" s="25"/>
      <c r="B8559" s="26"/>
    </row>
    <row r="8560" spans="1:2" x14ac:dyDescent="0.25">
      <c r="A8560" s="25"/>
      <c r="B8560" s="26"/>
    </row>
    <row r="8561" spans="1:2" x14ac:dyDescent="0.25">
      <c r="A8561" s="25"/>
      <c r="B8561" s="26"/>
    </row>
    <row r="8562" spans="1:2" x14ac:dyDescent="0.25">
      <c r="A8562" s="25"/>
      <c r="B8562" s="26"/>
    </row>
    <row r="8563" spans="1:2" x14ac:dyDescent="0.25">
      <c r="A8563" s="25"/>
      <c r="B8563" s="26"/>
    </row>
    <row r="8564" spans="1:2" x14ac:dyDescent="0.25">
      <c r="A8564" s="25"/>
      <c r="B8564" s="26"/>
    </row>
    <row r="8565" spans="1:2" x14ac:dyDescent="0.25">
      <c r="A8565" s="25"/>
      <c r="B8565" s="26"/>
    </row>
    <row r="8566" spans="1:2" x14ac:dyDescent="0.25">
      <c r="A8566" s="25"/>
      <c r="B8566" s="26"/>
    </row>
    <row r="8567" spans="1:2" x14ac:dyDescent="0.25">
      <c r="A8567" s="25"/>
      <c r="B8567" s="26"/>
    </row>
    <row r="8568" spans="1:2" x14ac:dyDescent="0.25">
      <c r="A8568" s="25"/>
      <c r="B8568" s="26"/>
    </row>
    <row r="8569" spans="1:2" x14ac:dyDescent="0.25">
      <c r="A8569" s="25"/>
      <c r="B8569" s="26"/>
    </row>
    <row r="8570" spans="1:2" x14ac:dyDescent="0.25">
      <c r="A8570" s="25"/>
      <c r="B8570" s="26"/>
    </row>
    <row r="8571" spans="1:2" x14ac:dyDescent="0.25">
      <c r="A8571" s="25"/>
      <c r="B8571" s="26"/>
    </row>
    <row r="8572" spans="1:2" x14ac:dyDescent="0.25">
      <c r="A8572" s="25"/>
      <c r="B8572" s="26"/>
    </row>
    <row r="8573" spans="1:2" x14ac:dyDescent="0.25">
      <c r="A8573" s="25"/>
      <c r="B8573" s="26"/>
    </row>
    <row r="8574" spans="1:2" x14ac:dyDescent="0.25">
      <c r="A8574" s="25"/>
      <c r="B8574" s="26"/>
    </row>
    <row r="8575" spans="1:2" x14ac:dyDescent="0.25">
      <c r="A8575" s="25"/>
      <c r="B8575" s="26"/>
    </row>
    <row r="8576" spans="1:2" x14ac:dyDescent="0.25">
      <c r="A8576" s="25"/>
      <c r="B8576" s="26"/>
    </row>
    <row r="8577" spans="1:2" x14ac:dyDescent="0.25">
      <c r="A8577" s="25"/>
      <c r="B8577" s="26"/>
    </row>
    <row r="8578" spans="1:2" x14ac:dyDescent="0.25">
      <c r="A8578" s="25"/>
      <c r="B8578" s="26"/>
    </row>
    <row r="8579" spans="1:2" x14ac:dyDescent="0.25">
      <c r="A8579" s="25"/>
      <c r="B8579" s="26"/>
    </row>
    <row r="8580" spans="1:2" x14ac:dyDescent="0.25">
      <c r="A8580" s="25"/>
      <c r="B8580" s="26"/>
    </row>
    <row r="8581" spans="1:2" x14ac:dyDescent="0.25">
      <c r="A8581" s="25"/>
      <c r="B8581" s="26"/>
    </row>
    <row r="8582" spans="1:2" x14ac:dyDescent="0.25">
      <c r="A8582" s="25"/>
      <c r="B8582" s="26"/>
    </row>
    <row r="8583" spans="1:2" x14ac:dyDescent="0.25">
      <c r="A8583" s="25"/>
      <c r="B8583" s="26"/>
    </row>
    <row r="8584" spans="1:2" x14ac:dyDescent="0.25">
      <c r="A8584" s="25"/>
      <c r="B8584" s="26"/>
    </row>
    <row r="8585" spans="1:2" x14ac:dyDescent="0.25">
      <c r="A8585" s="25"/>
      <c r="B8585" s="26"/>
    </row>
    <row r="8586" spans="1:2" x14ac:dyDescent="0.25">
      <c r="A8586" s="25"/>
      <c r="B8586" s="26"/>
    </row>
    <row r="8587" spans="1:2" x14ac:dyDescent="0.25">
      <c r="A8587" s="25"/>
      <c r="B8587" s="26"/>
    </row>
    <row r="8588" spans="1:2" x14ac:dyDescent="0.25">
      <c r="A8588" s="25"/>
      <c r="B8588" s="26"/>
    </row>
    <row r="8589" spans="1:2" x14ac:dyDescent="0.25">
      <c r="A8589" s="25"/>
      <c r="B8589" s="26"/>
    </row>
    <row r="8590" spans="1:2" x14ac:dyDescent="0.25">
      <c r="A8590" s="25"/>
      <c r="B8590" s="26"/>
    </row>
    <row r="8591" spans="1:2" x14ac:dyDescent="0.25">
      <c r="A8591" s="25"/>
      <c r="B8591" s="26"/>
    </row>
    <row r="8592" spans="1:2" x14ac:dyDescent="0.25">
      <c r="A8592" s="25"/>
      <c r="B8592" s="26"/>
    </row>
    <row r="8593" spans="1:2" x14ac:dyDescent="0.25">
      <c r="A8593" s="25"/>
      <c r="B8593" s="26"/>
    </row>
    <row r="8594" spans="1:2" x14ac:dyDescent="0.25">
      <c r="A8594" s="25"/>
      <c r="B8594" s="26"/>
    </row>
    <row r="8595" spans="1:2" x14ac:dyDescent="0.25">
      <c r="A8595" s="25"/>
      <c r="B8595" s="26"/>
    </row>
    <row r="8596" spans="1:2" x14ac:dyDescent="0.25">
      <c r="A8596" s="25"/>
      <c r="B8596" s="26"/>
    </row>
    <row r="8597" spans="1:2" x14ac:dyDescent="0.25">
      <c r="A8597" s="25"/>
      <c r="B8597" s="26"/>
    </row>
    <row r="8598" spans="1:2" x14ac:dyDescent="0.25">
      <c r="A8598" s="25"/>
      <c r="B8598" s="26"/>
    </row>
    <row r="8599" spans="1:2" x14ac:dyDescent="0.25">
      <c r="A8599" s="25"/>
      <c r="B8599" s="26"/>
    </row>
    <row r="8600" spans="1:2" x14ac:dyDescent="0.25">
      <c r="A8600" s="25"/>
      <c r="B8600" s="26"/>
    </row>
    <row r="8601" spans="1:2" x14ac:dyDescent="0.25">
      <c r="A8601" s="25"/>
      <c r="B8601" s="26"/>
    </row>
    <row r="8602" spans="1:2" x14ac:dyDescent="0.25">
      <c r="A8602" s="25"/>
      <c r="B8602" s="26"/>
    </row>
    <row r="8603" spans="1:2" x14ac:dyDescent="0.25">
      <c r="A8603" s="25"/>
      <c r="B8603" s="26"/>
    </row>
    <row r="8604" spans="1:2" x14ac:dyDescent="0.25">
      <c r="A8604" s="25"/>
      <c r="B8604" s="26"/>
    </row>
    <row r="8605" spans="1:2" x14ac:dyDescent="0.25">
      <c r="A8605" s="25"/>
      <c r="B8605" s="26"/>
    </row>
    <row r="8606" spans="1:2" x14ac:dyDescent="0.25">
      <c r="A8606" s="25"/>
      <c r="B8606" s="26"/>
    </row>
    <row r="8607" spans="1:2" x14ac:dyDescent="0.25">
      <c r="A8607" s="25"/>
      <c r="B8607" s="26"/>
    </row>
    <row r="8608" spans="1:2" x14ac:dyDescent="0.25">
      <c r="A8608" s="25"/>
      <c r="B8608" s="26"/>
    </row>
    <row r="8609" spans="1:2" x14ac:dyDescent="0.25">
      <c r="A8609" s="25"/>
      <c r="B8609" s="26"/>
    </row>
    <row r="8610" spans="1:2" x14ac:dyDescent="0.25">
      <c r="A8610" s="25"/>
      <c r="B8610" s="26"/>
    </row>
    <row r="8611" spans="1:2" x14ac:dyDescent="0.25">
      <c r="A8611" s="25"/>
      <c r="B8611" s="26"/>
    </row>
    <row r="8612" spans="1:2" x14ac:dyDescent="0.25">
      <c r="A8612" s="25"/>
      <c r="B8612" s="26"/>
    </row>
    <row r="8613" spans="1:2" x14ac:dyDescent="0.25">
      <c r="A8613" s="25"/>
      <c r="B8613" s="26"/>
    </row>
    <row r="8614" spans="1:2" x14ac:dyDescent="0.25">
      <c r="A8614" s="25"/>
      <c r="B8614" s="26"/>
    </row>
    <row r="8615" spans="1:2" x14ac:dyDescent="0.25">
      <c r="A8615" s="25"/>
      <c r="B8615" s="26"/>
    </row>
    <row r="8616" spans="1:2" x14ac:dyDescent="0.25">
      <c r="A8616" s="25"/>
      <c r="B8616" s="26"/>
    </row>
    <row r="8617" spans="1:2" x14ac:dyDescent="0.25">
      <c r="A8617" s="25"/>
      <c r="B8617" s="26"/>
    </row>
    <row r="8618" spans="1:2" x14ac:dyDescent="0.25">
      <c r="A8618" s="25"/>
      <c r="B8618" s="26"/>
    </row>
    <row r="8619" spans="1:2" x14ac:dyDescent="0.25">
      <c r="A8619" s="25"/>
      <c r="B8619" s="26"/>
    </row>
    <row r="8620" spans="1:2" x14ac:dyDescent="0.25">
      <c r="A8620" s="25"/>
      <c r="B8620" s="26"/>
    </row>
    <row r="8621" spans="1:2" x14ac:dyDescent="0.25">
      <c r="A8621" s="25"/>
      <c r="B8621" s="26"/>
    </row>
    <row r="8622" spans="1:2" x14ac:dyDescent="0.25">
      <c r="A8622" s="25"/>
      <c r="B8622" s="26"/>
    </row>
    <row r="8623" spans="1:2" x14ac:dyDescent="0.25">
      <c r="A8623" s="25"/>
      <c r="B8623" s="26"/>
    </row>
    <row r="8624" spans="1:2" x14ac:dyDescent="0.25">
      <c r="A8624" s="25"/>
      <c r="B8624" s="26"/>
    </row>
    <row r="8625" spans="1:2" x14ac:dyDescent="0.25">
      <c r="A8625" s="25"/>
      <c r="B8625" s="26"/>
    </row>
    <row r="8626" spans="1:2" x14ac:dyDescent="0.25">
      <c r="A8626" s="25"/>
      <c r="B8626" s="26"/>
    </row>
    <row r="8627" spans="1:2" x14ac:dyDescent="0.25">
      <c r="A8627" s="25"/>
      <c r="B8627" s="26"/>
    </row>
    <row r="8628" spans="1:2" x14ac:dyDescent="0.25">
      <c r="A8628" s="25"/>
      <c r="B8628" s="26"/>
    </row>
    <row r="8629" spans="1:2" x14ac:dyDescent="0.25">
      <c r="A8629" s="25"/>
      <c r="B8629" s="26"/>
    </row>
    <row r="8630" spans="1:2" x14ac:dyDescent="0.25">
      <c r="A8630" s="25"/>
      <c r="B8630" s="26"/>
    </row>
    <row r="8631" spans="1:2" x14ac:dyDescent="0.25">
      <c r="A8631" s="25"/>
      <c r="B8631" s="26"/>
    </row>
    <row r="8632" spans="1:2" x14ac:dyDescent="0.25">
      <c r="A8632" s="25"/>
      <c r="B8632" s="26"/>
    </row>
    <row r="8633" spans="1:2" x14ac:dyDescent="0.25">
      <c r="A8633" s="25"/>
      <c r="B8633" s="26"/>
    </row>
    <row r="8634" spans="1:2" x14ac:dyDescent="0.25">
      <c r="A8634" s="25"/>
      <c r="B8634" s="26"/>
    </row>
    <row r="8635" spans="1:2" x14ac:dyDescent="0.25">
      <c r="A8635" s="25"/>
      <c r="B8635" s="26"/>
    </row>
    <row r="8636" spans="1:2" x14ac:dyDescent="0.25">
      <c r="A8636" s="25"/>
      <c r="B8636" s="26"/>
    </row>
    <row r="8637" spans="1:2" x14ac:dyDescent="0.25">
      <c r="A8637" s="25"/>
      <c r="B8637" s="26"/>
    </row>
    <row r="8638" spans="1:2" x14ac:dyDescent="0.25">
      <c r="A8638" s="25"/>
      <c r="B8638" s="26"/>
    </row>
    <row r="8639" spans="1:2" x14ac:dyDescent="0.25">
      <c r="A8639" s="25"/>
      <c r="B8639" s="26"/>
    </row>
    <row r="8640" spans="1:2" x14ac:dyDescent="0.25">
      <c r="A8640" s="25"/>
      <c r="B8640" s="26"/>
    </row>
    <row r="8641" spans="1:2" x14ac:dyDescent="0.25">
      <c r="A8641" s="25"/>
      <c r="B8641" s="26"/>
    </row>
    <row r="8642" spans="1:2" x14ac:dyDescent="0.25">
      <c r="A8642" s="25"/>
      <c r="B8642" s="26"/>
    </row>
    <row r="8643" spans="1:2" x14ac:dyDescent="0.25">
      <c r="A8643" s="25"/>
      <c r="B8643" s="26"/>
    </row>
    <row r="8644" spans="1:2" x14ac:dyDescent="0.25">
      <c r="A8644" s="25"/>
      <c r="B8644" s="26"/>
    </row>
    <row r="8645" spans="1:2" x14ac:dyDescent="0.25">
      <c r="A8645" s="25"/>
      <c r="B8645" s="26"/>
    </row>
    <row r="8646" spans="1:2" x14ac:dyDescent="0.25">
      <c r="A8646" s="25"/>
      <c r="B8646" s="26"/>
    </row>
    <row r="8647" spans="1:2" x14ac:dyDescent="0.25">
      <c r="A8647" s="25"/>
      <c r="B8647" s="26"/>
    </row>
    <row r="8648" spans="1:2" x14ac:dyDescent="0.25">
      <c r="A8648" s="25"/>
      <c r="B8648" s="26"/>
    </row>
    <row r="8649" spans="1:2" x14ac:dyDescent="0.25">
      <c r="A8649" s="25"/>
      <c r="B8649" s="26"/>
    </row>
    <row r="8650" spans="1:2" x14ac:dyDescent="0.25">
      <c r="A8650" s="25"/>
      <c r="B8650" s="26"/>
    </row>
    <row r="8651" spans="1:2" x14ac:dyDescent="0.25">
      <c r="A8651" s="25"/>
      <c r="B8651" s="26"/>
    </row>
    <row r="8652" spans="1:2" x14ac:dyDescent="0.25">
      <c r="A8652" s="25"/>
      <c r="B8652" s="26"/>
    </row>
    <row r="8653" spans="1:2" x14ac:dyDescent="0.25">
      <c r="A8653" s="25"/>
      <c r="B8653" s="26"/>
    </row>
    <row r="8654" spans="1:2" x14ac:dyDescent="0.25">
      <c r="A8654" s="25"/>
      <c r="B8654" s="26"/>
    </row>
    <row r="8655" spans="1:2" x14ac:dyDescent="0.25">
      <c r="A8655" s="25"/>
      <c r="B8655" s="26"/>
    </row>
    <row r="8656" spans="1:2" x14ac:dyDescent="0.25">
      <c r="A8656" s="25"/>
      <c r="B8656" s="26"/>
    </row>
    <row r="8657" spans="1:2" x14ac:dyDescent="0.25">
      <c r="A8657" s="25"/>
      <c r="B8657" s="26"/>
    </row>
    <row r="8658" spans="1:2" x14ac:dyDescent="0.25">
      <c r="A8658" s="25"/>
      <c r="B8658" s="26"/>
    </row>
    <row r="8659" spans="1:2" x14ac:dyDescent="0.25">
      <c r="A8659" s="25"/>
      <c r="B8659" s="26"/>
    </row>
    <row r="8660" spans="1:2" x14ac:dyDescent="0.25">
      <c r="A8660" s="25"/>
      <c r="B8660" s="26"/>
    </row>
    <row r="8661" spans="1:2" x14ac:dyDescent="0.25">
      <c r="A8661" s="25"/>
      <c r="B8661" s="26"/>
    </row>
    <row r="8662" spans="1:2" x14ac:dyDescent="0.25">
      <c r="A8662" s="25"/>
      <c r="B8662" s="26"/>
    </row>
    <row r="8663" spans="1:2" x14ac:dyDescent="0.25">
      <c r="A8663" s="25"/>
      <c r="B8663" s="26"/>
    </row>
    <row r="8664" spans="1:2" x14ac:dyDescent="0.25">
      <c r="A8664" s="25"/>
      <c r="B8664" s="26"/>
    </row>
    <row r="8665" spans="1:2" x14ac:dyDescent="0.25">
      <c r="A8665" s="25"/>
      <c r="B8665" s="26"/>
    </row>
    <row r="8666" spans="1:2" x14ac:dyDescent="0.25">
      <c r="A8666" s="25"/>
      <c r="B8666" s="26"/>
    </row>
    <row r="8667" spans="1:2" x14ac:dyDescent="0.25">
      <c r="A8667" s="25"/>
      <c r="B8667" s="26"/>
    </row>
    <row r="8668" spans="1:2" x14ac:dyDescent="0.25">
      <c r="A8668" s="25"/>
      <c r="B8668" s="26"/>
    </row>
    <row r="8669" spans="1:2" x14ac:dyDescent="0.25">
      <c r="A8669" s="25"/>
      <c r="B8669" s="26"/>
    </row>
    <row r="8670" spans="1:2" x14ac:dyDescent="0.25">
      <c r="A8670" s="25"/>
      <c r="B8670" s="26"/>
    </row>
    <row r="8671" spans="1:2" x14ac:dyDescent="0.25">
      <c r="A8671" s="25"/>
      <c r="B8671" s="26"/>
    </row>
    <row r="8672" spans="1:2" x14ac:dyDescent="0.25">
      <c r="A8672" s="25"/>
      <c r="B8672" s="26"/>
    </row>
    <row r="8673" spans="1:2" x14ac:dyDescent="0.25">
      <c r="A8673" s="25"/>
      <c r="B8673" s="26"/>
    </row>
    <row r="8674" spans="1:2" x14ac:dyDescent="0.25">
      <c r="A8674" s="25"/>
      <c r="B8674" s="26"/>
    </row>
    <row r="8675" spans="1:2" x14ac:dyDescent="0.25">
      <c r="A8675" s="25"/>
      <c r="B8675" s="26"/>
    </row>
    <row r="8676" spans="1:2" x14ac:dyDescent="0.25">
      <c r="A8676" s="25"/>
      <c r="B8676" s="26"/>
    </row>
    <row r="8677" spans="1:2" x14ac:dyDescent="0.25">
      <c r="A8677" s="25"/>
      <c r="B8677" s="26"/>
    </row>
    <row r="8678" spans="1:2" x14ac:dyDescent="0.25">
      <c r="A8678" s="25"/>
      <c r="B8678" s="26"/>
    </row>
    <row r="8679" spans="1:2" x14ac:dyDescent="0.25">
      <c r="A8679" s="25"/>
      <c r="B8679" s="26"/>
    </row>
    <row r="8680" spans="1:2" x14ac:dyDescent="0.25">
      <c r="A8680" s="25"/>
      <c r="B8680" s="26"/>
    </row>
    <row r="8681" spans="1:2" x14ac:dyDescent="0.25">
      <c r="A8681" s="25"/>
      <c r="B8681" s="26"/>
    </row>
    <row r="8682" spans="1:2" x14ac:dyDescent="0.25">
      <c r="A8682" s="25"/>
      <c r="B8682" s="26"/>
    </row>
    <row r="8683" spans="1:2" x14ac:dyDescent="0.25">
      <c r="A8683" s="25"/>
      <c r="B8683" s="26"/>
    </row>
    <row r="8684" spans="1:2" x14ac:dyDescent="0.25">
      <c r="A8684" s="25"/>
      <c r="B8684" s="26"/>
    </row>
    <row r="8685" spans="1:2" x14ac:dyDescent="0.25">
      <c r="A8685" s="25"/>
      <c r="B8685" s="26"/>
    </row>
    <row r="8686" spans="1:2" x14ac:dyDescent="0.25">
      <c r="A8686" s="25"/>
      <c r="B8686" s="26"/>
    </row>
    <row r="8687" spans="1:2" x14ac:dyDescent="0.25">
      <c r="A8687" s="25"/>
      <c r="B8687" s="26"/>
    </row>
    <row r="8688" spans="1:2" x14ac:dyDescent="0.25">
      <c r="A8688" s="25"/>
      <c r="B8688" s="26"/>
    </row>
    <row r="8689" spans="1:2" x14ac:dyDescent="0.25">
      <c r="A8689" s="25"/>
      <c r="B8689" s="26"/>
    </row>
    <row r="8690" spans="1:2" x14ac:dyDescent="0.25">
      <c r="A8690" s="25"/>
      <c r="B8690" s="26"/>
    </row>
    <row r="8691" spans="1:2" x14ac:dyDescent="0.25">
      <c r="A8691" s="25"/>
      <c r="B8691" s="26"/>
    </row>
    <row r="8692" spans="1:2" x14ac:dyDescent="0.25">
      <c r="A8692" s="25"/>
      <c r="B8692" s="26"/>
    </row>
    <row r="8693" spans="1:2" x14ac:dyDescent="0.25">
      <c r="A8693" s="25"/>
      <c r="B8693" s="26"/>
    </row>
    <row r="8694" spans="1:2" x14ac:dyDescent="0.25">
      <c r="A8694" s="25"/>
      <c r="B8694" s="26"/>
    </row>
    <row r="8695" spans="1:2" x14ac:dyDescent="0.25">
      <c r="A8695" s="25"/>
      <c r="B8695" s="26"/>
    </row>
    <row r="8696" spans="1:2" x14ac:dyDescent="0.25">
      <c r="A8696" s="25"/>
      <c r="B8696" s="26"/>
    </row>
    <row r="8697" spans="1:2" x14ac:dyDescent="0.25">
      <c r="A8697" s="25"/>
      <c r="B8697" s="26"/>
    </row>
    <row r="8698" spans="1:2" x14ac:dyDescent="0.25">
      <c r="A8698" s="25"/>
      <c r="B8698" s="26"/>
    </row>
    <row r="8699" spans="1:2" x14ac:dyDescent="0.25">
      <c r="A8699" s="25"/>
      <c r="B8699" s="26"/>
    </row>
    <row r="8700" spans="1:2" x14ac:dyDescent="0.25">
      <c r="A8700" s="25"/>
      <c r="B8700" s="26"/>
    </row>
    <row r="8701" spans="1:2" x14ac:dyDescent="0.25">
      <c r="A8701" s="25"/>
      <c r="B8701" s="26"/>
    </row>
    <row r="8702" spans="1:2" x14ac:dyDescent="0.25">
      <c r="A8702" s="25"/>
      <c r="B8702" s="26"/>
    </row>
    <row r="8703" spans="1:2" x14ac:dyDescent="0.25">
      <c r="A8703" s="25"/>
      <c r="B8703" s="26"/>
    </row>
    <row r="8704" spans="1:2" x14ac:dyDescent="0.25">
      <c r="A8704" s="25"/>
      <c r="B8704" s="26"/>
    </row>
    <row r="8705" spans="1:2" x14ac:dyDescent="0.25">
      <c r="A8705" s="25"/>
      <c r="B8705" s="26"/>
    </row>
    <row r="8706" spans="1:2" x14ac:dyDescent="0.25">
      <c r="A8706" s="25"/>
      <c r="B8706" s="26"/>
    </row>
    <row r="8707" spans="1:2" x14ac:dyDescent="0.25">
      <c r="A8707" s="25"/>
      <c r="B8707" s="26"/>
    </row>
    <row r="8708" spans="1:2" x14ac:dyDescent="0.25">
      <c r="A8708" s="25"/>
      <c r="B8708" s="26"/>
    </row>
    <row r="8709" spans="1:2" x14ac:dyDescent="0.25">
      <c r="A8709" s="25"/>
      <c r="B8709" s="26"/>
    </row>
    <row r="8710" spans="1:2" x14ac:dyDescent="0.25">
      <c r="A8710" s="25"/>
      <c r="B8710" s="26"/>
    </row>
    <row r="8711" spans="1:2" x14ac:dyDescent="0.25">
      <c r="A8711" s="25"/>
      <c r="B8711" s="26"/>
    </row>
    <row r="8712" spans="1:2" x14ac:dyDescent="0.25">
      <c r="A8712" s="25"/>
      <c r="B8712" s="26"/>
    </row>
    <row r="8713" spans="1:2" x14ac:dyDescent="0.25">
      <c r="A8713" s="25"/>
      <c r="B8713" s="26"/>
    </row>
    <row r="8714" spans="1:2" x14ac:dyDescent="0.25">
      <c r="A8714" s="25"/>
      <c r="B8714" s="26"/>
    </row>
    <row r="8715" spans="1:2" x14ac:dyDescent="0.25">
      <c r="A8715" s="25"/>
      <c r="B8715" s="26"/>
    </row>
    <row r="8716" spans="1:2" x14ac:dyDescent="0.25">
      <c r="A8716" s="25"/>
      <c r="B8716" s="26"/>
    </row>
    <row r="8717" spans="1:2" x14ac:dyDescent="0.25">
      <c r="A8717" s="25"/>
      <c r="B8717" s="26"/>
    </row>
    <row r="8718" spans="1:2" x14ac:dyDescent="0.25">
      <c r="A8718" s="25"/>
      <c r="B8718" s="26"/>
    </row>
    <row r="8719" spans="1:2" x14ac:dyDescent="0.25">
      <c r="A8719" s="25"/>
      <c r="B8719" s="26"/>
    </row>
    <row r="8720" spans="1:2" x14ac:dyDescent="0.25">
      <c r="A8720" s="25"/>
      <c r="B8720" s="26"/>
    </row>
    <row r="8721" spans="1:2" x14ac:dyDescent="0.25">
      <c r="A8721" s="25"/>
      <c r="B8721" s="26"/>
    </row>
    <row r="8722" spans="1:2" x14ac:dyDescent="0.25">
      <c r="A8722" s="25"/>
      <c r="B8722" s="26"/>
    </row>
    <row r="8723" spans="1:2" x14ac:dyDescent="0.25">
      <c r="A8723" s="25"/>
      <c r="B8723" s="26"/>
    </row>
    <row r="8724" spans="1:2" x14ac:dyDescent="0.25">
      <c r="A8724" s="25"/>
      <c r="B8724" s="26"/>
    </row>
    <row r="8725" spans="1:2" x14ac:dyDescent="0.25">
      <c r="A8725" s="25"/>
      <c r="B8725" s="26"/>
    </row>
    <row r="8726" spans="1:2" x14ac:dyDescent="0.25">
      <c r="A8726" s="25"/>
      <c r="B8726" s="26"/>
    </row>
    <row r="8727" spans="1:2" x14ac:dyDescent="0.25">
      <c r="A8727" s="25"/>
      <c r="B8727" s="26"/>
    </row>
    <row r="8728" spans="1:2" x14ac:dyDescent="0.25">
      <c r="A8728" s="25"/>
      <c r="B8728" s="26"/>
    </row>
    <row r="8729" spans="1:2" x14ac:dyDescent="0.25">
      <c r="A8729" s="25"/>
      <c r="B8729" s="26"/>
    </row>
    <row r="8730" spans="1:2" x14ac:dyDescent="0.25">
      <c r="A8730" s="25"/>
      <c r="B8730" s="26"/>
    </row>
    <row r="8731" spans="1:2" x14ac:dyDescent="0.25">
      <c r="A8731" s="25"/>
      <c r="B8731" s="26"/>
    </row>
    <row r="8732" spans="1:2" x14ac:dyDescent="0.25">
      <c r="A8732" s="25"/>
      <c r="B8732" s="26"/>
    </row>
    <row r="8733" spans="1:2" x14ac:dyDescent="0.25">
      <c r="A8733" s="25"/>
      <c r="B8733" s="26"/>
    </row>
    <row r="8734" spans="1:2" x14ac:dyDescent="0.25">
      <c r="A8734" s="25"/>
      <c r="B8734" s="26"/>
    </row>
    <row r="8735" spans="1:2" x14ac:dyDescent="0.25">
      <c r="A8735" s="25"/>
      <c r="B8735" s="26"/>
    </row>
    <row r="8736" spans="1:2" x14ac:dyDescent="0.25">
      <c r="A8736" s="25"/>
      <c r="B8736" s="26"/>
    </row>
    <row r="8737" spans="1:2" x14ac:dyDescent="0.25">
      <c r="A8737" s="25"/>
      <c r="B8737" s="26"/>
    </row>
    <row r="8738" spans="1:2" x14ac:dyDescent="0.25">
      <c r="A8738" s="25"/>
      <c r="B8738" s="26"/>
    </row>
    <row r="8739" spans="1:2" x14ac:dyDescent="0.25">
      <c r="A8739" s="25"/>
      <c r="B8739" s="26"/>
    </row>
    <row r="8740" spans="1:2" x14ac:dyDescent="0.25">
      <c r="A8740" s="25"/>
      <c r="B8740" s="26"/>
    </row>
    <row r="8741" spans="1:2" x14ac:dyDescent="0.25">
      <c r="A8741" s="25"/>
      <c r="B8741" s="26"/>
    </row>
    <row r="8742" spans="1:2" x14ac:dyDescent="0.25">
      <c r="A8742" s="25"/>
      <c r="B8742" s="26"/>
    </row>
    <row r="8743" spans="1:2" x14ac:dyDescent="0.25">
      <c r="A8743" s="25"/>
      <c r="B8743" s="26"/>
    </row>
    <row r="8744" spans="1:2" x14ac:dyDescent="0.25">
      <c r="A8744" s="25"/>
      <c r="B8744" s="26"/>
    </row>
    <row r="8745" spans="1:2" x14ac:dyDescent="0.25">
      <c r="A8745" s="25"/>
      <c r="B8745" s="26"/>
    </row>
    <row r="8746" spans="1:2" x14ac:dyDescent="0.25">
      <c r="A8746" s="25"/>
      <c r="B8746" s="26"/>
    </row>
    <row r="8747" spans="1:2" x14ac:dyDescent="0.25">
      <c r="A8747" s="25"/>
      <c r="B8747" s="26"/>
    </row>
    <row r="8748" spans="1:2" x14ac:dyDescent="0.25">
      <c r="A8748" s="25"/>
      <c r="B8748" s="26"/>
    </row>
    <row r="8749" spans="1:2" x14ac:dyDescent="0.25">
      <c r="A8749" s="25"/>
      <c r="B8749" s="26"/>
    </row>
    <row r="8750" spans="1:2" x14ac:dyDescent="0.25">
      <c r="A8750" s="25"/>
      <c r="B8750" s="26"/>
    </row>
    <row r="8751" spans="1:2" x14ac:dyDescent="0.25">
      <c r="A8751" s="25"/>
      <c r="B8751" s="26"/>
    </row>
    <row r="8752" spans="1:2" x14ac:dyDescent="0.25">
      <c r="A8752" s="25"/>
      <c r="B8752" s="26"/>
    </row>
    <row r="8753" spans="1:2" x14ac:dyDescent="0.25">
      <c r="A8753" s="25"/>
      <c r="B8753" s="26"/>
    </row>
    <row r="8754" spans="1:2" x14ac:dyDescent="0.25">
      <c r="A8754" s="25"/>
      <c r="B8754" s="26"/>
    </row>
    <row r="8755" spans="1:2" x14ac:dyDescent="0.25">
      <c r="A8755" s="25"/>
      <c r="B8755" s="26"/>
    </row>
    <row r="8756" spans="1:2" x14ac:dyDescent="0.25">
      <c r="A8756" s="25"/>
      <c r="B8756" s="26"/>
    </row>
    <row r="8757" spans="1:2" x14ac:dyDescent="0.25">
      <c r="A8757" s="25"/>
      <c r="B8757" s="26"/>
    </row>
    <row r="8758" spans="1:2" x14ac:dyDescent="0.25">
      <c r="A8758" s="25"/>
      <c r="B8758" s="26"/>
    </row>
    <row r="8759" spans="1:2" x14ac:dyDescent="0.25">
      <c r="A8759" s="25"/>
      <c r="B8759" s="26"/>
    </row>
    <row r="8760" spans="1:2" x14ac:dyDescent="0.25">
      <c r="A8760" s="25"/>
      <c r="B8760" s="26"/>
    </row>
    <row r="8761" spans="1:2" x14ac:dyDescent="0.25">
      <c r="A8761" s="25"/>
      <c r="B8761" s="26"/>
    </row>
    <row r="8762" spans="1:2" x14ac:dyDescent="0.25">
      <c r="A8762" s="25"/>
      <c r="B8762" s="26"/>
    </row>
    <row r="8763" spans="1:2" x14ac:dyDescent="0.25">
      <c r="A8763" s="25"/>
      <c r="B8763" s="26"/>
    </row>
    <row r="8764" spans="1:2" x14ac:dyDescent="0.25">
      <c r="A8764" s="25"/>
      <c r="B8764" s="26"/>
    </row>
    <row r="8765" spans="1:2" x14ac:dyDescent="0.25">
      <c r="A8765" s="25"/>
      <c r="B8765" s="26"/>
    </row>
    <row r="8766" spans="1:2" x14ac:dyDescent="0.25">
      <c r="A8766" s="25"/>
      <c r="B8766" s="26"/>
    </row>
    <row r="8767" spans="1:2" x14ac:dyDescent="0.25">
      <c r="A8767" s="25"/>
      <c r="B8767" s="26"/>
    </row>
    <row r="8768" spans="1:2" x14ac:dyDescent="0.25">
      <c r="A8768" s="25"/>
      <c r="B8768" s="26"/>
    </row>
    <row r="8769" spans="1:2" x14ac:dyDescent="0.25">
      <c r="A8769" s="25"/>
      <c r="B8769" s="26"/>
    </row>
    <row r="8770" spans="1:2" x14ac:dyDescent="0.25">
      <c r="A8770" s="25"/>
      <c r="B8770" s="26"/>
    </row>
    <row r="8771" spans="1:2" x14ac:dyDescent="0.25">
      <c r="A8771" s="25"/>
      <c r="B8771" s="26"/>
    </row>
    <row r="8772" spans="1:2" x14ac:dyDescent="0.25">
      <c r="A8772" s="25"/>
      <c r="B8772" s="26"/>
    </row>
    <row r="8773" spans="1:2" x14ac:dyDescent="0.25">
      <c r="A8773" s="25"/>
      <c r="B8773" s="26"/>
    </row>
    <row r="8774" spans="1:2" x14ac:dyDescent="0.25">
      <c r="A8774" s="25"/>
      <c r="B8774" s="26"/>
    </row>
    <row r="8775" spans="1:2" x14ac:dyDescent="0.25">
      <c r="A8775" s="25"/>
      <c r="B8775" s="26"/>
    </row>
    <row r="8776" spans="1:2" x14ac:dyDescent="0.25">
      <c r="A8776" s="25"/>
      <c r="B8776" s="26"/>
    </row>
    <row r="8777" spans="1:2" x14ac:dyDescent="0.25">
      <c r="A8777" s="25"/>
      <c r="B8777" s="26"/>
    </row>
    <row r="8778" spans="1:2" x14ac:dyDescent="0.25">
      <c r="A8778" s="25"/>
      <c r="B8778" s="26"/>
    </row>
    <row r="8779" spans="1:2" x14ac:dyDescent="0.25">
      <c r="A8779" s="25"/>
      <c r="B8779" s="26"/>
    </row>
    <row r="8780" spans="1:2" x14ac:dyDescent="0.25">
      <c r="A8780" s="25"/>
      <c r="B8780" s="26"/>
    </row>
    <row r="8781" spans="1:2" x14ac:dyDescent="0.25">
      <c r="A8781" s="25"/>
      <c r="B8781" s="26"/>
    </row>
    <row r="8782" spans="1:2" x14ac:dyDescent="0.25">
      <c r="A8782" s="25"/>
      <c r="B8782" s="26"/>
    </row>
    <row r="8783" spans="1:2" x14ac:dyDescent="0.25">
      <c r="A8783" s="25"/>
      <c r="B8783" s="26"/>
    </row>
    <row r="8784" spans="1:2" x14ac:dyDescent="0.25">
      <c r="A8784" s="25"/>
      <c r="B8784" s="26"/>
    </row>
    <row r="8785" spans="1:2" x14ac:dyDescent="0.25">
      <c r="A8785" s="25"/>
      <c r="B8785" s="26"/>
    </row>
    <row r="8786" spans="1:2" x14ac:dyDescent="0.25">
      <c r="A8786" s="25"/>
      <c r="B8786" s="26"/>
    </row>
    <row r="8787" spans="1:2" x14ac:dyDescent="0.25">
      <c r="A8787" s="25"/>
      <c r="B8787" s="26"/>
    </row>
    <row r="8788" spans="1:2" x14ac:dyDescent="0.25">
      <c r="A8788" s="25"/>
      <c r="B8788" s="26"/>
    </row>
    <row r="8789" spans="1:2" x14ac:dyDescent="0.25">
      <c r="A8789" s="25"/>
      <c r="B8789" s="26"/>
    </row>
    <row r="8790" spans="1:2" x14ac:dyDescent="0.25">
      <c r="A8790" s="25"/>
      <c r="B8790" s="26"/>
    </row>
    <row r="8791" spans="1:2" x14ac:dyDescent="0.25">
      <c r="A8791" s="25"/>
      <c r="B8791" s="26"/>
    </row>
    <row r="8792" spans="1:2" x14ac:dyDescent="0.25">
      <c r="A8792" s="25"/>
      <c r="B8792" s="26"/>
    </row>
    <row r="8793" spans="1:2" x14ac:dyDescent="0.25">
      <c r="A8793" s="25"/>
      <c r="B8793" s="26"/>
    </row>
    <row r="8794" spans="1:2" x14ac:dyDescent="0.25">
      <c r="A8794" s="25"/>
      <c r="B8794" s="26"/>
    </row>
    <row r="8795" spans="1:2" x14ac:dyDescent="0.25">
      <c r="A8795" s="25"/>
      <c r="B8795" s="26"/>
    </row>
    <row r="8796" spans="1:2" x14ac:dyDescent="0.25">
      <c r="A8796" s="25"/>
      <c r="B8796" s="26"/>
    </row>
    <row r="8797" spans="1:2" x14ac:dyDescent="0.25">
      <c r="A8797" s="25"/>
      <c r="B8797" s="26"/>
    </row>
    <row r="8798" spans="1:2" x14ac:dyDescent="0.25">
      <c r="A8798" s="25"/>
      <c r="B8798" s="26"/>
    </row>
    <row r="8799" spans="1:2" x14ac:dyDescent="0.25">
      <c r="A8799" s="25"/>
      <c r="B8799" s="26"/>
    </row>
    <row r="8800" spans="1:2" x14ac:dyDescent="0.25">
      <c r="A8800" s="25"/>
      <c r="B8800" s="26"/>
    </row>
    <row r="8801" spans="1:2" x14ac:dyDescent="0.25">
      <c r="A8801" s="25"/>
      <c r="B8801" s="26"/>
    </row>
    <row r="8802" spans="1:2" x14ac:dyDescent="0.25">
      <c r="A8802" s="25"/>
      <c r="B8802" s="26"/>
    </row>
    <row r="8803" spans="1:2" x14ac:dyDescent="0.25">
      <c r="A8803" s="25"/>
      <c r="B8803" s="26"/>
    </row>
    <row r="8804" spans="1:2" x14ac:dyDescent="0.25">
      <c r="A8804" s="25"/>
      <c r="B8804" s="26"/>
    </row>
    <row r="8805" spans="1:2" x14ac:dyDescent="0.25">
      <c r="A8805" s="25"/>
      <c r="B8805" s="26"/>
    </row>
    <row r="8806" spans="1:2" x14ac:dyDescent="0.25">
      <c r="A8806" s="25"/>
      <c r="B8806" s="26"/>
    </row>
    <row r="8807" spans="1:2" x14ac:dyDescent="0.25">
      <c r="A8807" s="25"/>
      <c r="B8807" s="26"/>
    </row>
    <row r="8808" spans="1:2" x14ac:dyDescent="0.25">
      <c r="A8808" s="25"/>
      <c r="B8808" s="26"/>
    </row>
    <row r="8809" spans="1:2" x14ac:dyDescent="0.25">
      <c r="A8809" s="25"/>
      <c r="B8809" s="26"/>
    </row>
    <row r="8810" spans="1:2" x14ac:dyDescent="0.25">
      <c r="A8810" s="25"/>
      <c r="B8810" s="26"/>
    </row>
    <row r="8811" spans="1:2" x14ac:dyDescent="0.25">
      <c r="A8811" s="25"/>
      <c r="B8811" s="26"/>
    </row>
    <row r="8812" spans="1:2" x14ac:dyDescent="0.25">
      <c r="A8812" s="25"/>
      <c r="B8812" s="26"/>
    </row>
    <row r="8813" spans="1:2" x14ac:dyDescent="0.25">
      <c r="A8813" s="25"/>
      <c r="B8813" s="26"/>
    </row>
    <row r="8814" spans="1:2" x14ac:dyDescent="0.25">
      <c r="A8814" s="25"/>
      <c r="B8814" s="26"/>
    </row>
    <row r="8815" spans="1:2" x14ac:dyDescent="0.25">
      <c r="A8815" s="25"/>
      <c r="B8815" s="26"/>
    </row>
    <row r="8816" spans="1:2" x14ac:dyDescent="0.25">
      <c r="A8816" s="25"/>
      <c r="B8816" s="26"/>
    </row>
    <row r="8817" spans="1:2" x14ac:dyDescent="0.25">
      <c r="A8817" s="25"/>
      <c r="B8817" s="26"/>
    </row>
    <row r="8818" spans="1:2" x14ac:dyDescent="0.25">
      <c r="A8818" s="25"/>
      <c r="B8818" s="26"/>
    </row>
    <row r="8819" spans="1:2" x14ac:dyDescent="0.25">
      <c r="A8819" s="25"/>
      <c r="B8819" s="26"/>
    </row>
    <row r="8820" spans="1:2" x14ac:dyDescent="0.25">
      <c r="A8820" s="25"/>
      <c r="B8820" s="26"/>
    </row>
    <row r="8821" spans="1:2" x14ac:dyDescent="0.25">
      <c r="A8821" s="25"/>
      <c r="B8821" s="26"/>
    </row>
    <row r="8822" spans="1:2" x14ac:dyDescent="0.25">
      <c r="A8822" s="25"/>
      <c r="B8822" s="26"/>
    </row>
    <row r="8823" spans="1:2" x14ac:dyDescent="0.25">
      <c r="A8823" s="25"/>
      <c r="B8823" s="26"/>
    </row>
    <row r="8824" spans="1:2" x14ac:dyDescent="0.25">
      <c r="A8824" s="25"/>
      <c r="B8824" s="26"/>
    </row>
    <row r="8825" spans="1:2" x14ac:dyDescent="0.25">
      <c r="A8825" s="25"/>
      <c r="B8825" s="26"/>
    </row>
    <row r="8826" spans="1:2" x14ac:dyDescent="0.25">
      <c r="A8826" s="25"/>
      <c r="B8826" s="26"/>
    </row>
    <row r="8827" spans="1:2" x14ac:dyDescent="0.25">
      <c r="A8827" s="25"/>
      <c r="B8827" s="26"/>
    </row>
    <row r="8828" spans="1:2" x14ac:dyDescent="0.25">
      <c r="A8828" s="25"/>
      <c r="B8828" s="26"/>
    </row>
    <row r="8829" spans="1:2" x14ac:dyDescent="0.25">
      <c r="A8829" s="25"/>
      <c r="B8829" s="26"/>
    </row>
    <row r="8830" spans="1:2" x14ac:dyDescent="0.25">
      <c r="A8830" s="25"/>
      <c r="B8830" s="26"/>
    </row>
    <row r="8831" spans="1:2" x14ac:dyDescent="0.25">
      <c r="A8831" s="25"/>
      <c r="B8831" s="26"/>
    </row>
    <row r="8832" spans="1:2" x14ac:dyDescent="0.25">
      <c r="A8832" s="25"/>
      <c r="B8832" s="26"/>
    </row>
    <row r="8833" spans="1:2" x14ac:dyDescent="0.25">
      <c r="A8833" s="25"/>
      <c r="B8833" s="26"/>
    </row>
    <row r="8834" spans="1:2" x14ac:dyDescent="0.25">
      <c r="A8834" s="25"/>
      <c r="B8834" s="26"/>
    </row>
    <row r="8835" spans="1:2" x14ac:dyDescent="0.25">
      <c r="A8835" s="25"/>
      <c r="B8835" s="26"/>
    </row>
    <row r="8836" spans="1:2" x14ac:dyDescent="0.25">
      <c r="A8836" s="25"/>
      <c r="B8836" s="26"/>
    </row>
    <row r="8837" spans="1:2" x14ac:dyDescent="0.25">
      <c r="A8837" s="25"/>
      <c r="B8837" s="26"/>
    </row>
    <row r="8838" spans="1:2" x14ac:dyDescent="0.25">
      <c r="A8838" s="25"/>
      <c r="B8838" s="26"/>
    </row>
    <row r="8839" spans="1:2" x14ac:dyDescent="0.25">
      <c r="A8839" s="25"/>
      <c r="B8839" s="26"/>
    </row>
    <row r="8840" spans="1:2" x14ac:dyDescent="0.25">
      <c r="A8840" s="25"/>
      <c r="B8840" s="26"/>
    </row>
    <row r="8841" spans="1:2" x14ac:dyDescent="0.25">
      <c r="A8841" s="25"/>
      <c r="B8841" s="26"/>
    </row>
    <row r="8842" spans="1:2" x14ac:dyDescent="0.25">
      <c r="A8842" s="25"/>
      <c r="B8842" s="26"/>
    </row>
    <row r="8843" spans="1:2" x14ac:dyDescent="0.25">
      <c r="A8843" s="25"/>
      <c r="B8843" s="26"/>
    </row>
    <row r="8844" spans="1:2" x14ac:dyDescent="0.25">
      <c r="A8844" s="25"/>
      <c r="B8844" s="26"/>
    </row>
    <row r="8845" spans="1:2" x14ac:dyDescent="0.25">
      <c r="A8845" s="25"/>
      <c r="B8845" s="26"/>
    </row>
    <row r="8846" spans="1:2" x14ac:dyDescent="0.25">
      <c r="A8846" s="25"/>
      <c r="B8846" s="26"/>
    </row>
    <row r="8847" spans="1:2" x14ac:dyDescent="0.25">
      <c r="A8847" s="25"/>
      <c r="B8847" s="26"/>
    </row>
    <row r="8848" spans="1:2" x14ac:dyDescent="0.25">
      <c r="A8848" s="25"/>
      <c r="B8848" s="26"/>
    </row>
    <row r="8849" spans="1:2" x14ac:dyDescent="0.25">
      <c r="A8849" s="25"/>
      <c r="B8849" s="26"/>
    </row>
    <row r="8850" spans="1:2" x14ac:dyDescent="0.25">
      <c r="A8850" s="25"/>
      <c r="B8850" s="26"/>
    </row>
    <row r="8851" spans="1:2" x14ac:dyDescent="0.25">
      <c r="A8851" s="25"/>
      <c r="B8851" s="26"/>
    </row>
    <row r="8852" spans="1:2" x14ac:dyDescent="0.25">
      <c r="A8852" s="25"/>
      <c r="B8852" s="26"/>
    </row>
    <row r="8853" spans="1:2" x14ac:dyDescent="0.25">
      <c r="A8853" s="25"/>
      <c r="B8853" s="26"/>
    </row>
    <row r="8854" spans="1:2" x14ac:dyDescent="0.25">
      <c r="A8854" s="25"/>
      <c r="B8854" s="26"/>
    </row>
    <row r="8855" spans="1:2" x14ac:dyDescent="0.25">
      <c r="A8855" s="25"/>
      <c r="B8855" s="26"/>
    </row>
    <row r="8856" spans="1:2" x14ac:dyDescent="0.25">
      <c r="A8856" s="25"/>
      <c r="B8856" s="26"/>
    </row>
    <row r="8857" spans="1:2" x14ac:dyDescent="0.25">
      <c r="A8857" s="25"/>
      <c r="B8857" s="26"/>
    </row>
    <row r="8858" spans="1:2" x14ac:dyDescent="0.25">
      <c r="A8858" s="25"/>
      <c r="B8858" s="26"/>
    </row>
    <row r="8859" spans="1:2" x14ac:dyDescent="0.25">
      <c r="A8859" s="25"/>
      <c r="B8859" s="26"/>
    </row>
    <row r="8860" spans="1:2" x14ac:dyDescent="0.25">
      <c r="A8860" s="25"/>
      <c r="B8860" s="26"/>
    </row>
    <row r="8861" spans="1:2" x14ac:dyDescent="0.25">
      <c r="A8861" s="25"/>
      <c r="B8861" s="26"/>
    </row>
    <row r="8862" spans="1:2" x14ac:dyDescent="0.25">
      <c r="A8862" s="25"/>
      <c r="B8862" s="26"/>
    </row>
    <row r="8863" spans="1:2" x14ac:dyDescent="0.25">
      <c r="A8863" s="25"/>
      <c r="B8863" s="26"/>
    </row>
    <row r="8864" spans="1:2" x14ac:dyDescent="0.25">
      <c r="A8864" s="25"/>
      <c r="B8864" s="26"/>
    </row>
    <row r="8865" spans="1:2" x14ac:dyDescent="0.25">
      <c r="A8865" s="25"/>
      <c r="B8865" s="26"/>
    </row>
    <row r="8866" spans="1:2" x14ac:dyDescent="0.25">
      <c r="A8866" s="25"/>
      <c r="B8866" s="26"/>
    </row>
    <row r="8867" spans="1:2" x14ac:dyDescent="0.25">
      <c r="A8867" s="25"/>
      <c r="B8867" s="26"/>
    </row>
    <row r="8868" spans="1:2" x14ac:dyDescent="0.25">
      <c r="A8868" s="25"/>
      <c r="B8868" s="26"/>
    </row>
    <row r="8869" spans="1:2" x14ac:dyDescent="0.25">
      <c r="A8869" s="25"/>
      <c r="B8869" s="26"/>
    </row>
    <row r="8870" spans="1:2" x14ac:dyDescent="0.25">
      <c r="A8870" s="25"/>
      <c r="B8870" s="26"/>
    </row>
    <row r="8871" spans="1:2" x14ac:dyDescent="0.25">
      <c r="A8871" s="25"/>
      <c r="B8871" s="26"/>
    </row>
    <row r="8872" spans="1:2" x14ac:dyDescent="0.25">
      <c r="A8872" s="25"/>
      <c r="B8872" s="26"/>
    </row>
    <row r="8873" spans="1:2" x14ac:dyDescent="0.25">
      <c r="A8873" s="25"/>
      <c r="B8873" s="26"/>
    </row>
    <row r="8874" spans="1:2" x14ac:dyDescent="0.25">
      <c r="A8874" s="25"/>
      <c r="B8874" s="26"/>
    </row>
    <row r="8875" spans="1:2" x14ac:dyDescent="0.25">
      <c r="A8875" s="25"/>
      <c r="B8875" s="26"/>
    </row>
    <row r="8876" spans="1:2" x14ac:dyDescent="0.25">
      <c r="A8876" s="25"/>
      <c r="B8876" s="26"/>
    </row>
    <row r="8877" spans="1:2" x14ac:dyDescent="0.25">
      <c r="A8877" s="25"/>
      <c r="B8877" s="26"/>
    </row>
    <row r="8878" spans="1:2" x14ac:dyDescent="0.25">
      <c r="A8878" s="25"/>
      <c r="B8878" s="26"/>
    </row>
    <row r="8879" spans="1:2" x14ac:dyDescent="0.25">
      <c r="A8879" s="25"/>
      <c r="B8879" s="26"/>
    </row>
    <row r="8880" spans="1:2" x14ac:dyDescent="0.25">
      <c r="A8880" s="25"/>
      <c r="B8880" s="26"/>
    </row>
    <row r="8881" spans="1:2" x14ac:dyDescent="0.25">
      <c r="A8881" s="25"/>
      <c r="B8881" s="26"/>
    </row>
    <row r="8882" spans="1:2" x14ac:dyDescent="0.25">
      <c r="A8882" s="25"/>
      <c r="B8882" s="26"/>
    </row>
    <row r="8883" spans="1:2" x14ac:dyDescent="0.25">
      <c r="A8883" s="25"/>
      <c r="B8883" s="26"/>
    </row>
    <row r="8884" spans="1:2" x14ac:dyDescent="0.25">
      <c r="A8884" s="25"/>
      <c r="B8884" s="26"/>
    </row>
    <row r="8885" spans="1:2" x14ac:dyDescent="0.25">
      <c r="A8885" s="25"/>
      <c r="B8885" s="26"/>
    </row>
    <row r="8886" spans="1:2" x14ac:dyDescent="0.25">
      <c r="A8886" s="25"/>
      <c r="B8886" s="26"/>
    </row>
    <row r="8887" spans="1:2" x14ac:dyDescent="0.25">
      <c r="A8887" s="25"/>
      <c r="B8887" s="26"/>
    </row>
    <row r="8888" spans="1:2" x14ac:dyDescent="0.25">
      <c r="A8888" s="25"/>
      <c r="B8888" s="26"/>
    </row>
    <row r="8889" spans="1:2" x14ac:dyDescent="0.25">
      <c r="A8889" s="25"/>
      <c r="B8889" s="26"/>
    </row>
    <row r="8890" spans="1:2" x14ac:dyDescent="0.25">
      <c r="A8890" s="25"/>
      <c r="B8890" s="26"/>
    </row>
    <row r="8891" spans="1:2" x14ac:dyDescent="0.25">
      <c r="A8891" s="25"/>
      <c r="B8891" s="26"/>
    </row>
    <row r="8892" spans="1:2" x14ac:dyDescent="0.25">
      <c r="A8892" s="25"/>
      <c r="B8892" s="26"/>
    </row>
    <row r="8893" spans="1:2" x14ac:dyDescent="0.25">
      <c r="A8893" s="25"/>
      <c r="B8893" s="26"/>
    </row>
    <row r="8894" spans="1:2" x14ac:dyDescent="0.25">
      <c r="A8894" s="25"/>
      <c r="B8894" s="26"/>
    </row>
    <row r="8895" spans="1:2" x14ac:dyDescent="0.25">
      <c r="A8895" s="25"/>
      <c r="B8895" s="26"/>
    </row>
    <row r="8896" spans="1:2" x14ac:dyDescent="0.25">
      <c r="A8896" s="25"/>
      <c r="B8896" s="26"/>
    </row>
    <row r="8897" spans="1:2" x14ac:dyDescent="0.25">
      <c r="A8897" s="25"/>
      <c r="B8897" s="26"/>
    </row>
    <row r="8898" spans="1:2" x14ac:dyDescent="0.25">
      <c r="A8898" s="25"/>
      <c r="B8898" s="26"/>
    </row>
    <row r="8899" spans="1:2" x14ac:dyDescent="0.25">
      <c r="A8899" s="25"/>
      <c r="B8899" s="26"/>
    </row>
    <row r="8900" spans="1:2" x14ac:dyDescent="0.25">
      <c r="A8900" s="25"/>
      <c r="B8900" s="26"/>
    </row>
    <row r="8901" spans="1:2" x14ac:dyDescent="0.25">
      <c r="A8901" s="25"/>
      <c r="B8901" s="26"/>
    </row>
    <row r="8902" spans="1:2" x14ac:dyDescent="0.25">
      <c r="A8902" s="25"/>
      <c r="B8902" s="26"/>
    </row>
    <row r="8903" spans="1:2" x14ac:dyDescent="0.25">
      <c r="A8903" s="25"/>
      <c r="B8903" s="26"/>
    </row>
    <row r="8904" spans="1:2" x14ac:dyDescent="0.25">
      <c r="A8904" s="25"/>
      <c r="B8904" s="26"/>
    </row>
    <row r="8905" spans="1:2" x14ac:dyDescent="0.25">
      <c r="A8905" s="25"/>
      <c r="B8905" s="26"/>
    </row>
    <row r="8906" spans="1:2" x14ac:dyDescent="0.25">
      <c r="A8906" s="25"/>
      <c r="B8906" s="26"/>
    </row>
    <row r="8907" spans="1:2" x14ac:dyDescent="0.25">
      <c r="A8907" s="25"/>
      <c r="B8907" s="26"/>
    </row>
    <row r="8908" spans="1:2" x14ac:dyDescent="0.25">
      <c r="A8908" s="25"/>
      <c r="B8908" s="26"/>
    </row>
    <row r="8909" spans="1:2" x14ac:dyDescent="0.25">
      <c r="A8909" s="25"/>
      <c r="B8909" s="26"/>
    </row>
    <row r="8910" spans="1:2" x14ac:dyDescent="0.25">
      <c r="A8910" s="25"/>
      <c r="B8910" s="26"/>
    </row>
    <row r="8911" spans="1:2" x14ac:dyDescent="0.25">
      <c r="A8911" s="25"/>
      <c r="B8911" s="26"/>
    </row>
    <row r="8912" spans="1:2" x14ac:dyDescent="0.25">
      <c r="A8912" s="25"/>
      <c r="B8912" s="26"/>
    </row>
    <row r="8913" spans="1:2" x14ac:dyDescent="0.25">
      <c r="A8913" s="25"/>
      <c r="B8913" s="26"/>
    </row>
    <row r="8914" spans="1:2" x14ac:dyDescent="0.25">
      <c r="A8914" s="25"/>
      <c r="B8914" s="26"/>
    </row>
    <row r="8915" spans="1:2" x14ac:dyDescent="0.25">
      <c r="A8915" s="25"/>
      <c r="B8915" s="26"/>
    </row>
    <row r="8916" spans="1:2" x14ac:dyDescent="0.25">
      <c r="A8916" s="25"/>
      <c r="B8916" s="26"/>
    </row>
    <row r="8917" spans="1:2" x14ac:dyDescent="0.25">
      <c r="A8917" s="25"/>
      <c r="B8917" s="26"/>
    </row>
    <row r="8918" spans="1:2" x14ac:dyDescent="0.25">
      <c r="A8918" s="25"/>
      <c r="B8918" s="26"/>
    </row>
    <row r="8919" spans="1:2" x14ac:dyDescent="0.25">
      <c r="A8919" s="25"/>
      <c r="B8919" s="26"/>
    </row>
    <row r="8920" spans="1:2" x14ac:dyDescent="0.25">
      <c r="A8920" s="25"/>
      <c r="B8920" s="26"/>
    </row>
    <row r="8921" spans="1:2" x14ac:dyDescent="0.25">
      <c r="A8921" s="25"/>
      <c r="B8921" s="26"/>
    </row>
    <row r="8922" spans="1:2" x14ac:dyDescent="0.25">
      <c r="A8922" s="25"/>
      <c r="B8922" s="26"/>
    </row>
    <row r="8923" spans="1:2" x14ac:dyDescent="0.25">
      <c r="A8923" s="25"/>
      <c r="B8923" s="26"/>
    </row>
    <row r="8924" spans="1:2" x14ac:dyDescent="0.25">
      <c r="A8924" s="25"/>
      <c r="B8924" s="26"/>
    </row>
    <row r="8925" spans="1:2" x14ac:dyDescent="0.25">
      <c r="A8925" s="25"/>
      <c r="B8925" s="26"/>
    </row>
    <row r="8926" spans="1:2" x14ac:dyDescent="0.25">
      <c r="A8926" s="25"/>
      <c r="B8926" s="26"/>
    </row>
    <row r="8927" spans="1:2" x14ac:dyDescent="0.25">
      <c r="A8927" s="25"/>
      <c r="B8927" s="26"/>
    </row>
    <row r="8928" spans="1:2" x14ac:dyDescent="0.25">
      <c r="A8928" s="25"/>
      <c r="B8928" s="26"/>
    </row>
    <row r="8929" spans="1:2" x14ac:dyDescent="0.25">
      <c r="A8929" s="25"/>
      <c r="B8929" s="26"/>
    </row>
    <row r="8930" spans="1:2" x14ac:dyDescent="0.25">
      <c r="A8930" s="25"/>
      <c r="B8930" s="26"/>
    </row>
    <row r="8931" spans="1:2" x14ac:dyDescent="0.25">
      <c r="A8931" s="25"/>
      <c r="B8931" s="26"/>
    </row>
    <row r="8932" spans="1:2" x14ac:dyDescent="0.25">
      <c r="A8932" s="25"/>
      <c r="B8932" s="26"/>
    </row>
    <row r="8933" spans="1:2" x14ac:dyDescent="0.25">
      <c r="A8933" s="25"/>
      <c r="B8933" s="26"/>
    </row>
    <row r="8934" spans="1:2" x14ac:dyDescent="0.25">
      <c r="A8934" s="25"/>
      <c r="B8934" s="26"/>
    </row>
    <row r="8935" spans="1:2" x14ac:dyDescent="0.25">
      <c r="A8935" s="25"/>
      <c r="B8935" s="26"/>
    </row>
    <row r="8936" spans="1:2" x14ac:dyDescent="0.25">
      <c r="A8936" s="25"/>
      <c r="B8936" s="26"/>
    </row>
    <row r="8937" spans="1:2" x14ac:dyDescent="0.25">
      <c r="A8937" s="25"/>
      <c r="B8937" s="26"/>
    </row>
    <row r="8938" spans="1:2" x14ac:dyDescent="0.25">
      <c r="A8938" s="25"/>
      <c r="B8938" s="26"/>
    </row>
    <row r="8939" spans="1:2" x14ac:dyDescent="0.25">
      <c r="A8939" s="25"/>
      <c r="B8939" s="26"/>
    </row>
    <row r="8940" spans="1:2" x14ac:dyDescent="0.25">
      <c r="A8940" s="25"/>
      <c r="B8940" s="26"/>
    </row>
    <row r="8941" spans="1:2" x14ac:dyDescent="0.25">
      <c r="A8941" s="25"/>
      <c r="B8941" s="26"/>
    </row>
    <row r="8942" spans="1:2" x14ac:dyDescent="0.25">
      <c r="A8942" s="25"/>
      <c r="B8942" s="26"/>
    </row>
    <row r="8943" spans="1:2" x14ac:dyDescent="0.25">
      <c r="A8943" s="25"/>
      <c r="B8943" s="26"/>
    </row>
    <row r="8944" spans="1:2" x14ac:dyDescent="0.25">
      <c r="A8944" s="25"/>
      <c r="B8944" s="26"/>
    </row>
    <row r="8945" spans="1:2" x14ac:dyDescent="0.25">
      <c r="A8945" s="25"/>
      <c r="B8945" s="26"/>
    </row>
    <row r="8946" spans="1:2" x14ac:dyDescent="0.25">
      <c r="A8946" s="25"/>
      <c r="B8946" s="26"/>
    </row>
    <row r="8947" spans="1:2" x14ac:dyDescent="0.25">
      <c r="A8947" s="25"/>
      <c r="B8947" s="26"/>
    </row>
    <row r="8948" spans="1:2" x14ac:dyDescent="0.25">
      <c r="A8948" s="25"/>
      <c r="B8948" s="26"/>
    </row>
    <row r="8949" spans="1:2" x14ac:dyDescent="0.25">
      <c r="A8949" s="25"/>
      <c r="B8949" s="26"/>
    </row>
    <row r="8950" spans="1:2" x14ac:dyDescent="0.25">
      <c r="A8950" s="25"/>
      <c r="B8950" s="26"/>
    </row>
    <row r="8951" spans="1:2" x14ac:dyDescent="0.25">
      <c r="A8951" s="25"/>
      <c r="B8951" s="26"/>
    </row>
    <row r="8952" spans="1:2" x14ac:dyDescent="0.25">
      <c r="A8952" s="25"/>
      <c r="B8952" s="26"/>
    </row>
    <row r="8953" spans="1:2" x14ac:dyDescent="0.25">
      <c r="A8953" s="25"/>
      <c r="B8953" s="26"/>
    </row>
    <row r="8954" spans="1:2" x14ac:dyDescent="0.25">
      <c r="A8954" s="25"/>
      <c r="B8954" s="26"/>
    </row>
    <row r="8955" spans="1:2" x14ac:dyDescent="0.25">
      <c r="A8955" s="25"/>
      <c r="B8955" s="26"/>
    </row>
    <row r="8956" spans="1:2" x14ac:dyDescent="0.25">
      <c r="A8956" s="25"/>
      <c r="B8956" s="26"/>
    </row>
    <row r="8957" spans="1:2" x14ac:dyDescent="0.25">
      <c r="A8957" s="25"/>
      <c r="B8957" s="26"/>
    </row>
    <row r="8958" spans="1:2" x14ac:dyDescent="0.25">
      <c r="A8958" s="25"/>
      <c r="B8958" s="26"/>
    </row>
    <row r="8959" spans="1:2" x14ac:dyDescent="0.25">
      <c r="A8959" s="25"/>
      <c r="B8959" s="26"/>
    </row>
    <row r="8960" spans="1:2" x14ac:dyDescent="0.25">
      <c r="A8960" s="25"/>
      <c r="B8960" s="26"/>
    </row>
    <row r="8961" spans="1:2" x14ac:dyDescent="0.25">
      <c r="A8961" s="25"/>
      <c r="B8961" s="26"/>
    </row>
    <row r="8962" spans="1:2" x14ac:dyDescent="0.25">
      <c r="A8962" s="25"/>
      <c r="B8962" s="26"/>
    </row>
    <row r="8963" spans="1:2" x14ac:dyDescent="0.25">
      <c r="A8963" s="25"/>
      <c r="B8963" s="26"/>
    </row>
    <row r="8964" spans="1:2" x14ac:dyDescent="0.25">
      <c r="A8964" s="25"/>
      <c r="B8964" s="26"/>
    </row>
    <row r="8965" spans="1:2" x14ac:dyDescent="0.25">
      <c r="A8965" s="25"/>
      <c r="B8965" s="26"/>
    </row>
    <row r="8966" spans="1:2" x14ac:dyDescent="0.25">
      <c r="A8966" s="25"/>
      <c r="B8966" s="26"/>
    </row>
    <row r="8967" spans="1:2" x14ac:dyDescent="0.25">
      <c r="A8967" s="25"/>
      <c r="B8967" s="26"/>
    </row>
    <row r="8968" spans="1:2" x14ac:dyDescent="0.25">
      <c r="A8968" s="25"/>
      <c r="B8968" s="26"/>
    </row>
    <row r="8969" spans="1:2" x14ac:dyDescent="0.25">
      <c r="A8969" s="25"/>
      <c r="B8969" s="26"/>
    </row>
    <row r="8970" spans="1:2" x14ac:dyDescent="0.25">
      <c r="A8970" s="25"/>
      <c r="B8970" s="26"/>
    </row>
    <row r="8971" spans="1:2" x14ac:dyDescent="0.25">
      <c r="A8971" s="25"/>
      <c r="B8971" s="26"/>
    </row>
    <row r="8972" spans="1:2" x14ac:dyDescent="0.25">
      <c r="A8972" s="25"/>
      <c r="B8972" s="26"/>
    </row>
    <row r="8973" spans="1:2" x14ac:dyDescent="0.25">
      <c r="A8973" s="25"/>
      <c r="B8973" s="26"/>
    </row>
    <row r="8974" spans="1:2" x14ac:dyDescent="0.25">
      <c r="A8974" s="25"/>
      <c r="B8974" s="26"/>
    </row>
    <row r="8975" spans="1:2" x14ac:dyDescent="0.25">
      <c r="A8975" s="25"/>
      <c r="B8975" s="26"/>
    </row>
    <row r="8976" spans="1:2" x14ac:dyDescent="0.25">
      <c r="A8976" s="25"/>
      <c r="B8976" s="26"/>
    </row>
    <row r="8977" spans="1:2" x14ac:dyDescent="0.25">
      <c r="A8977" s="25"/>
      <c r="B8977" s="26"/>
    </row>
    <row r="8978" spans="1:2" x14ac:dyDescent="0.25">
      <c r="A8978" s="25"/>
      <c r="B8978" s="26"/>
    </row>
    <row r="8979" spans="1:2" x14ac:dyDescent="0.25">
      <c r="A8979" s="25"/>
      <c r="B8979" s="26"/>
    </row>
    <row r="8980" spans="1:2" x14ac:dyDescent="0.25">
      <c r="A8980" s="25"/>
      <c r="B8980" s="26"/>
    </row>
    <row r="8981" spans="1:2" x14ac:dyDescent="0.25">
      <c r="A8981" s="25"/>
      <c r="B8981" s="26"/>
    </row>
    <row r="8982" spans="1:2" x14ac:dyDescent="0.25">
      <c r="A8982" s="25"/>
      <c r="B8982" s="26"/>
    </row>
    <row r="8983" spans="1:2" x14ac:dyDescent="0.25">
      <c r="A8983" s="25"/>
      <c r="B8983" s="26"/>
    </row>
    <row r="8984" spans="1:2" x14ac:dyDescent="0.25">
      <c r="A8984" s="25"/>
      <c r="B8984" s="26"/>
    </row>
    <row r="8985" spans="1:2" x14ac:dyDescent="0.25">
      <c r="A8985" s="25"/>
      <c r="B8985" s="26"/>
    </row>
    <row r="8986" spans="1:2" x14ac:dyDescent="0.25">
      <c r="A8986" s="25"/>
      <c r="B8986" s="26"/>
    </row>
    <row r="8987" spans="1:2" x14ac:dyDescent="0.25">
      <c r="A8987" s="25"/>
      <c r="B8987" s="26"/>
    </row>
    <row r="8988" spans="1:2" x14ac:dyDescent="0.25">
      <c r="A8988" s="25"/>
      <c r="B8988" s="26"/>
    </row>
    <row r="8989" spans="1:2" x14ac:dyDescent="0.25">
      <c r="A8989" s="25"/>
      <c r="B8989" s="26"/>
    </row>
    <row r="8990" spans="1:2" x14ac:dyDescent="0.25">
      <c r="A8990" s="25"/>
      <c r="B8990" s="26"/>
    </row>
    <row r="8991" spans="1:2" x14ac:dyDescent="0.25">
      <c r="A8991" s="25"/>
      <c r="B8991" s="26"/>
    </row>
    <row r="8992" spans="1:2" x14ac:dyDescent="0.25">
      <c r="A8992" s="25"/>
      <c r="B8992" s="26"/>
    </row>
    <row r="8993" spans="1:2" x14ac:dyDescent="0.25">
      <c r="A8993" s="25"/>
      <c r="B8993" s="26"/>
    </row>
    <row r="8994" spans="1:2" x14ac:dyDescent="0.25">
      <c r="A8994" s="25"/>
      <c r="B8994" s="26"/>
    </row>
    <row r="8995" spans="1:2" x14ac:dyDescent="0.25">
      <c r="A8995" s="25"/>
      <c r="B8995" s="26"/>
    </row>
    <row r="8996" spans="1:2" x14ac:dyDescent="0.25">
      <c r="A8996" s="25"/>
      <c r="B8996" s="26"/>
    </row>
    <row r="8997" spans="1:2" x14ac:dyDescent="0.25">
      <c r="A8997" s="25"/>
      <c r="B8997" s="26"/>
    </row>
    <row r="8998" spans="1:2" x14ac:dyDescent="0.25">
      <c r="A8998" s="25"/>
      <c r="B8998" s="26"/>
    </row>
    <row r="8999" spans="1:2" x14ac:dyDescent="0.25">
      <c r="A8999" s="25"/>
      <c r="B8999" s="26"/>
    </row>
    <row r="9000" spans="1:2" x14ac:dyDescent="0.25">
      <c r="A9000" s="25"/>
      <c r="B9000" s="26"/>
    </row>
    <row r="9001" spans="1:2" x14ac:dyDescent="0.25">
      <c r="A9001" s="25"/>
      <c r="B9001" s="26"/>
    </row>
    <row r="9002" spans="1:2" x14ac:dyDescent="0.25">
      <c r="A9002" s="25"/>
      <c r="B9002" s="26"/>
    </row>
    <row r="9003" spans="1:2" x14ac:dyDescent="0.25">
      <c r="A9003" s="25"/>
      <c r="B9003" s="26"/>
    </row>
    <row r="9004" spans="1:2" x14ac:dyDescent="0.25">
      <c r="A9004" s="25"/>
      <c r="B9004" s="26"/>
    </row>
    <row r="9005" spans="1:2" x14ac:dyDescent="0.25">
      <c r="A9005" s="25"/>
      <c r="B9005" s="26"/>
    </row>
    <row r="9006" spans="1:2" x14ac:dyDescent="0.25">
      <c r="A9006" s="25"/>
      <c r="B9006" s="26"/>
    </row>
    <row r="9007" spans="1:2" x14ac:dyDescent="0.25">
      <c r="A9007" s="25"/>
      <c r="B9007" s="26"/>
    </row>
    <row r="9008" spans="1:2" x14ac:dyDescent="0.25">
      <c r="A9008" s="25"/>
      <c r="B9008" s="26"/>
    </row>
    <row r="9009" spans="1:2" x14ac:dyDescent="0.25">
      <c r="A9009" s="25"/>
      <c r="B9009" s="26"/>
    </row>
    <row r="9010" spans="1:2" x14ac:dyDescent="0.25">
      <c r="A9010" s="25"/>
      <c r="B9010" s="26"/>
    </row>
    <row r="9011" spans="1:2" x14ac:dyDescent="0.25">
      <c r="A9011" s="25"/>
      <c r="B9011" s="26"/>
    </row>
    <row r="9012" spans="1:2" x14ac:dyDescent="0.25">
      <c r="A9012" s="25"/>
      <c r="B9012" s="26"/>
    </row>
    <row r="9013" spans="1:2" x14ac:dyDescent="0.25">
      <c r="A9013" s="25"/>
      <c r="B9013" s="26"/>
    </row>
    <row r="9014" spans="1:2" x14ac:dyDescent="0.25">
      <c r="A9014" s="25"/>
      <c r="B9014" s="26"/>
    </row>
    <row r="9015" spans="1:2" x14ac:dyDescent="0.25">
      <c r="A9015" s="25"/>
      <c r="B9015" s="26"/>
    </row>
    <row r="9016" spans="1:2" x14ac:dyDescent="0.25">
      <c r="A9016" s="25"/>
      <c r="B9016" s="26"/>
    </row>
    <row r="9017" spans="1:2" x14ac:dyDescent="0.25">
      <c r="A9017" s="25"/>
      <c r="B9017" s="26"/>
    </row>
    <row r="9018" spans="1:2" x14ac:dyDescent="0.25">
      <c r="A9018" s="25"/>
      <c r="B9018" s="26"/>
    </row>
    <row r="9019" spans="1:2" x14ac:dyDescent="0.25">
      <c r="A9019" s="25"/>
      <c r="B9019" s="26"/>
    </row>
    <row r="9020" spans="1:2" x14ac:dyDescent="0.25">
      <c r="A9020" s="25"/>
      <c r="B9020" s="26"/>
    </row>
    <row r="9021" spans="1:2" x14ac:dyDescent="0.25">
      <c r="A9021" s="25"/>
      <c r="B9021" s="26"/>
    </row>
    <row r="9022" spans="1:2" x14ac:dyDescent="0.25">
      <c r="A9022" s="25"/>
      <c r="B9022" s="26"/>
    </row>
    <row r="9023" spans="1:2" x14ac:dyDescent="0.25">
      <c r="A9023" s="25"/>
      <c r="B9023" s="26"/>
    </row>
    <row r="9024" spans="1:2" x14ac:dyDescent="0.25">
      <c r="A9024" s="25"/>
      <c r="B9024" s="26"/>
    </row>
    <row r="9025" spans="1:2" x14ac:dyDescent="0.25">
      <c r="A9025" s="25"/>
      <c r="B9025" s="26"/>
    </row>
    <row r="9026" spans="1:2" x14ac:dyDescent="0.25">
      <c r="A9026" s="25"/>
      <c r="B9026" s="26"/>
    </row>
    <row r="9027" spans="1:2" x14ac:dyDescent="0.25">
      <c r="A9027" s="25"/>
      <c r="B9027" s="26"/>
    </row>
    <row r="9028" spans="1:2" x14ac:dyDescent="0.25">
      <c r="A9028" s="25"/>
      <c r="B9028" s="26"/>
    </row>
    <row r="9029" spans="1:2" x14ac:dyDescent="0.25">
      <c r="A9029" s="25"/>
      <c r="B9029" s="26"/>
    </row>
    <row r="9030" spans="1:2" x14ac:dyDescent="0.25">
      <c r="A9030" s="25"/>
      <c r="B9030" s="26"/>
    </row>
    <row r="9031" spans="1:2" x14ac:dyDescent="0.25">
      <c r="A9031" s="25"/>
      <c r="B9031" s="26"/>
    </row>
    <row r="9032" spans="1:2" x14ac:dyDescent="0.25">
      <c r="A9032" s="25"/>
      <c r="B9032" s="26"/>
    </row>
    <row r="9033" spans="1:2" x14ac:dyDescent="0.25">
      <c r="A9033" s="25"/>
      <c r="B9033" s="26"/>
    </row>
    <row r="9034" spans="1:2" x14ac:dyDescent="0.25">
      <c r="A9034" s="25"/>
      <c r="B9034" s="26"/>
    </row>
    <row r="9035" spans="1:2" x14ac:dyDescent="0.25">
      <c r="A9035" s="25"/>
      <c r="B9035" s="26"/>
    </row>
    <row r="9036" spans="1:2" x14ac:dyDescent="0.25">
      <c r="A9036" s="25"/>
      <c r="B9036" s="26"/>
    </row>
    <row r="9037" spans="1:2" x14ac:dyDescent="0.25">
      <c r="A9037" s="25"/>
      <c r="B9037" s="26"/>
    </row>
    <row r="9038" spans="1:2" x14ac:dyDescent="0.25">
      <c r="A9038" s="25"/>
      <c r="B9038" s="26"/>
    </row>
    <row r="9039" spans="1:2" x14ac:dyDescent="0.25">
      <c r="A9039" s="25"/>
      <c r="B9039" s="26"/>
    </row>
    <row r="9040" spans="1:2" x14ac:dyDescent="0.25">
      <c r="A9040" s="25"/>
      <c r="B9040" s="26"/>
    </row>
    <row r="9041" spans="1:2" x14ac:dyDescent="0.25">
      <c r="A9041" s="25"/>
      <c r="B9041" s="26"/>
    </row>
    <row r="9042" spans="1:2" x14ac:dyDescent="0.25">
      <c r="A9042" s="25"/>
      <c r="B9042" s="26"/>
    </row>
    <row r="9043" spans="1:2" x14ac:dyDescent="0.25">
      <c r="A9043" s="25"/>
      <c r="B9043" s="26"/>
    </row>
    <row r="9044" spans="1:2" x14ac:dyDescent="0.25">
      <c r="A9044" s="25"/>
      <c r="B9044" s="26"/>
    </row>
    <row r="9045" spans="1:2" x14ac:dyDescent="0.25">
      <c r="A9045" s="25"/>
      <c r="B9045" s="26"/>
    </row>
    <row r="9046" spans="1:2" x14ac:dyDescent="0.25">
      <c r="A9046" s="25"/>
      <c r="B9046" s="26"/>
    </row>
    <row r="9047" spans="1:2" x14ac:dyDescent="0.25">
      <c r="A9047" s="25"/>
      <c r="B9047" s="26"/>
    </row>
    <row r="9048" spans="1:2" x14ac:dyDescent="0.25">
      <c r="A9048" s="25"/>
      <c r="B9048" s="26"/>
    </row>
    <row r="9049" spans="1:2" x14ac:dyDescent="0.25">
      <c r="A9049" s="25"/>
      <c r="B9049" s="26"/>
    </row>
    <row r="9050" spans="1:2" x14ac:dyDescent="0.25">
      <c r="A9050" s="25"/>
      <c r="B9050" s="26"/>
    </row>
    <row r="9051" spans="1:2" x14ac:dyDescent="0.25">
      <c r="A9051" s="25"/>
      <c r="B9051" s="26"/>
    </row>
    <row r="9052" spans="1:2" x14ac:dyDescent="0.25">
      <c r="A9052" s="25"/>
      <c r="B9052" s="26"/>
    </row>
    <row r="9053" spans="1:2" x14ac:dyDescent="0.25">
      <c r="A9053" s="25"/>
      <c r="B9053" s="26"/>
    </row>
    <row r="9054" spans="1:2" x14ac:dyDescent="0.25">
      <c r="A9054" s="25"/>
      <c r="B9054" s="26"/>
    </row>
    <row r="9055" spans="1:2" x14ac:dyDescent="0.25">
      <c r="A9055" s="25"/>
      <c r="B9055" s="26"/>
    </row>
    <row r="9056" spans="1:2" x14ac:dyDescent="0.25">
      <c r="A9056" s="25"/>
      <c r="B9056" s="26"/>
    </row>
    <row r="9057" spans="1:2" x14ac:dyDescent="0.25">
      <c r="A9057" s="25"/>
      <c r="B9057" s="26"/>
    </row>
    <row r="9058" spans="1:2" x14ac:dyDescent="0.25">
      <c r="A9058" s="25"/>
      <c r="B9058" s="26"/>
    </row>
    <row r="9059" spans="1:2" x14ac:dyDescent="0.25">
      <c r="A9059" s="25"/>
      <c r="B9059" s="26"/>
    </row>
    <row r="9060" spans="1:2" x14ac:dyDescent="0.25">
      <c r="A9060" s="25"/>
      <c r="B9060" s="26"/>
    </row>
    <row r="9061" spans="1:2" x14ac:dyDescent="0.25">
      <c r="A9061" s="25"/>
      <c r="B9061" s="26"/>
    </row>
    <row r="9062" spans="1:2" x14ac:dyDescent="0.25">
      <c r="A9062" s="25"/>
      <c r="B9062" s="26"/>
    </row>
    <row r="9063" spans="1:2" x14ac:dyDescent="0.25">
      <c r="A9063" s="25"/>
      <c r="B9063" s="26"/>
    </row>
    <row r="9064" spans="1:2" x14ac:dyDescent="0.25">
      <c r="A9064" s="25"/>
      <c r="B9064" s="26"/>
    </row>
    <row r="9065" spans="1:2" x14ac:dyDescent="0.25">
      <c r="A9065" s="25"/>
      <c r="B9065" s="26"/>
    </row>
    <row r="9066" spans="1:2" x14ac:dyDescent="0.25">
      <c r="A9066" s="25"/>
      <c r="B9066" s="26"/>
    </row>
    <row r="9067" spans="1:2" x14ac:dyDescent="0.25">
      <c r="A9067" s="25"/>
      <c r="B9067" s="26"/>
    </row>
    <row r="9068" spans="1:2" x14ac:dyDescent="0.25">
      <c r="A9068" s="25"/>
      <c r="B9068" s="26"/>
    </row>
    <row r="9069" spans="1:2" x14ac:dyDescent="0.25">
      <c r="A9069" s="25"/>
      <c r="B9069" s="26"/>
    </row>
    <row r="9070" spans="1:2" x14ac:dyDescent="0.25">
      <c r="A9070" s="25"/>
      <c r="B9070" s="26"/>
    </row>
    <row r="9071" spans="1:2" x14ac:dyDescent="0.25">
      <c r="A9071" s="25"/>
      <c r="B9071" s="26"/>
    </row>
    <row r="9072" spans="1:2" x14ac:dyDescent="0.25">
      <c r="A9072" s="25"/>
      <c r="B9072" s="26"/>
    </row>
    <row r="9073" spans="1:2" x14ac:dyDescent="0.25">
      <c r="A9073" s="25"/>
      <c r="B9073" s="26"/>
    </row>
    <row r="9074" spans="1:2" x14ac:dyDescent="0.25">
      <c r="A9074" s="25"/>
      <c r="B9074" s="26"/>
    </row>
    <row r="9075" spans="1:2" x14ac:dyDescent="0.25">
      <c r="A9075" s="25"/>
      <c r="B9075" s="26"/>
    </row>
    <row r="9076" spans="1:2" x14ac:dyDescent="0.25">
      <c r="A9076" s="25"/>
      <c r="B9076" s="26"/>
    </row>
    <row r="9077" spans="1:2" x14ac:dyDescent="0.25">
      <c r="A9077" s="25"/>
      <c r="B9077" s="26"/>
    </row>
    <row r="9078" spans="1:2" x14ac:dyDescent="0.25">
      <c r="A9078" s="25"/>
      <c r="B9078" s="26"/>
    </row>
    <row r="9079" spans="1:2" x14ac:dyDescent="0.25">
      <c r="A9079" s="25"/>
      <c r="B9079" s="26"/>
    </row>
    <row r="9080" spans="1:2" x14ac:dyDescent="0.25">
      <c r="A9080" s="25"/>
      <c r="B9080" s="26"/>
    </row>
    <row r="9081" spans="1:2" x14ac:dyDescent="0.25">
      <c r="A9081" s="25"/>
      <c r="B9081" s="26"/>
    </row>
    <row r="9082" spans="1:2" x14ac:dyDescent="0.25">
      <c r="A9082" s="25"/>
      <c r="B9082" s="26"/>
    </row>
    <row r="9083" spans="1:2" x14ac:dyDescent="0.25">
      <c r="A9083" s="25"/>
      <c r="B9083" s="26"/>
    </row>
    <row r="9084" spans="1:2" x14ac:dyDescent="0.25">
      <c r="A9084" s="25"/>
      <c r="B9084" s="26"/>
    </row>
    <row r="9085" spans="1:2" x14ac:dyDescent="0.25">
      <c r="A9085" s="25"/>
      <c r="B9085" s="26"/>
    </row>
    <row r="9086" spans="1:2" x14ac:dyDescent="0.25">
      <c r="A9086" s="25"/>
      <c r="B9086" s="26"/>
    </row>
    <row r="9087" spans="1:2" x14ac:dyDescent="0.25">
      <c r="A9087" s="25"/>
      <c r="B9087" s="26"/>
    </row>
    <row r="9088" spans="1:2" x14ac:dyDescent="0.25">
      <c r="A9088" s="25"/>
      <c r="B9088" s="26"/>
    </row>
    <row r="9089" spans="1:2" x14ac:dyDescent="0.25">
      <c r="A9089" s="25"/>
      <c r="B9089" s="26"/>
    </row>
    <row r="9090" spans="1:2" x14ac:dyDescent="0.25">
      <c r="A9090" s="25"/>
      <c r="B9090" s="26"/>
    </row>
    <row r="9091" spans="1:2" x14ac:dyDescent="0.25">
      <c r="A9091" s="25"/>
      <c r="B9091" s="26"/>
    </row>
    <row r="9092" spans="1:2" x14ac:dyDescent="0.25">
      <c r="A9092" s="25"/>
      <c r="B9092" s="26"/>
    </row>
    <row r="9093" spans="1:2" x14ac:dyDescent="0.25">
      <c r="A9093" s="25"/>
      <c r="B9093" s="26"/>
    </row>
    <row r="9094" spans="1:2" x14ac:dyDescent="0.25">
      <c r="A9094" s="25"/>
      <c r="B9094" s="26"/>
    </row>
    <row r="9095" spans="1:2" x14ac:dyDescent="0.25">
      <c r="A9095" s="25"/>
      <c r="B9095" s="26"/>
    </row>
    <row r="9096" spans="1:2" x14ac:dyDescent="0.25">
      <c r="A9096" s="25"/>
      <c r="B9096" s="26"/>
    </row>
    <row r="9097" spans="1:2" x14ac:dyDescent="0.25">
      <c r="A9097" s="25"/>
      <c r="B9097" s="26"/>
    </row>
    <row r="9098" spans="1:2" x14ac:dyDescent="0.25">
      <c r="A9098" s="25"/>
      <c r="B9098" s="26"/>
    </row>
    <row r="9099" spans="1:2" x14ac:dyDescent="0.25">
      <c r="A9099" s="25"/>
      <c r="B9099" s="26"/>
    </row>
    <row r="9100" spans="1:2" x14ac:dyDescent="0.25">
      <c r="A9100" s="25"/>
      <c r="B9100" s="26"/>
    </row>
    <row r="9101" spans="1:2" x14ac:dyDescent="0.25">
      <c r="A9101" s="25"/>
      <c r="B9101" s="26"/>
    </row>
    <row r="9102" spans="1:2" x14ac:dyDescent="0.25">
      <c r="A9102" s="25"/>
      <c r="B9102" s="26"/>
    </row>
    <row r="9103" spans="1:2" x14ac:dyDescent="0.25">
      <c r="A9103" s="25"/>
      <c r="B9103" s="26"/>
    </row>
    <row r="9104" spans="1:2" x14ac:dyDescent="0.25">
      <c r="A9104" s="25"/>
      <c r="B9104" s="26"/>
    </row>
    <row r="9105" spans="1:2" x14ac:dyDescent="0.25">
      <c r="A9105" s="25"/>
      <c r="B9105" s="26"/>
    </row>
    <row r="9106" spans="1:2" x14ac:dyDescent="0.25">
      <c r="A9106" s="25"/>
      <c r="B9106" s="26"/>
    </row>
    <row r="9107" spans="1:2" x14ac:dyDescent="0.25">
      <c r="A9107" s="25"/>
      <c r="B9107" s="26"/>
    </row>
    <row r="9108" spans="1:2" x14ac:dyDescent="0.25">
      <c r="A9108" s="25"/>
      <c r="B9108" s="26"/>
    </row>
    <row r="9109" spans="1:2" x14ac:dyDescent="0.25">
      <c r="A9109" s="25"/>
      <c r="B9109" s="26"/>
    </row>
    <row r="9110" spans="1:2" x14ac:dyDescent="0.25">
      <c r="A9110" s="25"/>
      <c r="B9110" s="26"/>
    </row>
    <row r="9111" spans="1:2" x14ac:dyDescent="0.25">
      <c r="A9111" s="25"/>
      <c r="B9111" s="26"/>
    </row>
    <row r="9112" spans="1:2" x14ac:dyDescent="0.25">
      <c r="A9112" s="25"/>
      <c r="B9112" s="26"/>
    </row>
    <row r="9113" spans="1:2" x14ac:dyDescent="0.25">
      <c r="A9113" s="25"/>
      <c r="B9113" s="26"/>
    </row>
    <row r="9114" spans="1:2" x14ac:dyDescent="0.25">
      <c r="A9114" s="25"/>
      <c r="B9114" s="26"/>
    </row>
    <row r="9115" spans="1:2" x14ac:dyDescent="0.25">
      <c r="A9115" s="25"/>
      <c r="B9115" s="26"/>
    </row>
    <row r="9116" spans="1:2" x14ac:dyDescent="0.25">
      <c r="A9116" s="25"/>
      <c r="B9116" s="26"/>
    </row>
    <row r="9117" spans="1:2" x14ac:dyDescent="0.25">
      <c r="A9117" s="25"/>
      <c r="B9117" s="26"/>
    </row>
    <row r="9118" spans="1:2" x14ac:dyDescent="0.25">
      <c r="A9118" s="25"/>
      <c r="B9118" s="26"/>
    </row>
    <row r="9119" spans="1:2" x14ac:dyDescent="0.25">
      <c r="A9119" s="25"/>
      <c r="B9119" s="26"/>
    </row>
    <row r="9120" spans="1:2" x14ac:dyDescent="0.25">
      <c r="A9120" s="25"/>
      <c r="B9120" s="26"/>
    </row>
    <row r="9121" spans="1:2" x14ac:dyDescent="0.25">
      <c r="A9121" s="25"/>
      <c r="B9121" s="26"/>
    </row>
    <row r="9122" spans="1:2" x14ac:dyDescent="0.25">
      <c r="A9122" s="25"/>
      <c r="B9122" s="26"/>
    </row>
    <row r="9123" spans="1:2" x14ac:dyDescent="0.25">
      <c r="A9123" s="25"/>
      <c r="B9123" s="26"/>
    </row>
    <row r="9124" spans="1:2" x14ac:dyDescent="0.25">
      <c r="A9124" s="25"/>
      <c r="B9124" s="26"/>
    </row>
    <row r="9125" spans="1:2" x14ac:dyDescent="0.25">
      <c r="A9125" s="25"/>
      <c r="B9125" s="26"/>
    </row>
    <row r="9126" spans="1:2" x14ac:dyDescent="0.25">
      <c r="A9126" s="25"/>
      <c r="B9126" s="26"/>
    </row>
    <row r="9127" spans="1:2" x14ac:dyDescent="0.25">
      <c r="A9127" s="25"/>
      <c r="B9127" s="26"/>
    </row>
    <row r="9128" spans="1:2" x14ac:dyDescent="0.25">
      <c r="A9128" s="25"/>
      <c r="B9128" s="26"/>
    </row>
    <row r="9129" spans="1:2" x14ac:dyDescent="0.25">
      <c r="A9129" s="25"/>
      <c r="B9129" s="26"/>
    </row>
    <row r="9130" spans="1:2" x14ac:dyDescent="0.25">
      <c r="A9130" s="25"/>
      <c r="B9130" s="26"/>
    </row>
    <row r="9131" spans="1:2" x14ac:dyDescent="0.25">
      <c r="A9131" s="25"/>
      <c r="B9131" s="26"/>
    </row>
    <row r="9132" spans="1:2" x14ac:dyDescent="0.25">
      <c r="A9132" s="25"/>
      <c r="B9132" s="26"/>
    </row>
    <row r="9133" spans="1:2" x14ac:dyDescent="0.25">
      <c r="A9133" s="25"/>
      <c r="B9133" s="26"/>
    </row>
    <row r="9134" spans="1:2" x14ac:dyDescent="0.25">
      <c r="A9134" s="25"/>
      <c r="B9134" s="26"/>
    </row>
    <row r="9135" spans="1:2" x14ac:dyDescent="0.25">
      <c r="A9135" s="25"/>
      <c r="B9135" s="26"/>
    </row>
    <row r="9136" spans="1:2" x14ac:dyDescent="0.25">
      <c r="A9136" s="25"/>
      <c r="B9136" s="26"/>
    </row>
    <row r="9137" spans="1:2" x14ac:dyDescent="0.25">
      <c r="A9137" s="25"/>
      <c r="B9137" s="26"/>
    </row>
    <row r="9138" spans="1:2" x14ac:dyDescent="0.25">
      <c r="A9138" s="25"/>
      <c r="B9138" s="26"/>
    </row>
    <row r="9139" spans="1:2" x14ac:dyDescent="0.25">
      <c r="A9139" s="25"/>
      <c r="B9139" s="26"/>
    </row>
    <row r="9140" spans="1:2" x14ac:dyDescent="0.25">
      <c r="A9140" s="25"/>
      <c r="B9140" s="26"/>
    </row>
    <row r="9141" spans="1:2" x14ac:dyDescent="0.25">
      <c r="A9141" s="25"/>
      <c r="B9141" s="26"/>
    </row>
    <row r="9142" spans="1:2" x14ac:dyDescent="0.25">
      <c r="A9142" s="25"/>
      <c r="B9142" s="26"/>
    </row>
    <row r="9143" spans="1:2" x14ac:dyDescent="0.25">
      <c r="A9143" s="25"/>
      <c r="B9143" s="26"/>
    </row>
    <row r="9144" spans="1:2" x14ac:dyDescent="0.25">
      <c r="A9144" s="25"/>
      <c r="B9144" s="26"/>
    </row>
    <row r="9145" spans="1:2" x14ac:dyDescent="0.25">
      <c r="A9145" s="25"/>
      <c r="B9145" s="26"/>
    </row>
    <row r="9146" spans="1:2" x14ac:dyDescent="0.25">
      <c r="A9146" s="25"/>
      <c r="B9146" s="26"/>
    </row>
    <row r="9147" spans="1:2" x14ac:dyDescent="0.25">
      <c r="A9147" s="25"/>
      <c r="B9147" s="26"/>
    </row>
    <row r="9148" spans="1:2" x14ac:dyDescent="0.25">
      <c r="A9148" s="25"/>
      <c r="B9148" s="26"/>
    </row>
    <row r="9149" spans="1:2" x14ac:dyDescent="0.25">
      <c r="A9149" s="25"/>
      <c r="B9149" s="26"/>
    </row>
    <row r="9150" spans="1:2" x14ac:dyDescent="0.25">
      <c r="A9150" s="25"/>
      <c r="B9150" s="26"/>
    </row>
    <row r="9151" spans="1:2" x14ac:dyDescent="0.25">
      <c r="A9151" s="25"/>
      <c r="B9151" s="26"/>
    </row>
    <row r="9152" spans="1:2" x14ac:dyDescent="0.25">
      <c r="A9152" s="25"/>
      <c r="B9152" s="26"/>
    </row>
    <row r="9153" spans="1:2" x14ac:dyDescent="0.25">
      <c r="A9153" s="25"/>
      <c r="B9153" s="26"/>
    </row>
    <row r="9154" spans="1:2" x14ac:dyDescent="0.25">
      <c r="A9154" s="25"/>
      <c r="B9154" s="26"/>
    </row>
    <row r="9155" spans="1:2" x14ac:dyDescent="0.25">
      <c r="A9155" s="25"/>
      <c r="B9155" s="26"/>
    </row>
    <row r="9156" spans="1:2" x14ac:dyDescent="0.25">
      <c r="A9156" s="25"/>
      <c r="B9156" s="26"/>
    </row>
    <row r="9157" spans="1:2" x14ac:dyDescent="0.25">
      <c r="A9157" s="25"/>
      <c r="B9157" s="26"/>
    </row>
    <row r="9158" spans="1:2" x14ac:dyDescent="0.25">
      <c r="A9158" s="25"/>
      <c r="B9158" s="26"/>
    </row>
    <row r="9159" spans="1:2" x14ac:dyDescent="0.25">
      <c r="A9159" s="25"/>
      <c r="B9159" s="26"/>
    </row>
    <row r="9160" spans="1:2" x14ac:dyDescent="0.25">
      <c r="A9160" s="25"/>
      <c r="B9160" s="26"/>
    </row>
    <row r="9161" spans="1:2" x14ac:dyDescent="0.25">
      <c r="A9161" s="25"/>
      <c r="B9161" s="26"/>
    </row>
    <row r="9162" spans="1:2" x14ac:dyDescent="0.25">
      <c r="A9162" s="25"/>
      <c r="B9162" s="26"/>
    </row>
    <row r="9163" spans="1:2" x14ac:dyDescent="0.25">
      <c r="A9163" s="25"/>
      <c r="B9163" s="26"/>
    </row>
    <row r="9164" spans="1:2" x14ac:dyDescent="0.25">
      <c r="A9164" s="25"/>
      <c r="B9164" s="26"/>
    </row>
    <row r="9165" spans="1:2" x14ac:dyDescent="0.25">
      <c r="A9165" s="25"/>
      <c r="B9165" s="26"/>
    </row>
    <row r="9166" spans="1:2" x14ac:dyDescent="0.25">
      <c r="A9166" s="25"/>
      <c r="B9166" s="26"/>
    </row>
    <row r="9167" spans="1:2" x14ac:dyDescent="0.25">
      <c r="A9167" s="25"/>
      <c r="B9167" s="26"/>
    </row>
    <row r="9168" spans="1:2" x14ac:dyDescent="0.25">
      <c r="A9168" s="25"/>
      <c r="B9168" s="26"/>
    </row>
    <row r="9169" spans="1:2" x14ac:dyDescent="0.25">
      <c r="A9169" s="25"/>
      <c r="B9169" s="26"/>
    </row>
    <row r="9170" spans="1:2" x14ac:dyDescent="0.25">
      <c r="A9170" s="25"/>
      <c r="B9170" s="26"/>
    </row>
    <row r="9171" spans="1:2" x14ac:dyDescent="0.25">
      <c r="A9171" s="25"/>
      <c r="B9171" s="26"/>
    </row>
    <row r="9172" spans="1:2" x14ac:dyDescent="0.25">
      <c r="A9172" s="25"/>
      <c r="B9172" s="26"/>
    </row>
    <row r="9173" spans="1:2" x14ac:dyDescent="0.25">
      <c r="A9173" s="25"/>
      <c r="B9173" s="26"/>
    </row>
    <row r="9174" spans="1:2" x14ac:dyDescent="0.25">
      <c r="A9174" s="25"/>
      <c r="B9174" s="26"/>
    </row>
    <row r="9175" spans="1:2" x14ac:dyDescent="0.25">
      <c r="A9175" s="25"/>
      <c r="B9175" s="26"/>
    </row>
    <row r="9176" spans="1:2" x14ac:dyDescent="0.25">
      <c r="A9176" s="25"/>
      <c r="B9176" s="26"/>
    </row>
    <row r="9177" spans="1:2" x14ac:dyDescent="0.25">
      <c r="A9177" s="25"/>
      <c r="B9177" s="26"/>
    </row>
    <row r="9178" spans="1:2" x14ac:dyDescent="0.25">
      <c r="A9178" s="25"/>
      <c r="B9178" s="26"/>
    </row>
    <row r="9179" spans="1:2" x14ac:dyDescent="0.25">
      <c r="A9179" s="25"/>
      <c r="B9179" s="26"/>
    </row>
    <row r="9180" spans="1:2" x14ac:dyDescent="0.25">
      <c r="A9180" s="25"/>
      <c r="B9180" s="26"/>
    </row>
    <row r="9181" spans="1:2" x14ac:dyDescent="0.25">
      <c r="A9181" s="25"/>
      <c r="B9181" s="26"/>
    </row>
    <row r="9182" spans="1:2" x14ac:dyDescent="0.25">
      <c r="A9182" s="25"/>
      <c r="B9182" s="26"/>
    </row>
    <row r="9183" spans="1:2" x14ac:dyDescent="0.25">
      <c r="A9183" s="25"/>
      <c r="B9183" s="26"/>
    </row>
    <row r="9184" spans="1:2" x14ac:dyDescent="0.25">
      <c r="A9184" s="25"/>
      <c r="B9184" s="26"/>
    </row>
    <row r="9185" spans="1:2" x14ac:dyDescent="0.25">
      <c r="A9185" s="25"/>
      <c r="B9185" s="26"/>
    </row>
    <row r="9186" spans="1:2" x14ac:dyDescent="0.25">
      <c r="A9186" s="25"/>
      <c r="B9186" s="26"/>
    </row>
    <row r="9187" spans="1:2" x14ac:dyDescent="0.25">
      <c r="A9187" s="25"/>
      <c r="B9187" s="26"/>
    </row>
    <row r="9188" spans="1:2" x14ac:dyDescent="0.25">
      <c r="A9188" s="25"/>
      <c r="B9188" s="26"/>
    </row>
    <row r="9189" spans="1:2" x14ac:dyDescent="0.25">
      <c r="A9189" s="25"/>
      <c r="B9189" s="26"/>
    </row>
    <row r="9190" spans="1:2" x14ac:dyDescent="0.25">
      <c r="A9190" s="25"/>
      <c r="B9190" s="26"/>
    </row>
    <row r="9191" spans="1:2" x14ac:dyDescent="0.25">
      <c r="A9191" s="25"/>
      <c r="B9191" s="26"/>
    </row>
    <row r="9192" spans="1:2" x14ac:dyDescent="0.25">
      <c r="A9192" s="25"/>
      <c r="B9192" s="26"/>
    </row>
    <row r="9193" spans="1:2" x14ac:dyDescent="0.25">
      <c r="A9193" s="25"/>
      <c r="B9193" s="26"/>
    </row>
    <row r="9194" spans="1:2" x14ac:dyDescent="0.25">
      <c r="A9194" s="25"/>
      <c r="B9194" s="26"/>
    </row>
    <row r="9195" spans="1:2" x14ac:dyDescent="0.25">
      <c r="A9195" s="25"/>
      <c r="B9195" s="26"/>
    </row>
    <row r="9196" spans="1:2" x14ac:dyDescent="0.25">
      <c r="A9196" s="25"/>
      <c r="B9196" s="26"/>
    </row>
    <row r="9197" spans="1:2" x14ac:dyDescent="0.25">
      <c r="A9197" s="25"/>
      <c r="B9197" s="26"/>
    </row>
    <row r="9198" spans="1:2" x14ac:dyDescent="0.25">
      <c r="A9198" s="25"/>
      <c r="B9198" s="26"/>
    </row>
    <row r="9199" spans="1:2" x14ac:dyDescent="0.25">
      <c r="A9199" s="25"/>
      <c r="B9199" s="26"/>
    </row>
    <row r="9200" spans="1:2" x14ac:dyDescent="0.25">
      <c r="A9200" s="25"/>
      <c r="B9200" s="26"/>
    </row>
    <row r="9201" spans="1:2" x14ac:dyDescent="0.25">
      <c r="A9201" s="25"/>
      <c r="B9201" s="26"/>
    </row>
    <row r="9202" spans="1:2" x14ac:dyDescent="0.25">
      <c r="A9202" s="25"/>
      <c r="B9202" s="26"/>
    </row>
    <row r="9203" spans="1:2" x14ac:dyDescent="0.25">
      <c r="A9203" s="25"/>
      <c r="B9203" s="26"/>
    </row>
    <row r="9204" spans="1:2" x14ac:dyDescent="0.25">
      <c r="A9204" s="25"/>
      <c r="B9204" s="26"/>
    </row>
    <row r="9205" spans="1:2" x14ac:dyDescent="0.25">
      <c r="A9205" s="25"/>
      <c r="B9205" s="26"/>
    </row>
    <row r="9206" spans="1:2" x14ac:dyDescent="0.25">
      <c r="A9206" s="25"/>
      <c r="B9206" s="26"/>
    </row>
    <row r="9207" spans="1:2" x14ac:dyDescent="0.25">
      <c r="A9207" s="25"/>
      <c r="B9207" s="26"/>
    </row>
    <row r="9208" spans="1:2" x14ac:dyDescent="0.25">
      <c r="A9208" s="25"/>
      <c r="B9208" s="26"/>
    </row>
    <row r="9209" spans="1:2" x14ac:dyDescent="0.25">
      <c r="A9209" s="25"/>
      <c r="B9209" s="26"/>
    </row>
    <row r="9210" spans="1:2" x14ac:dyDescent="0.25">
      <c r="A9210" s="25"/>
      <c r="B9210" s="26"/>
    </row>
    <row r="9211" spans="1:2" x14ac:dyDescent="0.25">
      <c r="A9211" s="25"/>
      <c r="B9211" s="26"/>
    </row>
    <row r="9212" spans="1:2" x14ac:dyDescent="0.25">
      <c r="A9212" s="25"/>
      <c r="B9212" s="26"/>
    </row>
    <row r="9213" spans="1:2" x14ac:dyDescent="0.25">
      <c r="A9213" s="25"/>
      <c r="B9213" s="26"/>
    </row>
    <row r="9214" spans="1:2" x14ac:dyDescent="0.25">
      <c r="A9214" s="25"/>
      <c r="B9214" s="26"/>
    </row>
    <row r="9215" spans="1:2" x14ac:dyDescent="0.25">
      <c r="A9215" s="25"/>
      <c r="B9215" s="26"/>
    </row>
    <row r="9216" spans="1:2" x14ac:dyDescent="0.25">
      <c r="A9216" s="25"/>
      <c r="B9216" s="26"/>
    </row>
    <row r="9217" spans="1:2" x14ac:dyDescent="0.25">
      <c r="A9217" s="25"/>
      <c r="B9217" s="26"/>
    </row>
    <row r="9218" spans="1:2" x14ac:dyDescent="0.25">
      <c r="A9218" s="25"/>
      <c r="B9218" s="26"/>
    </row>
    <row r="9219" spans="1:2" x14ac:dyDescent="0.25">
      <c r="A9219" s="25"/>
      <c r="B9219" s="26"/>
    </row>
    <row r="9220" spans="1:2" x14ac:dyDescent="0.25">
      <c r="A9220" s="25"/>
      <c r="B9220" s="26"/>
    </row>
    <row r="9221" spans="1:2" x14ac:dyDescent="0.25">
      <c r="A9221" s="25"/>
      <c r="B9221" s="26"/>
    </row>
    <row r="9222" spans="1:2" x14ac:dyDescent="0.25">
      <c r="A9222" s="25"/>
      <c r="B9222" s="26"/>
    </row>
    <row r="9223" spans="1:2" x14ac:dyDescent="0.25">
      <c r="A9223" s="25"/>
      <c r="B9223" s="26"/>
    </row>
    <row r="9224" spans="1:2" x14ac:dyDescent="0.25">
      <c r="A9224" s="25"/>
      <c r="B9224" s="26"/>
    </row>
    <row r="9225" spans="1:2" x14ac:dyDescent="0.25">
      <c r="A9225" s="25"/>
      <c r="B9225" s="26"/>
    </row>
    <row r="9226" spans="1:2" x14ac:dyDescent="0.25">
      <c r="A9226" s="25"/>
      <c r="B9226" s="26"/>
    </row>
    <row r="9227" spans="1:2" x14ac:dyDescent="0.25">
      <c r="A9227" s="25"/>
      <c r="B9227" s="26"/>
    </row>
    <row r="9228" spans="1:2" x14ac:dyDescent="0.25">
      <c r="A9228" s="25"/>
      <c r="B9228" s="26"/>
    </row>
    <row r="9229" spans="1:2" x14ac:dyDescent="0.25">
      <c r="A9229" s="25"/>
      <c r="B9229" s="26"/>
    </row>
    <row r="9230" spans="1:2" x14ac:dyDescent="0.25">
      <c r="A9230" s="25"/>
      <c r="B9230" s="26"/>
    </row>
    <row r="9231" spans="1:2" x14ac:dyDescent="0.25">
      <c r="A9231" s="25"/>
      <c r="B9231" s="26"/>
    </row>
    <row r="9232" spans="1:2" x14ac:dyDescent="0.25">
      <c r="A9232" s="25"/>
      <c r="B9232" s="26"/>
    </row>
    <row r="9233" spans="1:2" x14ac:dyDescent="0.25">
      <c r="A9233" s="25"/>
      <c r="B9233" s="26"/>
    </row>
    <row r="9234" spans="1:2" x14ac:dyDescent="0.25">
      <c r="A9234" s="25"/>
      <c r="B9234" s="26"/>
    </row>
    <row r="9235" spans="1:2" x14ac:dyDescent="0.25">
      <c r="A9235" s="25"/>
      <c r="B9235" s="26"/>
    </row>
    <row r="9236" spans="1:2" x14ac:dyDescent="0.25">
      <c r="A9236" s="25"/>
      <c r="B9236" s="26"/>
    </row>
    <row r="9237" spans="1:2" x14ac:dyDescent="0.25">
      <c r="A9237" s="25"/>
      <c r="B9237" s="26"/>
    </row>
    <row r="9238" spans="1:2" x14ac:dyDescent="0.25">
      <c r="A9238" s="25"/>
      <c r="B9238" s="26"/>
    </row>
    <row r="9239" spans="1:2" x14ac:dyDescent="0.25">
      <c r="A9239" s="25"/>
      <c r="B9239" s="26"/>
    </row>
    <row r="9240" spans="1:2" x14ac:dyDescent="0.25">
      <c r="A9240" s="25"/>
      <c r="B9240" s="26"/>
    </row>
    <row r="9241" spans="1:2" x14ac:dyDescent="0.25">
      <c r="A9241" s="25"/>
      <c r="B9241" s="26"/>
    </row>
    <row r="9242" spans="1:2" x14ac:dyDescent="0.25">
      <c r="A9242" s="25"/>
      <c r="B9242" s="26"/>
    </row>
    <row r="9243" spans="1:2" x14ac:dyDescent="0.25">
      <c r="A9243" s="25"/>
      <c r="B9243" s="26"/>
    </row>
    <row r="9244" spans="1:2" x14ac:dyDescent="0.25">
      <c r="A9244" s="25"/>
      <c r="B9244" s="26"/>
    </row>
    <row r="9245" spans="1:2" x14ac:dyDescent="0.25">
      <c r="A9245" s="25"/>
      <c r="B9245" s="26"/>
    </row>
    <row r="9246" spans="1:2" x14ac:dyDescent="0.25">
      <c r="A9246" s="25"/>
      <c r="B9246" s="26"/>
    </row>
    <row r="9247" spans="1:2" x14ac:dyDescent="0.25">
      <c r="A9247" s="25"/>
      <c r="B9247" s="26"/>
    </row>
    <row r="9248" spans="1:2" x14ac:dyDescent="0.25">
      <c r="A9248" s="25"/>
      <c r="B9248" s="26"/>
    </row>
    <row r="9249" spans="1:2" x14ac:dyDescent="0.25">
      <c r="A9249" s="25"/>
      <c r="B9249" s="26"/>
    </row>
    <row r="9250" spans="1:2" x14ac:dyDescent="0.25">
      <c r="A9250" s="25"/>
      <c r="B9250" s="26"/>
    </row>
    <row r="9251" spans="1:2" x14ac:dyDescent="0.25">
      <c r="A9251" s="25"/>
      <c r="B9251" s="26"/>
    </row>
    <row r="9252" spans="1:2" x14ac:dyDescent="0.25">
      <c r="A9252" s="25"/>
      <c r="B9252" s="26"/>
    </row>
    <row r="9253" spans="1:2" x14ac:dyDescent="0.25">
      <c r="A9253" s="25"/>
      <c r="B9253" s="26"/>
    </row>
    <row r="9254" spans="1:2" x14ac:dyDescent="0.25">
      <c r="A9254" s="25"/>
      <c r="B9254" s="26"/>
    </row>
    <row r="9255" spans="1:2" x14ac:dyDescent="0.25">
      <c r="A9255" s="25"/>
      <c r="B9255" s="26"/>
    </row>
    <row r="9256" spans="1:2" x14ac:dyDescent="0.25">
      <c r="A9256" s="25"/>
      <c r="B9256" s="26"/>
    </row>
    <row r="9257" spans="1:2" x14ac:dyDescent="0.25">
      <c r="A9257" s="25"/>
      <c r="B9257" s="26"/>
    </row>
    <row r="9258" spans="1:2" x14ac:dyDescent="0.25">
      <c r="A9258" s="25"/>
      <c r="B9258" s="26"/>
    </row>
    <row r="9259" spans="1:2" x14ac:dyDescent="0.25">
      <c r="A9259" s="25"/>
      <c r="B9259" s="26"/>
    </row>
    <row r="9260" spans="1:2" x14ac:dyDescent="0.25">
      <c r="A9260" s="25"/>
      <c r="B9260" s="26"/>
    </row>
    <row r="9261" spans="1:2" x14ac:dyDescent="0.25">
      <c r="A9261" s="25"/>
      <c r="B9261" s="26"/>
    </row>
    <row r="9262" spans="1:2" x14ac:dyDescent="0.25">
      <c r="A9262" s="25"/>
      <c r="B9262" s="26"/>
    </row>
    <row r="9263" spans="1:2" x14ac:dyDescent="0.25">
      <c r="A9263" s="25"/>
      <c r="B9263" s="26"/>
    </row>
    <row r="9264" spans="1:2" x14ac:dyDescent="0.25">
      <c r="A9264" s="25"/>
      <c r="B9264" s="26"/>
    </row>
    <row r="9265" spans="1:2" x14ac:dyDescent="0.25">
      <c r="A9265" s="25"/>
      <c r="B9265" s="26"/>
    </row>
    <row r="9266" spans="1:2" x14ac:dyDescent="0.25">
      <c r="A9266" s="25"/>
      <c r="B9266" s="26"/>
    </row>
    <row r="9267" spans="1:2" x14ac:dyDescent="0.25">
      <c r="A9267" s="25"/>
      <c r="B9267" s="26"/>
    </row>
    <row r="9268" spans="1:2" x14ac:dyDescent="0.25">
      <c r="A9268" s="25"/>
      <c r="B9268" s="26"/>
    </row>
    <row r="9269" spans="1:2" x14ac:dyDescent="0.25">
      <c r="A9269" s="25"/>
      <c r="B9269" s="26"/>
    </row>
    <row r="9270" spans="1:2" x14ac:dyDescent="0.25">
      <c r="A9270" s="25"/>
      <c r="B9270" s="26"/>
    </row>
    <row r="9271" spans="1:2" x14ac:dyDescent="0.25">
      <c r="A9271" s="25"/>
      <c r="B9271" s="26"/>
    </row>
    <row r="9272" spans="1:2" x14ac:dyDescent="0.25">
      <c r="A9272" s="25"/>
      <c r="B9272" s="26"/>
    </row>
    <row r="9273" spans="1:2" x14ac:dyDescent="0.25">
      <c r="A9273" s="25"/>
      <c r="B9273" s="26"/>
    </row>
    <row r="9274" spans="1:2" x14ac:dyDescent="0.25">
      <c r="A9274" s="25"/>
      <c r="B9274" s="26"/>
    </row>
    <row r="9275" spans="1:2" x14ac:dyDescent="0.25">
      <c r="A9275" s="25"/>
      <c r="B9275" s="26"/>
    </row>
    <row r="9276" spans="1:2" x14ac:dyDescent="0.25">
      <c r="A9276" s="25"/>
      <c r="B9276" s="26"/>
    </row>
    <row r="9277" spans="1:2" x14ac:dyDescent="0.25">
      <c r="A9277" s="25"/>
      <c r="B9277" s="26"/>
    </row>
    <row r="9278" spans="1:2" x14ac:dyDescent="0.25">
      <c r="A9278" s="25"/>
      <c r="B9278" s="26"/>
    </row>
    <row r="9279" spans="1:2" x14ac:dyDescent="0.25">
      <c r="A9279" s="25"/>
      <c r="B9279" s="26"/>
    </row>
    <row r="9280" spans="1:2" x14ac:dyDescent="0.25">
      <c r="A9280" s="25"/>
      <c r="B9280" s="26"/>
    </row>
    <row r="9281" spans="1:2" x14ac:dyDescent="0.25">
      <c r="A9281" s="25"/>
      <c r="B9281" s="26"/>
    </row>
    <row r="9282" spans="1:2" x14ac:dyDescent="0.25">
      <c r="A9282" s="25"/>
      <c r="B9282" s="26"/>
    </row>
    <row r="9283" spans="1:2" x14ac:dyDescent="0.25">
      <c r="A9283" s="25"/>
      <c r="B9283" s="26"/>
    </row>
    <row r="9284" spans="1:2" x14ac:dyDescent="0.25">
      <c r="A9284" s="25"/>
      <c r="B9284" s="26"/>
    </row>
    <row r="9285" spans="1:2" x14ac:dyDescent="0.25">
      <c r="A9285" s="25"/>
      <c r="B9285" s="26"/>
    </row>
    <row r="9286" spans="1:2" x14ac:dyDescent="0.25">
      <c r="A9286" s="25"/>
      <c r="B9286" s="26"/>
    </row>
    <row r="9287" spans="1:2" x14ac:dyDescent="0.25">
      <c r="A9287" s="25"/>
      <c r="B9287" s="26"/>
    </row>
    <row r="9288" spans="1:2" x14ac:dyDescent="0.25">
      <c r="A9288" s="25"/>
      <c r="B9288" s="26"/>
    </row>
    <row r="9289" spans="1:2" x14ac:dyDescent="0.25">
      <c r="A9289" s="25"/>
      <c r="B9289" s="26"/>
    </row>
    <row r="9290" spans="1:2" x14ac:dyDescent="0.25">
      <c r="A9290" s="25"/>
      <c r="B9290" s="26"/>
    </row>
    <row r="9291" spans="1:2" x14ac:dyDescent="0.25">
      <c r="A9291" s="25"/>
      <c r="B9291" s="26"/>
    </row>
    <row r="9292" spans="1:2" x14ac:dyDescent="0.25">
      <c r="A9292" s="25"/>
      <c r="B9292" s="26"/>
    </row>
    <row r="9293" spans="1:2" x14ac:dyDescent="0.25">
      <c r="A9293" s="25"/>
      <c r="B9293" s="26"/>
    </row>
    <row r="9294" spans="1:2" x14ac:dyDescent="0.25">
      <c r="A9294" s="25"/>
      <c r="B9294" s="26"/>
    </row>
    <row r="9295" spans="1:2" x14ac:dyDescent="0.25">
      <c r="A9295" s="25"/>
      <c r="B9295" s="26"/>
    </row>
    <row r="9296" spans="1:2" x14ac:dyDescent="0.25">
      <c r="A9296" s="25"/>
      <c r="B9296" s="26"/>
    </row>
    <row r="9297" spans="1:2" x14ac:dyDescent="0.25">
      <c r="A9297" s="25"/>
      <c r="B9297" s="26"/>
    </row>
    <row r="9298" spans="1:2" x14ac:dyDescent="0.25">
      <c r="A9298" s="25"/>
      <c r="B9298" s="26"/>
    </row>
    <row r="9299" spans="1:2" x14ac:dyDescent="0.25">
      <c r="A9299" s="25"/>
      <c r="B9299" s="26"/>
    </row>
    <row r="9300" spans="1:2" x14ac:dyDescent="0.25">
      <c r="A9300" s="25"/>
      <c r="B9300" s="26"/>
    </row>
    <row r="9301" spans="1:2" x14ac:dyDescent="0.25">
      <c r="A9301" s="25"/>
      <c r="B9301" s="26"/>
    </row>
    <row r="9302" spans="1:2" x14ac:dyDescent="0.25">
      <c r="A9302" s="25"/>
      <c r="B9302" s="26"/>
    </row>
    <row r="9303" spans="1:2" x14ac:dyDescent="0.25">
      <c r="A9303" s="25"/>
      <c r="B9303" s="26"/>
    </row>
    <row r="9304" spans="1:2" x14ac:dyDescent="0.25">
      <c r="A9304" s="25"/>
      <c r="B9304" s="26"/>
    </row>
    <row r="9305" spans="1:2" x14ac:dyDescent="0.25">
      <c r="A9305" s="25"/>
      <c r="B9305" s="26"/>
    </row>
    <row r="9306" spans="1:2" x14ac:dyDescent="0.25">
      <c r="A9306" s="25"/>
      <c r="B9306" s="26"/>
    </row>
    <row r="9307" spans="1:2" x14ac:dyDescent="0.25">
      <c r="A9307" s="25"/>
      <c r="B9307" s="26"/>
    </row>
    <row r="9308" spans="1:2" x14ac:dyDescent="0.25">
      <c r="A9308" s="25"/>
      <c r="B9308" s="26"/>
    </row>
    <row r="9309" spans="1:2" x14ac:dyDescent="0.25">
      <c r="A9309" s="25"/>
      <c r="B9309" s="26"/>
    </row>
    <row r="9310" spans="1:2" x14ac:dyDescent="0.25">
      <c r="A9310" s="25"/>
      <c r="B9310" s="26"/>
    </row>
    <row r="9311" spans="1:2" x14ac:dyDescent="0.25">
      <c r="A9311" s="25"/>
      <c r="B9311" s="26"/>
    </row>
    <row r="9312" spans="1:2" x14ac:dyDescent="0.25">
      <c r="A9312" s="25"/>
      <c r="B9312" s="26"/>
    </row>
    <row r="9313" spans="1:2" x14ac:dyDescent="0.25">
      <c r="A9313" s="25"/>
      <c r="B9313" s="26"/>
    </row>
    <row r="9314" spans="1:2" x14ac:dyDescent="0.25">
      <c r="A9314" s="25"/>
      <c r="B9314" s="26"/>
    </row>
    <row r="9315" spans="1:2" x14ac:dyDescent="0.25">
      <c r="A9315" s="25"/>
      <c r="B9315" s="26"/>
    </row>
    <row r="9316" spans="1:2" x14ac:dyDescent="0.25">
      <c r="A9316" s="25"/>
      <c r="B9316" s="26"/>
    </row>
    <row r="9317" spans="1:2" x14ac:dyDescent="0.25">
      <c r="A9317" s="25"/>
      <c r="B9317" s="26"/>
    </row>
    <row r="9318" spans="1:2" x14ac:dyDescent="0.25">
      <c r="A9318" s="25"/>
      <c r="B9318" s="26"/>
    </row>
    <row r="9319" spans="1:2" x14ac:dyDescent="0.25">
      <c r="A9319" s="25"/>
      <c r="B9319" s="26"/>
    </row>
    <row r="9320" spans="1:2" x14ac:dyDescent="0.25">
      <c r="A9320" s="25"/>
      <c r="B9320" s="26"/>
    </row>
    <row r="9321" spans="1:2" x14ac:dyDescent="0.25">
      <c r="A9321" s="25"/>
      <c r="B9321" s="26"/>
    </row>
    <row r="9322" spans="1:2" x14ac:dyDescent="0.25">
      <c r="A9322" s="25"/>
      <c r="B9322" s="26"/>
    </row>
    <row r="9323" spans="1:2" x14ac:dyDescent="0.25">
      <c r="A9323" s="25"/>
      <c r="B9323" s="26"/>
    </row>
    <row r="9324" spans="1:2" x14ac:dyDescent="0.25">
      <c r="A9324" s="25"/>
      <c r="B9324" s="26"/>
    </row>
    <row r="9325" spans="1:2" x14ac:dyDescent="0.25">
      <c r="A9325" s="25"/>
      <c r="B9325" s="26"/>
    </row>
    <row r="9326" spans="1:2" x14ac:dyDescent="0.25">
      <c r="A9326" s="25"/>
      <c r="B9326" s="26"/>
    </row>
    <row r="9327" spans="1:2" x14ac:dyDescent="0.25">
      <c r="A9327" s="25"/>
      <c r="B9327" s="26"/>
    </row>
    <row r="9328" spans="1:2" x14ac:dyDescent="0.25">
      <c r="A9328" s="25"/>
      <c r="B9328" s="26"/>
    </row>
    <row r="9329" spans="1:2" x14ac:dyDescent="0.25">
      <c r="A9329" s="25"/>
      <c r="B9329" s="26"/>
    </row>
    <row r="9330" spans="1:2" x14ac:dyDescent="0.25">
      <c r="A9330" s="25"/>
      <c r="B9330" s="26"/>
    </row>
    <row r="9331" spans="1:2" x14ac:dyDescent="0.25">
      <c r="A9331" s="25"/>
      <c r="B9331" s="26"/>
    </row>
    <row r="9332" spans="1:2" x14ac:dyDescent="0.25">
      <c r="A9332" s="25"/>
      <c r="B9332" s="26"/>
    </row>
    <row r="9333" spans="1:2" x14ac:dyDescent="0.25">
      <c r="A9333" s="25"/>
      <c r="B9333" s="26"/>
    </row>
    <row r="9334" spans="1:2" x14ac:dyDescent="0.25">
      <c r="A9334" s="25"/>
      <c r="B9334" s="26"/>
    </row>
    <row r="9335" spans="1:2" x14ac:dyDescent="0.25">
      <c r="A9335" s="25"/>
      <c r="B9335" s="26"/>
    </row>
    <row r="9336" spans="1:2" x14ac:dyDescent="0.25">
      <c r="A9336" s="25"/>
      <c r="B9336" s="26"/>
    </row>
    <row r="9337" spans="1:2" x14ac:dyDescent="0.25">
      <c r="A9337" s="25"/>
      <c r="B9337" s="26"/>
    </row>
    <row r="9338" spans="1:2" x14ac:dyDescent="0.25">
      <c r="A9338" s="25"/>
      <c r="B9338" s="26"/>
    </row>
    <row r="9339" spans="1:2" x14ac:dyDescent="0.25">
      <c r="A9339" s="25"/>
      <c r="B9339" s="26"/>
    </row>
    <row r="9340" spans="1:2" x14ac:dyDescent="0.25">
      <c r="A9340" s="25"/>
      <c r="B9340" s="26"/>
    </row>
    <row r="9341" spans="1:2" x14ac:dyDescent="0.25">
      <c r="A9341" s="25"/>
      <c r="B9341" s="26"/>
    </row>
    <row r="9342" spans="1:2" x14ac:dyDescent="0.25">
      <c r="A9342" s="25"/>
      <c r="B9342" s="26"/>
    </row>
    <row r="9343" spans="1:2" x14ac:dyDescent="0.25">
      <c r="A9343" s="25"/>
      <c r="B9343" s="26"/>
    </row>
    <row r="9344" spans="1:2" x14ac:dyDescent="0.25">
      <c r="A9344" s="25"/>
      <c r="B9344" s="26"/>
    </row>
    <row r="9345" spans="1:2" x14ac:dyDescent="0.25">
      <c r="A9345" s="25"/>
      <c r="B9345" s="26"/>
    </row>
    <row r="9346" spans="1:2" x14ac:dyDescent="0.25">
      <c r="A9346" s="25"/>
      <c r="B9346" s="26"/>
    </row>
    <row r="9347" spans="1:2" x14ac:dyDescent="0.25">
      <c r="A9347" s="25"/>
      <c r="B9347" s="26"/>
    </row>
    <row r="9348" spans="1:2" x14ac:dyDescent="0.25">
      <c r="A9348" s="25"/>
      <c r="B9348" s="26"/>
    </row>
    <row r="9349" spans="1:2" x14ac:dyDescent="0.25">
      <c r="A9349" s="25"/>
      <c r="B9349" s="26"/>
    </row>
    <row r="9350" spans="1:2" x14ac:dyDescent="0.25">
      <c r="A9350" s="25"/>
      <c r="B9350" s="26"/>
    </row>
    <row r="9351" spans="1:2" x14ac:dyDescent="0.25">
      <c r="A9351" s="25"/>
      <c r="B9351" s="26"/>
    </row>
    <row r="9352" spans="1:2" x14ac:dyDescent="0.25">
      <c r="A9352" s="25"/>
      <c r="B9352" s="26"/>
    </row>
    <row r="9353" spans="1:2" x14ac:dyDescent="0.25">
      <c r="A9353" s="25"/>
      <c r="B9353" s="26"/>
    </row>
    <row r="9354" spans="1:2" x14ac:dyDescent="0.25">
      <c r="A9354" s="25"/>
      <c r="B9354" s="26"/>
    </row>
    <row r="9355" spans="1:2" x14ac:dyDescent="0.25">
      <c r="A9355" s="25"/>
      <c r="B9355" s="26"/>
    </row>
    <row r="9356" spans="1:2" x14ac:dyDescent="0.25">
      <c r="A9356" s="25"/>
      <c r="B9356" s="26"/>
    </row>
    <row r="9357" spans="1:2" x14ac:dyDescent="0.25">
      <c r="A9357" s="25"/>
      <c r="B9357" s="26"/>
    </row>
    <row r="9358" spans="1:2" x14ac:dyDescent="0.25">
      <c r="A9358" s="25"/>
      <c r="B9358" s="26"/>
    </row>
    <row r="9359" spans="1:2" x14ac:dyDescent="0.25">
      <c r="A9359" s="25"/>
      <c r="B9359" s="26"/>
    </row>
    <row r="9360" spans="1:2" x14ac:dyDescent="0.25">
      <c r="A9360" s="25"/>
      <c r="B9360" s="26"/>
    </row>
    <row r="9361" spans="1:2" x14ac:dyDescent="0.25">
      <c r="A9361" s="25"/>
      <c r="B9361" s="26"/>
    </row>
    <row r="9362" spans="1:2" x14ac:dyDescent="0.25">
      <c r="A9362" s="25"/>
      <c r="B9362" s="26"/>
    </row>
    <row r="9363" spans="1:2" x14ac:dyDescent="0.25">
      <c r="A9363" s="25"/>
      <c r="B9363" s="26"/>
    </row>
    <row r="9364" spans="1:2" x14ac:dyDescent="0.25">
      <c r="A9364" s="25"/>
      <c r="B9364" s="26"/>
    </row>
    <row r="9365" spans="1:2" x14ac:dyDescent="0.25">
      <c r="A9365" s="25"/>
      <c r="B9365" s="26"/>
    </row>
    <row r="9366" spans="1:2" x14ac:dyDescent="0.25">
      <c r="A9366" s="25"/>
      <c r="B9366" s="26"/>
    </row>
    <row r="9367" spans="1:2" x14ac:dyDescent="0.25">
      <c r="A9367" s="25"/>
      <c r="B9367" s="26"/>
    </row>
    <row r="9368" spans="1:2" x14ac:dyDescent="0.25">
      <c r="A9368" s="25"/>
      <c r="B9368" s="26"/>
    </row>
    <row r="9369" spans="1:2" x14ac:dyDescent="0.25">
      <c r="A9369" s="25"/>
      <c r="B9369" s="26"/>
    </row>
    <row r="9370" spans="1:2" x14ac:dyDescent="0.25">
      <c r="A9370" s="25"/>
      <c r="B9370" s="26"/>
    </row>
    <row r="9371" spans="1:2" x14ac:dyDescent="0.25">
      <c r="A9371" s="25"/>
      <c r="B9371" s="26"/>
    </row>
    <row r="9372" spans="1:2" x14ac:dyDescent="0.25">
      <c r="A9372" s="25"/>
      <c r="B9372" s="26"/>
    </row>
    <row r="9373" spans="1:2" x14ac:dyDescent="0.25">
      <c r="A9373" s="25"/>
      <c r="B9373" s="26"/>
    </row>
    <row r="9374" spans="1:2" x14ac:dyDescent="0.25">
      <c r="A9374" s="25"/>
      <c r="B9374" s="26"/>
    </row>
    <row r="9375" spans="1:2" x14ac:dyDescent="0.25">
      <c r="A9375" s="25"/>
      <c r="B9375" s="26"/>
    </row>
    <row r="9376" spans="1:2" x14ac:dyDescent="0.25">
      <c r="A9376" s="25"/>
      <c r="B9376" s="26"/>
    </row>
    <row r="9377" spans="1:2" x14ac:dyDescent="0.25">
      <c r="A9377" s="25"/>
      <c r="B9377" s="26"/>
    </row>
    <row r="9378" spans="1:2" x14ac:dyDescent="0.25">
      <c r="A9378" s="25"/>
      <c r="B9378" s="26"/>
    </row>
    <row r="9379" spans="1:2" x14ac:dyDescent="0.25">
      <c r="A9379" s="25"/>
      <c r="B9379" s="26"/>
    </row>
    <row r="9380" spans="1:2" x14ac:dyDescent="0.25">
      <c r="A9380" s="25"/>
      <c r="B9380" s="26"/>
    </row>
    <row r="9381" spans="1:2" x14ac:dyDescent="0.25">
      <c r="A9381" s="25"/>
      <c r="B9381" s="26"/>
    </row>
    <row r="9382" spans="1:2" x14ac:dyDescent="0.25">
      <c r="A9382" s="25"/>
      <c r="B9382" s="26"/>
    </row>
    <row r="9383" spans="1:2" x14ac:dyDescent="0.25">
      <c r="A9383" s="25"/>
      <c r="B9383" s="26"/>
    </row>
    <row r="9384" spans="1:2" x14ac:dyDescent="0.25">
      <c r="A9384" s="25"/>
      <c r="B9384" s="26"/>
    </row>
    <row r="9385" spans="1:2" x14ac:dyDescent="0.25">
      <c r="A9385" s="25"/>
      <c r="B9385" s="26"/>
    </row>
    <row r="9386" spans="1:2" x14ac:dyDescent="0.25">
      <c r="A9386" s="25"/>
      <c r="B9386" s="26"/>
    </row>
    <row r="9387" spans="1:2" x14ac:dyDescent="0.25">
      <c r="A9387" s="25"/>
      <c r="B9387" s="26"/>
    </row>
    <row r="9388" spans="1:2" x14ac:dyDescent="0.25">
      <c r="A9388" s="25"/>
      <c r="B9388" s="26"/>
    </row>
    <row r="9389" spans="1:2" x14ac:dyDescent="0.25">
      <c r="A9389" s="25"/>
      <c r="B9389" s="26"/>
    </row>
    <row r="9390" spans="1:2" x14ac:dyDescent="0.25">
      <c r="A9390" s="25"/>
      <c r="B9390" s="26"/>
    </row>
    <row r="9391" spans="1:2" x14ac:dyDescent="0.25">
      <c r="A9391" s="25"/>
      <c r="B9391" s="26"/>
    </row>
    <row r="9392" spans="1:2" x14ac:dyDescent="0.25">
      <c r="A9392" s="25"/>
      <c r="B9392" s="26"/>
    </row>
    <row r="9393" spans="1:2" x14ac:dyDescent="0.25">
      <c r="A9393" s="25"/>
      <c r="B9393" s="26"/>
    </row>
    <row r="9394" spans="1:2" x14ac:dyDescent="0.25">
      <c r="A9394" s="25"/>
      <c r="B9394" s="26"/>
    </row>
    <row r="9395" spans="1:2" x14ac:dyDescent="0.25">
      <c r="A9395" s="25"/>
      <c r="B9395" s="26"/>
    </row>
    <row r="9396" spans="1:2" x14ac:dyDescent="0.25">
      <c r="A9396" s="25"/>
      <c r="B9396" s="26"/>
    </row>
    <row r="9397" spans="1:2" x14ac:dyDescent="0.25">
      <c r="A9397" s="25"/>
      <c r="B9397" s="26"/>
    </row>
    <row r="9398" spans="1:2" x14ac:dyDescent="0.25">
      <c r="A9398" s="25"/>
      <c r="B9398" s="26"/>
    </row>
    <row r="9399" spans="1:2" x14ac:dyDescent="0.25">
      <c r="A9399" s="25"/>
      <c r="B9399" s="26"/>
    </row>
    <row r="9400" spans="1:2" x14ac:dyDescent="0.25">
      <c r="A9400" s="25"/>
      <c r="B9400" s="26"/>
    </row>
    <row r="9401" spans="1:2" x14ac:dyDescent="0.25">
      <c r="A9401" s="25"/>
      <c r="B9401" s="26"/>
    </row>
    <row r="9402" spans="1:2" x14ac:dyDescent="0.25">
      <c r="A9402" s="25"/>
      <c r="B9402" s="26"/>
    </row>
    <row r="9403" spans="1:2" x14ac:dyDescent="0.25">
      <c r="A9403" s="25"/>
      <c r="B9403" s="26"/>
    </row>
    <row r="9404" spans="1:2" x14ac:dyDescent="0.25">
      <c r="A9404" s="25"/>
      <c r="B9404" s="26"/>
    </row>
    <row r="9405" spans="1:2" x14ac:dyDescent="0.25">
      <c r="A9405" s="25"/>
      <c r="B9405" s="26"/>
    </row>
    <row r="9406" spans="1:2" x14ac:dyDescent="0.25">
      <c r="A9406" s="25"/>
      <c r="B9406" s="26"/>
    </row>
    <row r="9407" spans="1:2" x14ac:dyDescent="0.25">
      <c r="A9407" s="25"/>
      <c r="B9407" s="26"/>
    </row>
    <row r="9408" spans="1:2" x14ac:dyDescent="0.25">
      <c r="A9408" s="25"/>
      <c r="B9408" s="26"/>
    </row>
    <row r="9409" spans="1:2" x14ac:dyDescent="0.25">
      <c r="A9409" s="25"/>
      <c r="B9409" s="26"/>
    </row>
    <row r="9410" spans="1:2" x14ac:dyDescent="0.25">
      <c r="A9410" s="25"/>
      <c r="B9410" s="26"/>
    </row>
    <row r="9411" spans="1:2" x14ac:dyDescent="0.25">
      <c r="A9411" s="25"/>
      <c r="B9411" s="26"/>
    </row>
    <row r="9412" spans="1:2" x14ac:dyDescent="0.25">
      <c r="A9412" s="25"/>
      <c r="B9412" s="26"/>
    </row>
    <row r="9413" spans="1:2" x14ac:dyDescent="0.25">
      <c r="A9413" s="25"/>
      <c r="B9413" s="26"/>
    </row>
    <row r="9414" spans="1:2" x14ac:dyDescent="0.25">
      <c r="A9414" s="25"/>
      <c r="B9414" s="26"/>
    </row>
    <row r="9415" spans="1:2" x14ac:dyDescent="0.25">
      <c r="A9415" s="25"/>
      <c r="B9415" s="26"/>
    </row>
    <row r="9416" spans="1:2" x14ac:dyDescent="0.25">
      <c r="A9416" s="25"/>
      <c r="B9416" s="26"/>
    </row>
    <row r="9417" spans="1:2" x14ac:dyDescent="0.25">
      <c r="A9417" s="25"/>
      <c r="B9417" s="26"/>
    </row>
    <row r="9418" spans="1:2" x14ac:dyDescent="0.25">
      <c r="A9418" s="25"/>
      <c r="B9418" s="26"/>
    </row>
    <row r="9419" spans="1:2" x14ac:dyDescent="0.25">
      <c r="A9419" s="25"/>
      <c r="B9419" s="26"/>
    </row>
    <row r="9420" spans="1:2" x14ac:dyDescent="0.25">
      <c r="A9420" s="25"/>
      <c r="B9420" s="26"/>
    </row>
    <row r="9421" spans="1:2" x14ac:dyDescent="0.25">
      <c r="A9421" s="25"/>
      <c r="B9421" s="26"/>
    </row>
    <row r="9422" spans="1:2" x14ac:dyDescent="0.25">
      <c r="A9422" s="25"/>
      <c r="B9422" s="26"/>
    </row>
    <row r="9423" spans="1:2" x14ac:dyDescent="0.25">
      <c r="A9423" s="25"/>
      <c r="B9423" s="26"/>
    </row>
    <row r="9424" spans="1:2" x14ac:dyDescent="0.25">
      <c r="A9424" s="25"/>
      <c r="B9424" s="26"/>
    </row>
    <row r="9425" spans="1:2" x14ac:dyDescent="0.25">
      <c r="A9425" s="25"/>
      <c r="B9425" s="26"/>
    </row>
    <row r="9426" spans="1:2" x14ac:dyDescent="0.25">
      <c r="A9426" s="25"/>
      <c r="B9426" s="26"/>
    </row>
    <row r="9427" spans="1:2" x14ac:dyDescent="0.25">
      <c r="A9427" s="25"/>
      <c r="B9427" s="26"/>
    </row>
    <row r="9428" spans="1:2" x14ac:dyDescent="0.25">
      <c r="A9428" s="25"/>
      <c r="B9428" s="26"/>
    </row>
    <row r="9429" spans="1:2" x14ac:dyDescent="0.25">
      <c r="A9429" s="25"/>
      <c r="B9429" s="26"/>
    </row>
    <row r="9430" spans="1:2" x14ac:dyDescent="0.25">
      <c r="A9430" s="25"/>
      <c r="B9430" s="26"/>
    </row>
    <row r="9431" spans="1:2" x14ac:dyDescent="0.25">
      <c r="A9431" s="25"/>
      <c r="B9431" s="26"/>
    </row>
    <row r="9432" spans="1:2" x14ac:dyDescent="0.25">
      <c r="A9432" s="25"/>
      <c r="B9432" s="26"/>
    </row>
    <row r="9433" spans="1:2" x14ac:dyDescent="0.25">
      <c r="A9433" s="25"/>
      <c r="B9433" s="26"/>
    </row>
    <row r="9434" spans="1:2" x14ac:dyDescent="0.25">
      <c r="A9434" s="25"/>
      <c r="B9434" s="26"/>
    </row>
    <row r="9435" spans="1:2" x14ac:dyDescent="0.25">
      <c r="A9435" s="25"/>
      <c r="B9435" s="26"/>
    </row>
    <row r="9436" spans="1:2" x14ac:dyDescent="0.25">
      <c r="A9436" s="25"/>
      <c r="B9436" s="26"/>
    </row>
    <row r="9437" spans="1:2" x14ac:dyDescent="0.25">
      <c r="A9437" s="25"/>
      <c r="B9437" s="26"/>
    </row>
    <row r="9438" spans="1:2" x14ac:dyDescent="0.25">
      <c r="A9438" s="25"/>
      <c r="B9438" s="26"/>
    </row>
    <row r="9439" spans="1:2" x14ac:dyDescent="0.25">
      <c r="A9439" s="25"/>
      <c r="B9439" s="26"/>
    </row>
    <row r="9440" spans="1:2" x14ac:dyDescent="0.25">
      <c r="A9440" s="25"/>
      <c r="B9440" s="26"/>
    </row>
    <row r="9441" spans="1:2" x14ac:dyDescent="0.25">
      <c r="A9441" s="25"/>
      <c r="B9441" s="26"/>
    </row>
    <row r="9442" spans="1:2" x14ac:dyDescent="0.25">
      <c r="A9442" s="25"/>
      <c r="B9442" s="26"/>
    </row>
    <row r="9443" spans="1:2" x14ac:dyDescent="0.25">
      <c r="A9443" s="25"/>
      <c r="B9443" s="26"/>
    </row>
    <row r="9444" spans="1:2" x14ac:dyDescent="0.25">
      <c r="A9444" s="25"/>
      <c r="B9444" s="26"/>
    </row>
    <row r="9445" spans="1:2" x14ac:dyDescent="0.25">
      <c r="A9445" s="25"/>
      <c r="B9445" s="26"/>
    </row>
    <row r="9446" spans="1:2" x14ac:dyDescent="0.25">
      <c r="A9446" s="25"/>
      <c r="B9446" s="26"/>
    </row>
    <row r="9447" spans="1:2" x14ac:dyDescent="0.25">
      <c r="A9447" s="25"/>
      <c r="B9447" s="26"/>
    </row>
    <row r="9448" spans="1:2" x14ac:dyDescent="0.25">
      <c r="A9448" s="25"/>
      <c r="B9448" s="26"/>
    </row>
    <row r="9449" spans="1:2" x14ac:dyDescent="0.25">
      <c r="A9449" s="25"/>
      <c r="B9449" s="26"/>
    </row>
    <row r="9450" spans="1:2" x14ac:dyDescent="0.25">
      <c r="A9450" s="25"/>
      <c r="B9450" s="26"/>
    </row>
    <row r="9451" spans="1:2" x14ac:dyDescent="0.25">
      <c r="A9451" s="25"/>
      <c r="B9451" s="26"/>
    </row>
    <row r="9452" spans="1:2" x14ac:dyDescent="0.25">
      <c r="A9452" s="25"/>
      <c r="B9452" s="26"/>
    </row>
    <row r="9453" spans="1:2" x14ac:dyDescent="0.25">
      <c r="A9453" s="25"/>
      <c r="B9453" s="26"/>
    </row>
    <row r="9454" spans="1:2" x14ac:dyDescent="0.25">
      <c r="A9454" s="25"/>
      <c r="B9454" s="26"/>
    </row>
    <row r="9455" spans="1:2" x14ac:dyDescent="0.25">
      <c r="A9455" s="25"/>
      <c r="B9455" s="26"/>
    </row>
    <row r="9456" spans="1:2" x14ac:dyDescent="0.25">
      <c r="A9456" s="25"/>
      <c r="B9456" s="26"/>
    </row>
    <row r="9457" spans="1:2" x14ac:dyDescent="0.25">
      <c r="A9457" s="25"/>
      <c r="B9457" s="26"/>
    </row>
    <row r="9458" spans="1:2" x14ac:dyDescent="0.25">
      <c r="A9458" s="25"/>
      <c r="B9458" s="26"/>
    </row>
    <row r="9459" spans="1:2" x14ac:dyDescent="0.25">
      <c r="A9459" s="25"/>
      <c r="B9459" s="26"/>
    </row>
    <row r="9460" spans="1:2" x14ac:dyDescent="0.25">
      <c r="A9460" s="25"/>
      <c r="B9460" s="26"/>
    </row>
    <row r="9461" spans="1:2" x14ac:dyDescent="0.25">
      <c r="A9461" s="25"/>
      <c r="B9461" s="26"/>
    </row>
    <row r="9462" spans="1:2" x14ac:dyDescent="0.25">
      <c r="A9462" s="25"/>
      <c r="B9462" s="26"/>
    </row>
    <row r="9463" spans="1:2" x14ac:dyDescent="0.25">
      <c r="A9463" s="25"/>
      <c r="B9463" s="26"/>
    </row>
    <row r="9464" spans="1:2" x14ac:dyDescent="0.25">
      <c r="A9464" s="25"/>
      <c r="B9464" s="26"/>
    </row>
    <row r="9465" spans="1:2" x14ac:dyDescent="0.25">
      <c r="A9465" s="25"/>
      <c r="B9465" s="26"/>
    </row>
    <row r="9466" spans="1:2" x14ac:dyDescent="0.25">
      <c r="A9466" s="25"/>
      <c r="B9466" s="26"/>
    </row>
    <row r="9467" spans="1:2" x14ac:dyDescent="0.25">
      <c r="A9467" s="25"/>
      <c r="B9467" s="26"/>
    </row>
    <row r="9468" spans="1:2" x14ac:dyDescent="0.25">
      <c r="A9468" s="25"/>
      <c r="B9468" s="26"/>
    </row>
    <row r="9469" spans="1:2" x14ac:dyDescent="0.25">
      <c r="A9469" s="25"/>
      <c r="B9469" s="26"/>
    </row>
    <row r="9470" spans="1:2" x14ac:dyDescent="0.25">
      <c r="A9470" s="25"/>
      <c r="B9470" s="26"/>
    </row>
    <row r="9471" spans="1:2" x14ac:dyDescent="0.25">
      <c r="A9471" s="25"/>
      <c r="B9471" s="26"/>
    </row>
    <row r="9472" spans="1:2" x14ac:dyDescent="0.25">
      <c r="A9472" s="25"/>
      <c r="B9472" s="26"/>
    </row>
    <row r="9473" spans="1:2" x14ac:dyDescent="0.25">
      <c r="A9473" s="25"/>
      <c r="B9473" s="26"/>
    </row>
    <row r="9474" spans="1:2" x14ac:dyDescent="0.25">
      <c r="A9474" s="25"/>
      <c r="B9474" s="26"/>
    </row>
    <row r="9475" spans="1:2" x14ac:dyDescent="0.25">
      <c r="A9475" s="25"/>
      <c r="B9475" s="26"/>
    </row>
    <row r="9476" spans="1:2" x14ac:dyDescent="0.25">
      <c r="A9476" s="25"/>
      <c r="B9476" s="26"/>
    </row>
    <row r="9477" spans="1:2" x14ac:dyDescent="0.25">
      <c r="A9477" s="25"/>
      <c r="B9477" s="26"/>
    </row>
    <row r="9478" spans="1:2" x14ac:dyDescent="0.25">
      <c r="A9478" s="25"/>
      <c r="B9478" s="26"/>
    </row>
    <row r="9479" spans="1:2" x14ac:dyDescent="0.25">
      <c r="A9479" s="25"/>
      <c r="B9479" s="26"/>
    </row>
    <row r="9480" spans="1:2" x14ac:dyDescent="0.25">
      <c r="A9480" s="25"/>
      <c r="B9480" s="26"/>
    </row>
    <row r="9481" spans="1:2" x14ac:dyDescent="0.25">
      <c r="A9481" s="25"/>
      <c r="B9481" s="26"/>
    </row>
    <row r="9482" spans="1:2" x14ac:dyDescent="0.25">
      <c r="A9482" s="25"/>
      <c r="B9482" s="26"/>
    </row>
    <row r="9483" spans="1:2" x14ac:dyDescent="0.25">
      <c r="A9483" s="25"/>
      <c r="B9483" s="26"/>
    </row>
    <row r="9484" spans="1:2" x14ac:dyDescent="0.25">
      <c r="A9484" s="25"/>
      <c r="B9484" s="26"/>
    </row>
    <row r="9485" spans="1:2" x14ac:dyDescent="0.25">
      <c r="A9485" s="25"/>
      <c r="B9485" s="26"/>
    </row>
    <row r="9486" spans="1:2" x14ac:dyDescent="0.25">
      <c r="A9486" s="25"/>
      <c r="B9486" s="26"/>
    </row>
    <row r="9487" spans="1:2" x14ac:dyDescent="0.25">
      <c r="A9487" s="25"/>
      <c r="B9487" s="26"/>
    </row>
    <row r="9488" spans="1:2" x14ac:dyDescent="0.25">
      <c r="A9488" s="25"/>
      <c r="B9488" s="26"/>
    </row>
    <row r="9489" spans="1:2" x14ac:dyDescent="0.25">
      <c r="A9489" s="25"/>
      <c r="B9489" s="26"/>
    </row>
    <row r="9490" spans="1:2" x14ac:dyDescent="0.25">
      <c r="A9490" s="25"/>
      <c r="B9490" s="26"/>
    </row>
    <row r="9491" spans="1:2" x14ac:dyDescent="0.25">
      <c r="A9491" s="25"/>
      <c r="B9491" s="26"/>
    </row>
    <row r="9492" spans="1:2" x14ac:dyDescent="0.25">
      <c r="A9492" s="25"/>
      <c r="B9492" s="26"/>
    </row>
    <row r="9493" spans="1:2" x14ac:dyDescent="0.25">
      <c r="A9493" s="25"/>
      <c r="B9493" s="26"/>
    </row>
    <row r="9494" spans="1:2" x14ac:dyDescent="0.25">
      <c r="A9494" s="25"/>
      <c r="B9494" s="26"/>
    </row>
    <row r="9495" spans="1:2" x14ac:dyDescent="0.25">
      <c r="A9495" s="25"/>
      <c r="B9495" s="26"/>
    </row>
    <row r="9496" spans="1:2" x14ac:dyDescent="0.25">
      <c r="A9496" s="25"/>
      <c r="B9496" s="26"/>
    </row>
    <row r="9497" spans="1:2" x14ac:dyDescent="0.25">
      <c r="A9497" s="25"/>
      <c r="B9497" s="26"/>
    </row>
    <row r="9498" spans="1:2" x14ac:dyDescent="0.25">
      <c r="A9498" s="25"/>
      <c r="B9498" s="26"/>
    </row>
    <row r="9499" spans="1:2" x14ac:dyDescent="0.25">
      <c r="A9499" s="25"/>
      <c r="B9499" s="26"/>
    </row>
    <row r="9500" spans="1:2" x14ac:dyDescent="0.25">
      <c r="A9500" s="25"/>
      <c r="B9500" s="26"/>
    </row>
    <row r="9501" spans="1:2" x14ac:dyDescent="0.25">
      <c r="A9501" s="25"/>
      <c r="B9501" s="26"/>
    </row>
    <row r="9502" spans="1:2" x14ac:dyDescent="0.25">
      <c r="A9502" s="25"/>
      <c r="B9502" s="26"/>
    </row>
    <row r="9503" spans="1:2" x14ac:dyDescent="0.25">
      <c r="A9503" s="25"/>
      <c r="B9503" s="26"/>
    </row>
    <row r="9504" spans="1:2" x14ac:dyDescent="0.25">
      <c r="A9504" s="25"/>
      <c r="B9504" s="26"/>
    </row>
    <row r="9505" spans="1:2" x14ac:dyDescent="0.25">
      <c r="A9505" s="25"/>
      <c r="B9505" s="26"/>
    </row>
    <row r="9506" spans="1:2" x14ac:dyDescent="0.25">
      <c r="A9506" s="25"/>
      <c r="B9506" s="26"/>
    </row>
    <row r="9507" spans="1:2" x14ac:dyDescent="0.25">
      <c r="A9507" s="25"/>
      <c r="B9507" s="26"/>
    </row>
    <row r="9508" spans="1:2" x14ac:dyDescent="0.25">
      <c r="A9508" s="25"/>
      <c r="B9508" s="26"/>
    </row>
    <row r="9509" spans="1:2" x14ac:dyDescent="0.25">
      <c r="A9509" s="25"/>
      <c r="B9509" s="26"/>
    </row>
    <row r="9510" spans="1:2" x14ac:dyDescent="0.25">
      <c r="A9510" s="25"/>
      <c r="B9510" s="26"/>
    </row>
    <row r="9511" spans="1:2" x14ac:dyDescent="0.25">
      <c r="A9511" s="25"/>
      <c r="B9511" s="26"/>
    </row>
    <row r="9512" spans="1:2" x14ac:dyDescent="0.25">
      <c r="A9512" s="25"/>
      <c r="B9512" s="26"/>
    </row>
    <row r="9513" spans="1:2" x14ac:dyDescent="0.25">
      <c r="A9513" s="25"/>
      <c r="B9513" s="26"/>
    </row>
    <row r="9514" spans="1:2" x14ac:dyDescent="0.25">
      <c r="A9514" s="25"/>
      <c r="B9514" s="26"/>
    </row>
    <row r="9515" spans="1:2" x14ac:dyDescent="0.25">
      <c r="A9515" s="25"/>
      <c r="B9515" s="26"/>
    </row>
    <row r="9516" spans="1:2" x14ac:dyDescent="0.25">
      <c r="A9516" s="25"/>
      <c r="B9516" s="26"/>
    </row>
    <row r="9517" spans="1:2" x14ac:dyDescent="0.25">
      <c r="A9517" s="25"/>
      <c r="B9517" s="26"/>
    </row>
    <row r="9518" spans="1:2" x14ac:dyDescent="0.25">
      <c r="A9518" s="25"/>
      <c r="B9518" s="26"/>
    </row>
    <row r="9519" spans="1:2" x14ac:dyDescent="0.25">
      <c r="A9519" s="25"/>
      <c r="B9519" s="26"/>
    </row>
    <row r="9520" spans="1:2" x14ac:dyDescent="0.25">
      <c r="A9520" s="25"/>
      <c r="B9520" s="26"/>
    </row>
    <row r="9521" spans="1:2" x14ac:dyDescent="0.25">
      <c r="A9521" s="25"/>
      <c r="B9521" s="26"/>
    </row>
    <row r="9522" spans="1:2" x14ac:dyDescent="0.25">
      <c r="A9522" s="25"/>
      <c r="B9522" s="26"/>
    </row>
    <row r="9523" spans="1:2" x14ac:dyDescent="0.25">
      <c r="A9523" s="25"/>
      <c r="B9523" s="26"/>
    </row>
    <row r="9524" spans="1:2" x14ac:dyDescent="0.25">
      <c r="A9524" s="25"/>
      <c r="B9524" s="26"/>
    </row>
    <row r="9525" spans="1:2" x14ac:dyDescent="0.25">
      <c r="A9525" s="25"/>
      <c r="B9525" s="26"/>
    </row>
    <row r="9526" spans="1:2" x14ac:dyDescent="0.25">
      <c r="A9526" s="25"/>
      <c r="B9526" s="26"/>
    </row>
    <row r="9527" spans="1:2" x14ac:dyDescent="0.25">
      <c r="A9527" s="25"/>
      <c r="B9527" s="26"/>
    </row>
    <row r="9528" spans="1:2" x14ac:dyDescent="0.25">
      <c r="A9528" s="25"/>
      <c r="B9528" s="26"/>
    </row>
    <row r="9529" spans="1:2" x14ac:dyDescent="0.25">
      <c r="A9529" s="25"/>
      <c r="B9529" s="26"/>
    </row>
    <row r="9530" spans="1:2" x14ac:dyDescent="0.25">
      <c r="A9530" s="25"/>
      <c r="B9530" s="26"/>
    </row>
    <row r="9531" spans="1:2" x14ac:dyDescent="0.25">
      <c r="A9531" s="25"/>
      <c r="B9531" s="26"/>
    </row>
    <row r="9532" spans="1:2" x14ac:dyDescent="0.25">
      <c r="A9532" s="25"/>
      <c r="B9532" s="26"/>
    </row>
    <row r="9533" spans="1:2" x14ac:dyDescent="0.25">
      <c r="A9533" s="25"/>
      <c r="B9533" s="26"/>
    </row>
    <row r="9534" spans="1:2" x14ac:dyDescent="0.25">
      <c r="A9534" s="25"/>
      <c r="B9534" s="26"/>
    </row>
    <row r="9535" spans="1:2" x14ac:dyDescent="0.25">
      <c r="A9535" s="25"/>
      <c r="B9535" s="26"/>
    </row>
    <row r="9536" spans="1:2" x14ac:dyDescent="0.25">
      <c r="A9536" s="25"/>
      <c r="B9536" s="26"/>
    </row>
    <row r="9537" spans="1:2" x14ac:dyDescent="0.25">
      <c r="A9537" s="25"/>
      <c r="B9537" s="26"/>
    </row>
    <row r="9538" spans="1:2" x14ac:dyDescent="0.25">
      <c r="A9538" s="25"/>
      <c r="B9538" s="26"/>
    </row>
    <row r="9539" spans="1:2" x14ac:dyDescent="0.25">
      <c r="A9539" s="25"/>
      <c r="B9539" s="26"/>
    </row>
    <row r="9540" spans="1:2" x14ac:dyDescent="0.25">
      <c r="A9540" s="25"/>
      <c r="B9540" s="26"/>
    </row>
    <row r="9541" spans="1:2" x14ac:dyDescent="0.25">
      <c r="A9541" s="25"/>
      <c r="B9541" s="26"/>
    </row>
    <row r="9542" spans="1:2" x14ac:dyDescent="0.25">
      <c r="A9542" s="25"/>
      <c r="B9542" s="26"/>
    </row>
    <row r="9543" spans="1:2" x14ac:dyDescent="0.25">
      <c r="A9543" s="25"/>
      <c r="B9543" s="26"/>
    </row>
    <row r="9544" spans="1:2" x14ac:dyDescent="0.25">
      <c r="A9544" s="25"/>
      <c r="B9544" s="26"/>
    </row>
    <row r="9545" spans="1:2" x14ac:dyDescent="0.25">
      <c r="A9545" s="25"/>
      <c r="B9545" s="26"/>
    </row>
    <row r="9546" spans="1:2" x14ac:dyDescent="0.25">
      <c r="A9546" s="25"/>
      <c r="B9546" s="26"/>
    </row>
    <row r="9547" spans="1:2" x14ac:dyDescent="0.25">
      <c r="A9547" s="25"/>
      <c r="B9547" s="26"/>
    </row>
    <row r="9548" spans="1:2" x14ac:dyDescent="0.25">
      <c r="A9548" s="25"/>
      <c r="B9548" s="26"/>
    </row>
    <row r="9549" spans="1:2" x14ac:dyDescent="0.25">
      <c r="A9549" s="25"/>
      <c r="B9549" s="26"/>
    </row>
    <row r="9550" spans="1:2" x14ac:dyDescent="0.25">
      <c r="A9550" s="25"/>
      <c r="B9550" s="26"/>
    </row>
    <row r="9551" spans="1:2" x14ac:dyDescent="0.25">
      <c r="A9551" s="25"/>
      <c r="B9551" s="26"/>
    </row>
    <row r="9552" spans="1:2" x14ac:dyDescent="0.25">
      <c r="A9552" s="25"/>
      <c r="B9552" s="26"/>
    </row>
    <row r="9553" spans="1:2" x14ac:dyDescent="0.25">
      <c r="A9553" s="25"/>
      <c r="B9553" s="26"/>
    </row>
    <row r="9554" spans="1:2" x14ac:dyDescent="0.25">
      <c r="A9554" s="25"/>
      <c r="B9554" s="26"/>
    </row>
    <row r="9555" spans="1:2" x14ac:dyDescent="0.25">
      <c r="A9555" s="25"/>
      <c r="B9555" s="26"/>
    </row>
    <row r="9556" spans="1:2" x14ac:dyDescent="0.25">
      <c r="A9556" s="25"/>
      <c r="B9556" s="26"/>
    </row>
    <row r="9557" spans="1:2" x14ac:dyDescent="0.25">
      <c r="A9557" s="25"/>
      <c r="B9557" s="26"/>
    </row>
    <row r="9558" spans="1:2" x14ac:dyDescent="0.25">
      <c r="A9558" s="25"/>
      <c r="B9558" s="26"/>
    </row>
    <row r="9559" spans="1:2" x14ac:dyDescent="0.25">
      <c r="A9559" s="25"/>
      <c r="B9559" s="26"/>
    </row>
    <row r="9560" spans="1:2" x14ac:dyDescent="0.25">
      <c r="A9560" s="25"/>
      <c r="B9560" s="26"/>
    </row>
    <row r="9561" spans="1:2" x14ac:dyDescent="0.25">
      <c r="A9561" s="25"/>
      <c r="B9561" s="26"/>
    </row>
    <row r="9562" spans="1:2" x14ac:dyDescent="0.25">
      <c r="A9562" s="25"/>
      <c r="B9562" s="26"/>
    </row>
    <row r="9563" spans="1:2" x14ac:dyDescent="0.25">
      <c r="A9563" s="25"/>
      <c r="B9563" s="26"/>
    </row>
    <row r="9564" spans="1:2" x14ac:dyDescent="0.25">
      <c r="A9564" s="25"/>
      <c r="B9564" s="26"/>
    </row>
    <row r="9565" spans="1:2" x14ac:dyDescent="0.25">
      <c r="A9565" s="25"/>
      <c r="B9565" s="26"/>
    </row>
    <row r="9566" spans="1:2" x14ac:dyDescent="0.25">
      <c r="A9566" s="25"/>
      <c r="B9566" s="26"/>
    </row>
    <row r="9567" spans="1:2" x14ac:dyDescent="0.25">
      <c r="A9567" s="25"/>
      <c r="B9567" s="26"/>
    </row>
    <row r="9568" spans="1:2" x14ac:dyDescent="0.25">
      <c r="A9568" s="25"/>
      <c r="B9568" s="26"/>
    </row>
    <row r="9569" spans="1:2" x14ac:dyDescent="0.25">
      <c r="A9569" s="25"/>
      <c r="B9569" s="26"/>
    </row>
    <row r="9570" spans="1:2" x14ac:dyDescent="0.25">
      <c r="A9570" s="25"/>
      <c r="B9570" s="26"/>
    </row>
    <row r="9571" spans="1:2" x14ac:dyDescent="0.25">
      <c r="A9571" s="25"/>
      <c r="B9571" s="26"/>
    </row>
    <row r="9572" spans="1:2" x14ac:dyDescent="0.25">
      <c r="A9572" s="25"/>
      <c r="B9572" s="26"/>
    </row>
    <row r="9573" spans="1:2" x14ac:dyDescent="0.25">
      <c r="A9573" s="25"/>
      <c r="B9573" s="26"/>
    </row>
    <row r="9574" spans="1:2" x14ac:dyDescent="0.25">
      <c r="A9574" s="25"/>
      <c r="B9574" s="26"/>
    </row>
    <row r="9575" spans="1:2" x14ac:dyDescent="0.25">
      <c r="A9575" s="25"/>
      <c r="B9575" s="26"/>
    </row>
    <row r="9576" spans="1:2" x14ac:dyDescent="0.25">
      <c r="A9576" s="25"/>
      <c r="B9576" s="26"/>
    </row>
    <row r="9577" spans="1:2" x14ac:dyDescent="0.25">
      <c r="A9577" s="25"/>
      <c r="B9577" s="26"/>
    </row>
    <row r="9578" spans="1:2" x14ac:dyDescent="0.25">
      <c r="A9578" s="25"/>
      <c r="B9578" s="26"/>
    </row>
    <row r="9579" spans="1:2" x14ac:dyDescent="0.25">
      <c r="A9579" s="25"/>
      <c r="B9579" s="26"/>
    </row>
    <row r="9580" spans="1:2" x14ac:dyDescent="0.25">
      <c r="A9580" s="25"/>
      <c r="B9580" s="26"/>
    </row>
    <row r="9581" spans="1:2" x14ac:dyDescent="0.25">
      <c r="A9581" s="25"/>
      <c r="B9581" s="26"/>
    </row>
    <row r="9582" spans="1:2" x14ac:dyDescent="0.25">
      <c r="A9582" s="25"/>
      <c r="B9582" s="26"/>
    </row>
    <row r="9583" spans="1:2" x14ac:dyDescent="0.25">
      <c r="A9583" s="25"/>
      <c r="B9583" s="26"/>
    </row>
    <row r="9584" spans="1:2" x14ac:dyDescent="0.25">
      <c r="A9584" s="25"/>
      <c r="B9584" s="26"/>
    </row>
    <row r="9585" spans="1:2" x14ac:dyDescent="0.25">
      <c r="A9585" s="25"/>
      <c r="B9585" s="26"/>
    </row>
    <row r="9586" spans="1:2" x14ac:dyDescent="0.25">
      <c r="A9586" s="25"/>
      <c r="B9586" s="26"/>
    </row>
    <row r="9587" spans="1:2" x14ac:dyDescent="0.25">
      <c r="A9587" s="25"/>
      <c r="B9587" s="26"/>
    </row>
    <row r="9588" spans="1:2" x14ac:dyDescent="0.25">
      <c r="A9588" s="25"/>
      <c r="B9588" s="26"/>
    </row>
    <row r="9589" spans="1:2" x14ac:dyDescent="0.25">
      <c r="A9589" s="25"/>
      <c r="B9589" s="26"/>
    </row>
    <row r="9590" spans="1:2" x14ac:dyDescent="0.25">
      <c r="A9590" s="25"/>
      <c r="B9590" s="26"/>
    </row>
    <row r="9591" spans="1:2" x14ac:dyDescent="0.25">
      <c r="A9591" s="25"/>
      <c r="B9591" s="26"/>
    </row>
    <row r="9592" spans="1:2" x14ac:dyDescent="0.25">
      <c r="A9592" s="25"/>
      <c r="B9592" s="26"/>
    </row>
    <row r="9593" spans="1:2" x14ac:dyDescent="0.25">
      <c r="A9593" s="25"/>
      <c r="B9593" s="26"/>
    </row>
    <row r="9594" spans="1:2" x14ac:dyDescent="0.25">
      <c r="A9594" s="25"/>
      <c r="B9594" s="26"/>
    </row>
    <row r="9595" spans="1:2" x14ac:dyDescent="0.25">
      <c r="A9595" s="25"/>
      <c r="B9595" s="26"/>
    </row>
    <row r="9596" spans="1:2" x14ac:dyDescent="0.25">
      <c r="A9596" s="25"/>
      <c r="B9596" s="26"/>
    </row>
    <row r="9597" spans="1:2" x14ac:dyDescent="0.25">
      <c r="A9597" s="25"/>
      <c r="B9597" s="26"/>
    </row>
    <row r="9598" spans="1:2" x14ac:dyDescent="0.25">
      <c r="A9598" s="25"/>
      <c r="B9598" s="26"/>
    </row>
    <row r="9599" spans="1:2" x14ac:dyDescent="0.25">
      <c r="A9599" s="25"/>
      <c r="B9599" s="26"/>
    </row>
    <row r="9600" spans="1:2" x14ac:dyDescent="0.25">
      <c r="A9600" s="25"/>
      <c r="B9600" s="26"/>
    </row>
    <row r="9601" spans="1:2" x14ac:dyDescent="0.25">
      <c r="A9601" s="25"/>
      <c r="B9601" s="26"/>
    </row>
    <row r="9602" spans="1:2" x14ac:dyDescent="0.25">
      <c r="A9602" s="25"/>
      <c r="B9602" s="26"/>
    </row>
    <row r="9603" spans="1:2" x14ac:dyDescent="0.25">
      <c r="A9603" s="25"/>
      <c r="B9603" s="26"/>
    </row>
    <row r="9604" spans="1:2" x14ac:dyDescent="0.25">
      <c r="A9604" s="25"/>
      <c r="B9604" s="26"/>
    </row>
    <row r="9605" spans="1:2" x14ac:dyDescent="0.25">
      <c r="A9605" s="25"/>
      <c r="B9605" s="26"/>
    </row>
    <row r="9606" spans="1:2" x14ac:dyDescent="0.25">
      <c r="A9606" s="25"/>
      <c r="B9606" s="26"/>
    </row>
    <row r="9607" spans="1:2" x14ac:dyDescent="0.25">
      <c r="A9607" s="25"/>
      <c r="B9607" s="26"/>
    </row>
    <row r="9608" spans="1:2" x14ac:dyDescent="0.25">
      <c r="A9608" s="25"/>
      <c r="B9608" s="26"/>
    </row>
    <row r="9609" spans="1:2" x14ac:dyDescent="0.25">
      <c r="A9609" s="25"/>
      <c r="B9609" s="26"/>
    </row>
    <row r="9610" spans="1:2" x14ac:dyDescent="0.25">
      <c r="A9610" s="25"/>
      <c r="B9610" s="26"/>
    </row>
    <row r="9611" spans="1:2" x14ac:dyDescent="0.25">
      <c r="A9611" s="25"/>
      <c r="B9611" s="26"/>
    </row>
    <row r="9612" spans="1:2" x14ac:dyDescent="0.25">
      <c r="A9612" s="25"/>
      <c r="B9612" s="26"/>
    </row>
    <row r="9613" spans="1:2" x14ac:dyDescent="0.25">
      <c r="A9613" s="25"/>
      <c r="B9613" s="26"/>
    </row>
    <row r="9614" spans="1:2" x14ac:dyDescent="0.25">
      <c r="A9614" s="25"/>
      <c r="B9614" s="26"/>
    </row>
    <row r="9615" spans="1:2" x14ac:dyDescent="0.25">
      <c r="A9615" s="25"/>
      <c r="B9615" s="26"/>
    </row>
    <row r="9616" spans="1:2" x14ac:dyDescent="0.25">
      <c r="A9616" s="25"/>
      <c r="B9616" s="26"/>
    </row>
    <row r="9617" spans="1:2" x14ac:dyDescent="0.25">
      <c r="A9617" s="25"/>
      <c r="B9617" s="26"/>
    </row>
    <row r="9618" spans="1:2" x14ac:dyDescent="0.25">
      <c r="A9618" s="25"/>
      <c r="B9618" s="26"/>
    </row>
    <row r="9619" spans="1:2" x14ac:dyDescent="0.25">
      <c r="A9619" s="25"/>
      <c r="B9619" s="26"/>
    </row>
    <row r="9620" spans="1:2" x14ac:dyDescent="0.25">
      <c r="A9620" s="25"/>
      <c r="B9620" s="26"/>
    </row>
    <row r="9621" spans="1:2" x14ac:dyDescent="0.25">
      <c r="A9621" s="25"/>
      <c r="B9621" s="26"/>
    </row>
    <row r="9622" spans="1:2" x14ac:dyDescent="0.25">
      <c r="A9622" s="25"/>
      <c r="B9622" s="26"/>
    </row>
    <row r="9623" spans="1:2" x14ac:dyDescent="0.25">
      <c r="A9623" s="25"/>
      <c r="B9623" s="26"/>
    </row>
    <row r="9624" spans="1:2" x14ac:dyDescent="0.25">
      <c r="A9624" s="25"/>
      <c r="B9624" s="26"/>
    </row>
    <row r="9625" spans="1:2" x14ac:dyDescent="0.25">
      <c r="A9625" s="25"/>
      <c r="B9625" s="26"/>
    </row>
    <row r="9626" spans="1:2" x14ac:dyDescent="0.25">
      <c r="A9626" s="25"/>
      <c r="B9626" s="26"/>
    </row>
    <row r="9627" spans="1:2" x14ac:dyDescent="0.25">
      <c r="A9627" s="25"/>
      <c r="B9627" s="26"/>
    </row>
    <row r="9628" spans="1:2" x14ac:dyDescent="0.25">
      <c r="A9628" s="25"/>
      <c r="B9628" s="26"/>
    </row>
    <row r="9629" spans="1:2" x14ac:dyDescent="0.25">
      <c r="A9629" s="25"/>
      <c r="B9629" s="26"/>
    </row>
    <row r="9630" spans="1:2" x14ac:dyDescent="0.25">
      <c r="A9630" s="25"/>
      <c r="B9630" s="26"/>
    </row>
    <row r="9631" spans="1:2" x14ac:dyDescent="0.25">
      <c r="A9631" s="25"/>
      <c r="B9631" s="26"/>
    </row>
    <row r="9632" spans="1:2" x14ac:dyDescent="0.25">
      <c r="A9632" s="25"/>
      <c r="B9632" s="26"/>
    </row>
    <row r="9633" spans="1:2" x14ac:dyDescent="0.25">
      <c r="A9633" s="25"/>
      <c r="B9633" s="26"/>
    </row>
    <row r="9634" spans="1:2" x14ac:dyDescent="0.25">
      <c r="A9634" s="25"/>
      <c r="B9634" s="26"/>
    </row>
    <row r="9635" spans="1:2" x14ac:dyDescent="0.25">
      <c r="A9635" s="25"/>
      <c r="B9635" s="26"/>
    </row>
    <row r="9636" spans="1:2" x14ac:dyDescent="0.25">
      <c r="A9636" s="25"/>
      <c r="B9636" s="26"/>
    </row>
    <row r="9637" spans="1:2" x14ac:dyDescent="0.25">
      <c r="A9637" s="25"/>
      <c r="B9637" s="26"/>
    </row>
    <row r="9638" spans="1:2" x14ac:dyDescent="0.25">
      <c r="A9638" s="25"/>
      <c r="B9638" s="26"/>
    </row>
    <row r="9639" spans="1:2" x14ac:dyDescent="0.25">
      <c r="A9639" s="25"/>
      <c r="B9639" s="26"/>
    </row>
    <row r="9640" spans="1:2" x14ac:dyDescent="0.25">
      <c r="A9640" s="25"/>
      <c r="B9640" s="26"/>
    </row>
    <row r="9641" spans="1:2" x14ac:dyDescent="0.25">
      <c r="A9641" s="25"/>
      <c r="B9641" s="26"/>
    </row>
    <row r="9642" spans="1:2" x14ac:dyDescent="0.25">
      <c r="A9642" s="25"/>
      <c r="B9642" s="26"/>
    </row>
    <row r="9643" spans="1:2" x14ac:dyDescent="0.25">
      <c r="A9643" s="25"/>
      <c r="B9643" s="26"/>
    </row>
    <row r="9644" spans="1:2" x14ac:dyDescent="0.25">
      <c r="A9644" s="25"/>
      <c r="B9644" s="26"/>
    </row>
    <row r="9645" spans="1:2" x14ac:dyDescent="0.25">
      <c r="A9645" s="25"/>
      <c r="B9645" s="26"/>
    </row>
    <row r="9646" spans="1:2" x14ac:dyDescent="0.25">
      <c r="A9646" s="25"/>
      <c r="B9646" s="26"/>
    </row>
    <row r="9647" spans="1:2" x14ac:dyDescent="0.25">
      <c r="A9647" s="25"/>
      <c r="B9647" s="26"/>
    </row>
    <row r="9648" spans="1:2" x14ac:dyDescent="0.25">
      <c r="A9648" s="25"/>
      <c r="B9648" s="26"/>
    </row>
    <row r="9649" spans="1:2" x14ac:dyDescent="0.25">
      <c r="A9649" s="25"/>
      <c r="B9649"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36"/>
  <sheetViews>
    <sheetView topLeftCell="A5" zoomScale="118" zoomScaleNormal="118" workbookViewId="0">
      <selection activeCell="E5" sqref="E5"/>
    </sheetView>
  </sheetViews>
  <sheetFormatPr defaultRowHeight="15" x14ac:dyDescent="0.25"/>
  <cols>
    <col min="3" max="3" width="12.28515625" style="75" customWidth="1"/>
    <col min="4" max="4" width="17" style="77" customWidth="1"/>
    <col min="5" max="5" width="19.85546875" style="79" customWidth="1"/>
    <col min="6" max="6" width="10.85546875" style="75" customWidth="1"/>
    <col min="7" max="7" width="12" style="77" customWidth="1"/>
    <col min="8" max="8" width="11.85546875" style="79" customWidth="1"/>
    <col min="9" max="9" width="9.140625" style="75"/>
    <col min="10" max="10" width="9.140625" style="77"/>
    <col min="11" max="11" width="9.140625" style="79"/>
  </cols>
  <sheetData>
    <row r="2" spans="1:11" ht="14.45" x14ac:dyDescent="0.3">
      <c r="A2" t="s">
        <v>170</v>
      </c>
      <c r="B2">
        <f>'Low Level Out'!$B$92</f>
        <v>1025.1310195424362</v>
      </c>
    </row>
    <row r="3" spans="1:11" ht="14.45" x14ac:dyDescent="0.3">
      <c r="A3" t="s">
        <v>182</v>
      </c>
      <c r="B3">
        <v>5000</v>
      </c>
    </row>
    <row r="4" spans="1:11" ht="28.9" x14ac:dyDescent="0.3">
      <c r="C4" s="76" t="s">
        <v>171</v>
      </c>
      <c r="D4" s="78" t="s">
        <v>172</v>
      </c>
      <c r="E4" s="80" t="s">
        <v>173</v>
      </c>
    </row>
    <row r="5" spans="1:11" ht="14.45" x14ac:dyDescent="0.3">
      <c r="C5" s="75">
        <f>SQRT($B$2/2/PI())</f>
        <v>12.773201207098129</v>
      </c>
      <c r="D5" s="77">
        <f>$B$2/(2*PI()*15)</f>
        <v>10.87697793846754</v>
      </c>
      <c r="E5" s="79">
        <f>SQRT($B$2/PI()+15^2)-15</f>
        <v>8.4799773882775717</v>
      </c>
    </row>
    <row r="9" spans="1:11" ht="72" x14ac:dyDescent="0.3">
      <c r="B9" s="56" t="s">
        <v>175</v>
      </c>
      <c r="C9" s="76" t="s">
        <v>176</v>
      </c>
      <c r="D9" s="78" t="s">
        <v>177</v>
      </c>
      <c r="E9" s="80" t="s">
        <v>178</v>
      </c>
      <c r="F9" s="76" t="s">
        <v>179</v>
      </c>
      <c r="G9" s="78" t="s">
        <v>180</v>
      </c>
      <c r="H9" s="80" t="s">
        <v>181</v>
      </c>
      <c r="I9" s="76" t="s">
        <v>179</v>
      </c>
      <c r="J9" s="78" t="s">
        <v>180</v>
      </c>
      <c r="K9" s="80" t="s">
        <v>181</v>
      </c>
    </row>
    <row r="10" spans="1:11" ht="14.45" x14ac:dyDescent="0.3">
      <c r="A10" t="s">
        <v>174</v>
      </c>
      <c r="B10" s="2">
        <v>0</v>
      </c>
      <c r="C10" s="75">
        <f>C$5+$B10</f>
        <v>12.773201207098129</v>
      </c>
      <c r="D10" s="77">
        <f t="shared" ref="D10:E25" si="0">D$5+$B10</f>
        <v>10.87697793846754</v>
      </c>
      <c r="E10" s="79">
        <f t="shared" si="0"/>
        <v>8.4799773882775717</v>
      </c>
      <c r="F10" s="75">
        <f>2*PI()*C10^2</f>
        <v>1025.1310195424362</v>
      </c>
      <c r="G10" s="77">
        <f>$D10*2*PI()*15</f>
        <v>1025.1310195424364</v>
      </c>
      <c r="H10" s="79">
        <f>$E10*2*PI()*15+$E10^2*PI()</f>
        <v>1025.1310195424358</v>
      </c>
      <c r="I10" s="75">
        <f>$B$3/F10</f>
        <v>4.8774253287464981</v>
      </c>
      <c r="J10" s="77">
        <f t="shared" ref="J10:J36" si="1">$B$3/G10</f>
        <v>4.8774253287464973</v>
      </c>
      <c r="K10" s="79">
        <f t="shared" ref="K10:K36" si="2">$B$3/H10</f>
        <v>4.8774253287465008</v>
      </c>
    </row>
    <row r="11" spans="1:11" ht="14.45" x14ac:dyDescent="0.3">
      <c r="B11" s="2">
        <f>B10+0.1</f>
        <v>0.1</v>
      </c>
      <c r="C11" s="75">
        <f>C$5+$B11</f>
        <v>12.873201207098129</v>
      </c>
      <c r="D11" s="77">
        <f t="shared" si="0"/>
        <v>10.97697793846754</v>
      </c>
      <c r="E11" s="79">
        <f t="shared" si="0"/>
        <v>8.5799773882775714</v>
      </c>
      <c r="F11" s="75">
        <f>2*PI()*C11^2</f>
        <v>1041.2451294255256</v>
      </c>
      <c r="G11" s="77">
        <f>$D11*2*PI()*15</f>
        <v>1034.5557975032057</v>
      </c>
      <c r="H11" s="79">
        <f>$E11*2*PI()*15+$E11^2*PI()</f>
        <v>1039.9153403628652</v>
      </c>
      <c r="I11" s="75">
        <f t="shared" ref="I11:I36" si="3">$B$3/F11</f>
        <v>4.8019432299852323</v>
      </c>
      <c r="J11" s="77">
        <f t="shared" si="1"/>
        <v>4.8329921035356307</v>
      </c>
      <c r="K11" s="79">
        <f t="shared" si="2"/>
        <v>4.8080837025207392</v>
      </c>
    </row>
    <row r="12" spans="1:11" ht="14.45" x14ac:dyDescent="0.3">
      <c r="B12" s="2">
        <f t="shared" ref="B12:B30" si="4">B11+0.1</f>
        <v>0.2</v>
      </c>
      <c r="C12" s="75">
        <f t="shared" ref="C12:E36" si="5">C$5+$B12</f>
        <v>12.973201207098128</v>
      </c>
      <c r="D12" s="77">
        <f t="shared" si="0"/>
        <v>11.07697793846754</v>
      </c>
      <c r="E12" s="79">
        <f t="shared" si="0"/>
        <v>8.679977388277571</v>
      </c>
      <c r="F12" s="75">
        <f t="shared" ref="F12:F36" si="6">2*PI()*C12^2</f>
        <v>1057.4849030147584</v>
      </c>
      <c r="G12" s="77">
        <f t="shared" ref="G12:G36" si="7">$D12*2*PI()*15</f>
        <v>1043.9805754639751</v>
      </c>
      <c r="H12" s="79">
        <f t="shared" ref="H12:H36" si="8">$E12*2*PI()*15+$E12^2*PI()</f>
        <v>1054.7624930363663</v>
      </c>
      <c r="I12" s="75">
        <f t="shared" si="3"/>
        <v>4.728199888003715</v>
      </c>
      <c r="J12" s="77">
        <f t="shared" si="1"/>
        <v>4.7893611409176415</v>
      </c>
      <c r="K12" s="79">
        <f t="shared" si="2"/>
        <v>4.7404036766669604</v>
      </c>
    </row>
    <row r="13" spans="1:11" ht="14.45" x14ac:dyDescent="0.3">
      <c r="B13" s="2">
        <f t="shared" si="4"/>
        <v>0.30000000000000004</v>
      </c>
      <c r="C13" s="75">
        <f t="shared" si="5"/>
        <v>13.07320120709813</v>
      </c>
      <c r="D13" s="77">
        <f t="shared" si="0"/>
        <v>11.176977938467541</v>
      </c>
      <c r="E13" s="79">
        <f t="shared" si="0"/>
        <v>8.7799773882775725</v>
      </c>
      <c r="F13" s="75">
        <f t="shared" si="6"/>
        <v>1073.8503403101352</v>
      </c>
      <c r="G13" s="77">
        <f t="shared" si="7"/>
        <v>1053.4053534247444</v>
      </c>
      <c r="H13" s="79">
        <f t="shared" si="8"/>
        <v>1069.6724775629393</v>
      </c>
      <c r="I13" s="75">
        <f t="shared" si="3"/>
        <v>4.6561423061578271</v>
      </c>
      <c r="J13" s="77">
        <f t="shared" si="1"/>
        <v>4.7465109074530654</v>
      </c>
      <c r="K13" s="79">
        <f t="shared" si="2"/>
        <v>4.6743279881255066</v>
      </c>
    </row>
    <row r="14" spans="1:11" ht="14.45" x14ac:dyDescent="0.3">
      <c r="B14" s="2">
        <f t="shared" si="4"/>
        <v>0.4</v>
      </c>
      <c r="C14" s="75">
        <f t="shared" si="5"/>
        <v>13.173201207098129</v>
      </c>
      <c r="D14" s="77">
        <f t="shared" si="0"/>
        <v>11.276977938467541</v>
      </c>
      <c r="E14" s="79">
        <f t="shared" si="0"/>
        <v>8.8799773882775721</v>
      </c>
      <c r="F14" s="75">
        <f t="shared" si="6"/>
        <v>1090.3414413116552</v>
      </c>
      <c r="G14" s="77">
        <f t="shared" si="7"/>
        <v>1062.8301313855138</v>
      </c>
      <c r="H14" s="79">
        <f t="shared" si="8"/>
        <v>1084.6452939425842</v>
      </c>
      <c r="I14" s="75">
        <f t="shared" si="3"/>
        <v>4.5857194916714503</v>
      </c>
      <c r="J14" s="77">
        <f t="shared" si="1"/>
        <v>4.704420633504208</v>
      </c>
      <c r="K14" s="79">
        <f t="shared" si="2"/>
        <v>4.6098019582286369</v>
      </c>
    </row>
    <row r="15" spans="1:11" ht="14.45" x14ac:dyDescent="0.3">
      <c r="B15" s="2">
        <f t="shared" si="4"/>
        <v>0.5</v>
      </c>
      <c r="C15" s="75">
        <f t="shared" si="5"/>
        <v>13.273201207098129</v>
      </c>
      <c r="D15" s="77">
        <f t="shared" si="0"/>
        <v>11.37697793846754</v>
      </c>
      <c r="E15" s="79">
        <f t="shared" si="0"/>
        <v>8.9799773882775717</v>
      </c>
      <c r="F15" s="75">
        <f t="shared" si="6"/>
        <v>1106.9582060193188</v>
      </c>
      <c r="G15" s="77">
        <f t="shared" si="7"/>
        <v>1072.2549093462831</v>
      </c>
      <c r="H15" s="79">
        <f t="shared" si="8"/>
        <v>1099.6809421753005</v>
      </c>
      <c r="I15" s="75">
        <f t="shared" si="3"/>
        <v>4.5168823653968548</v>
      </c>
      <c r="J15" s="77">
        <f t="shared" si="1"/>
        <v>4.6630702796672931</v>
      </c>
      <c r="K15" s="79">
        <f t="shared" si="2"/>
        <v>4.5467733487400457</v>
      </c>
    </row>
    <row r="16" spans="1:11" ht="14.45" x14ac:dyDescent="0.3">
      <c r="B16" s="2">
        <f t="shared" si="4"/>
        <v>0.6</v>
      </c>
      <c r="C16" s="75">
        <f t="shared" si="5"/>
        <v>13.373201207098129</v>
      </c>
      <c r="D16" s="77">
        <f t="shared" si="0"/>
        <v>11.47697793846754</v>
      </c>
      <c r="E16" s="79">
        <f t="shared" si="0"/>
        <v>9.0799773882775714</v>
      </c>
      <c r="F16" s="75">
        <f t="shared" si="6"/>
        <v>1123.700634433126</v>
      </c>
      <c r="G16" s="77">
        <f t="shared" si="7"/>
        <v>1081.6796873070525</v>
      </c>
      <c r="H16" s="79">
        <f t="shared" si="8"/>
        <v>1114.7794222610889</v>
      </c>
      <c r="I16" s="75">
        <f t="shared" si="3"/>
        <v>4.4495836762807857</v>
      </c>
      <c r="J16" s="77">
        <f t="shared" si="1"/>
        <v>4.6224405049594575</v>
      </c>
      <c r="K16" s="79">
        <f t="shared" si="2"/>
        <v>4.4851922274081639</v>
      </c>
    </row>
    <row r="17" spans="2:11" ht="14.45" x14ac:dyDescent="0.3">
      <c r="B17" s="2">
        <f t="shared" si="4"/>
        <v>0.7</v>
      </c>
      <c r="C17" s="75">
        <f t="shared" si="5"/>
        <v>13.473201207098128</v>
      </c>
      <c r="D17" s="77">
        <f t="shared" si="0"/>
        <v>11.57697793846754</v>
      </c>
      <c r="E17" s="79">
        <f t="shared" si="0"/>
        <v>9.179977388277571</v>
      </c>
      <c r="F17" s="75">
        <f t="shared" si="6"/>
        <v>1140.5687265530767</v>
      </c>
      <c r="G17" s="77">
        <f t="shared" si="7"/>
        <v>1091.104465267822</v>
      </c>
      <c r="H17" s="79">
        <f t="shared" si="8"/>
        <v>1129.940734199949</v>
      </c>
      <c r="I17" s="75">
        <f t="shared" si="3"/>
        <v>4.3837779202578577</v>
      </c>
      <c r="J17" s="77">
        <f t="shared" si="1"/>
        <v>4.5825126366545499</v>
      </c>
      <c r="K17" s="79">
        <f t="shared" si="2"/>
        <v>4.425010842307791</v>
      </c>
    </row>
    <row r="18" spans="2:11" ht="14.45" x14ac:dyDescent="0.3">
      <c r="B18" s="2">
        <f t="shared" si="4"/>
        <v>0.79999999999999993</v>
      </c>
      <c r="C18" s="75">
        <f t="shared" si="5"/>
        <v>13.57320120709813</v>
      </c>
      <c r="D18" s="77">
        <f t="shared" si="0"/>
        <v>11.676977938467541</v>
      </c>
      <c r="E18" s="79">
        <f t="shared" si="0"/>
        <v>9.2799773882775725</v>
      </c>
      <c r="F18" s="75">
        <f t="shared" si="6"/>
        <v>1157.5624823791713</v>
      </c>
      <c r="G18" s="77">
        <f t="shared" si="7"/>
        <v>1100.5292432285914</v>
      </c>
      <c r="H18" s="79">
        <f t="shared" si="8"/>
        <v>1145.164877991881</v>
      </c>
      <c r="I18" s="75">
        <f t="shared" si="3"/>
        <v>4.3194212633112956</v>
      </c>
      <c r="J18" s="77">
        <f t="shared" si="1"/>
        <v>4.543268641668841</v>
      </c>
      <c r="K18" s="79">
        <f t="shared" si="2"/>
        <v>4.3661835043070969</v>
      </c>
    </row>
    <row r="19" spans="2:11" ht="14.45" x14ac:dyDescent="0.3">
      <c r="B19" s="2">
        <f t="shared" si="4"/>
        <v>0.89999999999999991</v>
      </c>
      <c r="C19" s="75">
        <f t="shared" si="5"/>
        <v>13.673201207098129</v>
      </c>
      <c r="D19" s="77">
        <f t="shared" si="0"/>
        <v>11.776977938467541</v>
      </c>
      <c r="E19" s="79">
        <f t="shared" si="0"/>
        <v>9.3799773882775721</v>
      </c>
      <c r="F19" s="75">
        <f t="shared" si="6"/>
        <v>1174.6819019114093</v>
      </c>
      <c r="G19" s="77">
        <f t="shared" si="7"/>
        <v>1109.9540211893609</v>
      </c>
      <c r="H19" s="79">
        <f t="shared" si="8"/>
        <v>1160.4518536368846</v>
      </c>
      <c r="I19" s="75">
        <f t="shared" si="3"/>
        <v>4.2564714684580913</v>
      </c>
      <c r="J19" s="77">
        <f t="shared" si="1"/>
        <v>4.504691099404547</v>
      </c>
      <c r="K19" s="79">
        <f t="shared" si="2"/>
        <v>4.308666477053638</v>
      </c>
    </row>
    <row r="20" spans="2:11" ht="14.45" x14ac:dyDescent="0.3">
      <c r="B20" s="2">
        <f t="shared" si="4"/>
        <v>0.99999999999999989</v>
      </c>
      <c r="C20" s="75">
        <f t="shared" si="5"/>
        <v>13.773201207098129</v>
      </c>
      <c r="D20" s="77">
        <f t="shared" si="0"/>
        <v>11.87697793846754</v>
      </c>
      <c r="E20" s="79">
        <f t="shared" si="0"/>
        <v>9.4799773882775717</v>
      </c>
      <c r="F20" s="75">
        <f t="shared" si="6"/>
        <v>1191.9269851497909</v>
      </c>
      <c r="G20" s="77">
        <f t="shared" si="7"/>
        <v>1119.3787991501301</v>
      </c>
      <c r="H20" s="79">
        <f t="shared" si="8"/>
        <v>1175.8016611349601</v>
      </c>
      <c r="I20" s="75">
        <f t="shared" si="3"/>
        <v>4.1948878264314517</v>
      </c>
      <c r="J20" s="77">
        <f t="shared" si="1"/>
        <v>4.4667631759652471</v>
      </c>
      <c r="K20" s="79">
        <f t="shared" si="2"/>
        <v>4.2524178739241405</v>
      </c>
    </row>
    <row r="21" spans="2:11" ht="14.45" x14ac:dyDescent="0.3">
      <c r="B21" s="2">
        <f t="shared" si="4"/>
        <v>1.0999999999999999</v>
      </c>
      <c r="C21" s="75">
        <f t="shared" si="5"/>
        <v>13.873201207098129</v>
      </c>
      <c r="D21" s="77">
        <f t="shared" si="0"/>
        <v>11.97697793846754</v>
      </c>
      <c r="E21" s="79">
        <f t="shared" si="0"/>
        <v>9.5799773882775714</v>
      </c>
      <c r="F21" s="75">
        <f t="shared" si="6"/>
        <v>1209.2977320943162</v>
      </c>
      <c r="G21" s="77">
        <f t="shared" si="7"/>
        <v>1128.8035771108996</v>
      </c>
      <c r="H21" s="79">
        <f t="shared" si="8"/>
        <v>1191.2143004861075</v>
      </c>
      <c r="I21" s="75">
        <f t="shared" si="3"/>
        <v>4.1346310898481349</v>
      </c>
      <c r="J21" s="77">
        <f t="shared" si="1"/>
        <v>4.4294685996629983</v>
      </c>
      <c r="K21" s="79">
        <f t="shared" si="2"/>
        <v>4.1973975614292183</v>
      </c>
    </row>
    <row r="22" spans="2:11" ht="14.45" x14ac:dyDescent="0.3">
      <c r="B22" s="2">
        <f t="shared" si="4"/>
        <v>1.2</v>
      </c>
      <c r="C22" s="75">
        <f t="shared" si="5"/>
        <v>13.973201207098128</v>
      </c>
      <c r="D22" s="77">
        <f t="shared" si="0"/>
        <v>12.07697793846754</v>
      </c>
      <c r="E22" s="79">
        <f t="shared" si="0"/>
        <v>9.679977388277571</v>
      </c>
      <c r="F22" s="75">
        <f t="shared" si="6"/>
        <v>1226.7941427449848</v>
      </c>
      <c r="G22" s="77">
        <f t="shared" si="7"/>
        <v>1138.2283550716688</v>
      </c>
      <c r="H22" s="79">
        <f t="shared" si="8"/>
        <v>1206.6897716903266</v>
      </c>
      <c r="I22" s="75">
        <f t="shared" si="3"/>
        <v>4.0756634106618455</v>
      </c>
      <c r="J22" s="77">
        <f t="shared" si="1"/>
        <v>4.3927916377422997</v>
      </c>
      <c r="K22" s="79">
        <f t="shared" si="2"/>
        <v>4.1435670686062238</v>
      </c>
    </row>
    <row r="23" spans="2:11" ht="14.45" x14ac:dyDescent="0.3">
      <c r="B23" s="2">
        <f t="shared" si="4"/>
        <v>1.3</v>
      </c>
      <c r="C23" s="75">
        <f t="shared" si="5"/>
        <v>14.07320120709813</v>
      </c>
      <c r="D23" s="77">
        <f t="shared" si="0"/>
        <v>12.176977938467541</v>
      </c>
      <c r="E23" s="79">
        <f t="shared" si="0"/>
        <v>9.7799773882775725</v>
      </c>
      <c r="F23" s="75">
        <f t="shared" si="6"/>
        <v>1244.4162171017974</v>
      </c>
      <c r="G23" s="77">
        <f t="shared" si="7"/>
        <v>1147.6531330324383</v>
      </c>
      <c r="H23" s="79">
        <f t="shared" si="8"/>
        <v>1222.2280747476175</v>
      </c>
      <c r="I23" s="75">
        <f t="shared" si="3"/>
        <v>4.0179482807165821</v>
      </c>
      <c r="J23" s="77">
        <f t="shared" si="1"/>
        <v>4.3567170742509322</v>
      </c>
      <c r="K23" s="79">
        <f t="shared" si="2"/>
        <v>4.0908895019716098</v>
      </c>
    </row>
    <row r="24" spans="2:11" ht="14.45" x14ac:dyDescent="0.3">
      <c r="B24" s="2">
        <f t="shared" si="4"/>
        <v>1.4000000000000001</v>
      </c>
      <c r="C24" s="75">
        <f t="shared" si="5"/>
        <v>14.173201207098129</v>
      </c>
      <c r="D24" s="77">
        <f t="shared" si="0"/>
        <v>12.276977938467541</v>
      </c>
      <c r="E24" s="79">
        <f t="shared" si="0"/>
        <v>9.8799773882775721</v>
      </c>
      <c r="F24" s="75">
        <f t="shared" si="6"/>
        <v>1262.1639551647534</v>
      </c>
      <c r="G24" s="77">
        <f t="shared" si="7"/>
        <v>1157.0779109932075</v>
      </c>
      <c r="H24" s="79">
        <f t="shared" si="8"/>
        <v>1237.8292096579803</v>
      </c>
      <c r="I24" s="75">
        <f t="shared" si="3"/>
        <v>3.9614504752255724</v>
      </c>
      <c r="J24" s="77">
        <f t="shared" si="1"/>
        <v>4.3212301889923053</v>
      </c>
      <c r="K24" s="79">
        <f t="shared" si="2"/>
        <v>4.0393294656389065</v>
      </c>
    </row>
    <row r="25" spans="2:11" ht="14.45" x14ac:dyDescent="0.3">
      <c r="B25" s="2">
        <f t="shared" si="4"/>
        <v>1.5000000000000002</v>
      </c>
      <c r="C25" s="75">
        <f t="shared" si="5"/>
        <v>14.273201207098129</v>
      </c>
      <c r="D25" s="77">
        <f t="shared" si="0"/>
        <v>12.37697793846754</v>
      </c>
      <c r="E25" s="79">
        <f t="shared" si="0"/>
        <v>9.9799773882775717</v>
      </c>
      <c r="F25" s="75">
        <f t="shared" si="6"/>
        <v>1280.0373569338528</v>
      </c>
      <c r="G25" s="77">
        <f t="shared" si="7"/>
        <v>1166.502688953977</v>
      </c>
      <c r="H25" s="79">
        <f t="shared" si="8"/>
        <v>1253.4931764214148</v>
      </c>
      <c r="I25" s="75">
        <f t="shared" si="3"/>
        <v>3.9061359990123945</v>
      </c>
      <c r="J25" s="77">
        <f t="shared" si="1"/>
        <v>4.2863167374981241</v>
      </c>
      <c r="K25" s="79">
        <f t="shared" si="2"/>
        <v>3.9888529862399813</v>
      </c>
    </row>
    <row r="26" spans="2:11" ht="14.45" x14ac:dyDescent="0.3">
      <c r="B26" s="2">
        <f t="shared" si="4"/>
        <v>1.6000000000000003</v>
      </c>
      <c r="C26" s="75">
        <f t="shared" si="5"/>
        <v>14.373201207098129</v>
      </c>
      <c r="D26" s="77">
        <f t="shared" si="5"/>
        <v>12.47697793846754</v>
      </c>
      <c r="E26" s="79">
        <f t="shared" si="5"/>
        <v>10.079977388277571</v>
      </c>
      <c r="F26" s="75">
        <f t="shared" si="6"/>
        <v>1298.0364224090961</v>
      </c>
      <c r="G26" s="77">
        <f t="shared" si="7"/>
        <v>1175.9274669147464</v>
      </c>
      <c r="H26" s="79">
        <f t="shared" si="8"/>
        <v>1269.2199750379209</v>
      </c>
      <c r="I26" s="75">
        <f t="shared" si="3"/>
        <v>3.8519720353610949</v>
      </c>
      <c r="J26" s="77">
        <f t="shared" si="1"/>
        <v>4.2519629319641492</v>
      </c>
      <c r="K26" s="79">
        <f t="shared" si="2"/>
        <v>3.939427442315989</v>
      </c>
    </row>
    <row r="27" spans="2:11" ht="14.45" x14ac:dyDescent="0.3">
      <c r="B27" s="2">
        <f t="shared" si="4"/>
        <v>1.7000000000000004</v>
      </c>
      <c r="C27" s="75">
        <f t="shared" si="5"/>
        <v>14.47320120709813</v>
      </c>
      <c r="D27" s="77">
        <f t="shared" si="5"/>
        <v>12.576977938467541</v>
      </c>
      <c r="E27" s="79">
        <f t="shared" si="5"/>
        <v>10.179977388277573</v>
      </c>
      <c r="F27" s="75">
        <f t="shared" si="6"/>
        <v>1316.1611515904831</v>
      </c>
      <c r="G27" s="77">
        <f t="shared" si="7"/>
        <v>1185.3522448755159</v>
      </c>
      <c r="H27" s="79">
        <f t="shared" si="8"/>
        <v>1285.0096055074991</v>
      </c>
      <c r="I27" s="75">
        <f t="shared" si="3"/>
        <v>3.7989268973315853</v>
      </c>
      <c r="J27" s="77">
        <f t="shared" si="1"/>
        <v>4.2181554230954301</v>
      </c>
      <c r="K27" s="79">
        <f t="shared" si="2"/>
        <v>3.8910214978706792</v>
      </c>
    </row>
    <row r="28" spans="2:11" ht="14.45" x14ac:dyDescent="0.3">
      <c r="B28" s="2">
        <f t="shared" si="4"/>
        <v>1.8000000000000005</v>
      </c>
      <c r="C28" s="75">
        <f t="shared" si="5"/>
        <v>14.57320120709813</v>
      </c>
      <c r="D28" s="77">
        <f t="shared" si="5"/>
        <v>12.676977938467541</v>
      </c>
      <c r="E28" s="79">
        <f t="shared" si="5"/>
        <v>10.279977388277572</v>
      </c>
      <c r="F28" s="75">
        <f t="shared" si="6"/>
        <v>1334.4115444780134</v>
      </c>
      <c r="G28" s="77">
        <f t="shared" si="7"/>
        <v>1194.7770228362854</v>
      </c>
      <c r="H28" s="79">
        <f t="shared" si="8"/>
        <v>1300.862067830149</v>
      </c>
      <c r="I28" s="75">
        <f t="shared" si="3"/>
        <v>3.7469699814054502</v>
      </c>
      <c r="J28" s="77">
        <f t="shared" si="1"/>
        <v>4.1848812828108146</v>
      </c>
      <c r="K28" s="79">
        <f t="shared" si="2"/>
        <v>3.8436050398026058</v>
      </c>
    </row>
    <row r="29" spans="2:11" ht="14.45" x14ac:dyDescent="0.3">
      <c r="B29" s="2">
        <f t="shared" si="4"/>
        <v>1.9000000000000006</v>
      </c>
      <c r="C29" s="75">
        <f t="shared" si="5"/>
        <v>14.673201207098129</v>
      </c>
      <c r="D29" s="77">
        <f t="shared" si="5"/>
        <v>12.776977938467541</v>
      </c>
      <c r="E29" s="79">
        <f t="shared" si="5"/>
        <v>10.379977388277572</v>
      </c>
      <c r="F29" s="75">
        <f t="shared" si="6"/>
        <v>1352.7876010716873</v>
      </c>
      <c r="G29" s="77">
        <f t="shared" si="7"/>
        <v>1204.2018007970546</v>
      </c>
      <c r="H29" s="79">
        <f t="shared" si="8"/>
        <v>1316.7773620058706</v>
      </c>
      <c r="I29" s="75">
        <f t="shared" si="3"/>
        <v>3.6960717233355531</v>
      </c>
      <c r="J29" s="77">
        <f t="shared" si="1"/>
        <v>4.1521279877596324</v>
      </c>
      <c r="K29" s="79">
        <f t="shared" si="2"/>
        <v>3.7971491189546351</v>
      </c>
    </row>
    <row r="30" spans="2:11" ht="14.45" x14ac:dyDescent="0.3">
      <c r="B30" s="2">
        <f t="shared" si="4"/>
        <v>2.0000000000000004</v>
      </c>
      <c r="C30" s="75">
        <f t="shared" si="5"/>
        <v>14.773201207098129</v>
      </c>
      <c r="D30" s="77">
        <f t="shared" si="5"/>
        <v>12.87697793846754</v>
      </c>
      <c r="E30" s="79">
        <f t="shared" si="5"/>
        <v>10.479977388277572</v>
      </c>
      <c r="F30" s="75">
        <f t="shared" si="6"/>
        <v>1371.2893213715047</v>
      </c>
      <c r="G30" s="77">
        <f t="shared" si="7"/>
        <v>1213.6265787578241</v>
      </c>
      <c r="H30" s="79">
        <f t="shared" si="8"/>
        <v>1332.7554880346643</v>
      </c>
      <c r="I30" s="75">
        <f t="shared" si="3"/>
        <v>3.6462035560805028</v>
      </c>
      <c r="J30" s="77">
        <f t="shared" si="1"/>
        <v>4.1198834036064209</v>
      </c>
      <c r="K30" s="79">
        <f t="shared" si="2"/>
        <v>3.7516258945391434</v>
      </c>
    </row>
    <row r="31" spans="2:11" ht="14.45" x14ac:dyDescent="0.3">
      <c r="B31" s="2">
        <v>3</v>
      </c>
      <c r="C31" s="75">
        <f t="shared" si="5"/>
        <v>15.773201207098129</v>
      </c>
      <c r="D31" s="77">
        <f t="shared" si="5"/>
        <v>13.87697793846754</v>
      </c>
      <c r="E31" s="79">
        <f t="shared" si="5"/>
        <v>11.479977388277572</v>
      </c>
      <c r="F31" s="75">
        <f t="shared" si="6"/>
        <v>1563.2180282075776</v>
      </c>
      <c r="G31" s="77">
        <f t="shared" si="7"/>
        <v>1307.8743583655178</v>
      </c>
      <c r="H31" s="79">
        <f t="shared" si="8"/>
        <v>1495.9925002415475</v>
      </c>
      <c r="I31" s="75">
        <f t="shared" si="3"/>
        <v>3.1985301536811965</v>
      </c>
      <c r="J31" s="77">
        <f t="shared" si="1"/>
        <v>3.8229971923668731</v>
      </c>
      <c r="K31" s="79">
        <f t="shared" si="2"/>
        <v>3.3422627447615443</v>
      </c>
    </row>
    <row r="32" spans="2:11" ht="14.45" x14ac:dyDescent="0.3">
      <c r="B32" s="2">
        <v>4</v>
      </c>
      <c r="C32" s="75">
        <f t="shared" si="5"/>
        <v>16.773201207098129</v>
      </c>
      <c r="D32" s="77">
        <f t="shared" si="5"/>
        <v>14.87697793846754</v>
      </c>
      <c r="E32" s="79">
        <f t="shared" si="5"/>
        <v>12.479977388277572</v>
      </c>
      <c r="F32" s="75">
        <f t="shared" si="6"/>
        <v>1767.7131056580099</v>
      </c>
      <c r="G32" s="77">
        <f t="shared" si="7"/>
        <v>1402.1221379732115</v>
      </c>
      <c r="H32" s="79">
        <f t="shared" si="8"/>
        <v>1665.512697755611</v>
      </c>
      <c r="I32" s="75">
        <f t="shared" si="3"/>
        <v>2.8285132830640016</v>
      </c>
      <c r="J32" s="77">
        <f t="shared" si="1"/>
        <v>3.5660231477605615</v>
      </c>
      <c r="K32" s="79">
        <f t="shared" si="2"/>
        <v>3.0020785832121435</v>
      </c>
    </row>
    <row r="33" spans="2:11" ht="14.45" x14ac:dyDescent="0.3">
      <c r="B33" s="2">
        <v>5</v>
      </c>
      <c r="C33" s="75">
        <f t="shared" si="5"/>
        <v>17.773201207098129</v>
      </c>
      <c r="D33" s="77">
        <f t="shared" si="5"/>
        <v>15.87697793846754</v>
      </c>
      <c r="E33" s="79">
        <f t="shared" si="5"/>
        <v>13.479977388277572</v>
      </c>
      <c r="F33" s="75">
        <f t="shared" si="6"/>
        <v>1984.7745537228013</v>
      </c>
      <c r="G33" s="77">
        <f t="shared" si="7"/>
        <v>1496.3699175809052</v>
      </c>
      <c r="H33" s="79">
        <f t="shared" si="8"/>
        <v>1841.3160805768534</v>
      </c>
      <c r="I33" s="75">
        <f t="shared" si="3"/>
        <v>2.5191778031523033</v>
      </c>
      <c r="J33" s="77">
        <f t="shared" si="1"/>
        <v>3.3414197527328078</v>
      </c>
      <c r="K33" s="79">
        <f t="shared" si="2"/>
        <v>2.7154490490484307</v>
      </c>
    </row>
    <row r="34" spans="2:11" x14ac:dyDescent="0.25">
      <c r="B34" s="2">
        <v>10</v>
      </c>
      <c r="C34" s="75">
        <f t="shared" si="5"/>
        <v>22.773201207098129</v>
      </c>
      <c r="D34" s="77">
        <f t="shared" si="5"/>
        <v>20.87697793846754</v>
      </c>
      <c r="E34" s="79">
        <f t="shared" si="5"/>
        <v>18.479977388277572</v>
      </c>
      <c r="F34" s="75">
        <f t="shared" si="6"/>
        <v>3258.5773532621452</v>
      </c>
      <c r="G34" s="77">
        <f t="shared" si="7"/>
        <v>1967.6088156193741</v>
      </c>
      <c r="H34" s="79">
        <f t="shared" si="8"/>
        <v>2814.5807742907609</v>
      </c>
      <c r="I34" s="75">
        <f t="shared" si="3"/>
        <v>1.534411940534272</v>
      </c>
      <c r="J34" s="77">
        <f t="shared" si="1"/>
        <v>2.5411555184692918</v>
      </c>
      <c r="K34" s="79">
        <f t="shared" si="2"/>
        <v>1.7764634952642058</v>
      </c>
    </row>
    <row r="35" spans="2:11" x14ac:dyDescent="0.25">
      <c r="B35" s="2">
        <v>15</v>
      </c>
      <c r="C35" s="75">
        <f t="shared" si="5"/>
        <v>27.773201207098129</v>
      </c>
      <c r="D35" s="77">
        <f t="shared" si="5"/>
        <v>25.87697793846754</v>
      </c>
      <c r="E35" s="79">
        <f t="shared" si="5"/>
        <v>23.479977388277572</v>
      </c>
      <c r="F35" s="75">
        <f t="shared" si="6"/>
        <v>4846.5394181604688</v>
      </c>
      <c r="G35" s="77">
        <f t="shared" si="7"/>
        <v>2438.8477136578431</v>
      </c>
      <c r="H35" s="79">
        <f t="shared" si="8"/>
        <v>3944.9251006841578</v>
      </c>
      <c r="I35" s="75">
        <f t="shared" si="3"/>
        <v>1.0316639500061631</v>
      </c>
      <c r="J35" s="77">
        <f t="shared" si="1"/>
        <v>2.0501485074280748</v>
      </c>
      <c r="K35" s="79">
        <f t="shared" si="2"/>
        <v>1.2674511866227482</v>
      </c>
    </row>
    <row r="36" spans="2:11" x14ac:dyDescent="0.25">
      <c r="B36" s="2">
        <v>20</v>
      </c>
      <c r="C36" s="75">
        <f t="shared" si="5"/>
        <v>32.773201207098126</v>
      </c>
      <c r="D36" s="77">
        <f t="shared" si="5"/>
        <v>30.87697793846754</v>
      </c>
      <c r="E36" s="79">
        <f t="shared" si="5"/>
        <v>28.479977388277572</v>
      </c>
      <c r="F36" s="75">
        <f t="shared" si="6"/>
        <v>6748.6607484177694</v>
      </c>
      <c r="G36" s="77">
        <f t="shared" si="7"/>
        <v>2910.086611696312</v>
      </c>
      <c r="H36" s="79">
        <f t="shared" si="8"/>
        <v>5232.3490597570444</v>
      </c>
      <c r="I36" s="75">
        <f t="shared" si="3"/>
        <v>0.74088773852978984</v>
      </c>
      <c r="J36" s="77">
        <f t="shared" si="1"/>
        <v>1.7181619199593037</v>
      </c>
      <c r="K36" s="79">
        <f t="shared" si="2"/>
        <v>0.95559373866241382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749276DB000A4FB98386C89626ADEA" ma:contentTypeVersion="0" ma:contentTypeDescription="Create a new document." ma:contentTypeScope="" ma:versionID="a822e21ae90e26a26ff77f184c27793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D55BA8-9120-47C9-87D4-8E6A60B85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F71E046-C822-4887-9390-CE6654C8EAC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9D7AF90-8148-487D-990C-B4BE64CC78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Calculation summary</vt:lpstr>
      <vt:lpstr>Angeles Intake</vt:lpstr>
      <vt:lpstr>Angeles Daily Ops</vt:lpstr>
      <vt:lpstr>Low Level Out</vt:lpstr>
      <vt:lpstr>Low Level Outlet Daily Ops</vt:lpstr>
      <vt:lpstr>LLO vel. dissip. model compare</vt:lpstr>
      <vt:lpstr>Angeles Tunnel Velocity</vt:lpstr>
      <vt:lpstr>Low Level Outlet Velocity</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Detwiler, Luke</dc:creator>
  <cp:lastModifiedBy>Barrientez, Michael</cp:lastModifiedBy>
  <dcterms:created xsi:type="dcterms:W3CDTF">2018-01-17T20:01:58Z</dcterms:created>
  <dcterms:modified xsi:type="dcterms:W3CDTF">2019-05-28T19:21:50Z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0x01010018749276DB000A4FB98386C89626ADEA</vt:lpwstr>
  </property>
</Properties>
</file>