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onanian\Desktop\"/>
    </mc:Choice>
  </mc:AlternateContent>
  <bookViews>
    <workbookView xWindow="0" yWindow="0" windowWidth="28800" windowHeight="12140" activeTab="2"/>
  </bookViews>
  <sheets>
    <sheet name="Piru Station" sheetId="2" r:id="rId1"/>
    <sheet name="Carlos Station" sheetId="3" r:id="rId2"/>
    <sheet name="Gorman Station" sheetId="4" r:id="rId3"/>
  </sheets>
  <calcPr calcId="152510"/>
</workbook>
</file>

<file path=xl/calcChain.xml><?xml version="1.0" encoding="utf-8"?>
<calcChain xmlns="http://schemas.openxmlformats.org/spreadsheetml/2006/main">
  <c r="L6" i="2" l="1"/>
  <c r="F9" i="3"/>
  <c r="F12" i="3"/>
  <c r="F13" i="3"/>
  <c r="L11" i="2"/>
  <c r="L10" i="2"/>
  <c r="L7" i="4"/>
  <c r="L5" i="3"/>
  <c r="L6" i="3"/>
  <c r="L4" i="3"/>
  <c r="L5" i="4"/>
  <c r="L4" i="4"/>
  <c r="N4" i="4"/>
  <c r="O4" i="3"/>
  <c r="O3" i="3"/>
  <c r="L9" i="2"/>
  <c r="O5" i="2"/>
  <c r="N8" i="2"/>
  <c r="O6" i="2"/>
  <c r="N7" i="2"/>
  <c r="N9" i="2"/>
  <c r="L5" i="2"/>
  <c r="L4" i="2"/>
</calcChain>
</file>

<file path=xl/sharedStrings.xml><?xml version="1.0" encoding="utf-8"?>
<sst xmlns="http://schemas.openxmlformats.org/spreadsheetml/2006/main" count="93" uniqueCount="47">
  <si>
    <t>Thalweg Elevation</t>
  </si>
  <si>
    <t>FID</t>
  </si>
  <si>
    <t>OBJECTID</t>
  </si>
  <si>
    <t>Point_Name</t>
  </si>
  <si>
    <t>Easting</t>
  </si>
  <si>
    <t>Elevation</t>
  </si>
  <si>
    <t>OBJECTID_1</t>
  </si>
  <si>
    <t>RID</t>
  </si>
  <si>
    <t>MEAS</t>
  </si>
  <si>
    <t>piru_18</t>
  </si>
  <si>
    <t>Piru Creek</t>
  </si>
  <si>
    <t>gradient</t>
  </si>
  <si>
    <t>ave gradient</t>
  </si>
  <si>
    <t>Additional Calculations</t>
  </si>
  <si>
    <t>piru_17</t>
  </si>
  <si>
    <t>distance</t>
  </si>
  <si>
    <t>piru_16</t>
  </si>
  <si>
    <t>height</t>
  </si>
  <si>
    <t>piru_15</t>
  </si>
  <si>
    <t>piru_13</t>
  </si>
  <si>
    <t>piru_12</t>
  </si>
  <si>
    <t>high gradient</t>
  </si>
  <si>
    <t>piru_11</t>
  </si>
  <si>
    <t>graphic only</t>
  </si>
  <si>
    <t>Measured WSE</t>
  </si>
  <si>
    <t>piru_12_wse</t>
  </si>
  <si>
    <t>piru_14-wse</t>
  </si>
  <si>
    <t>piru_15_wse</t>
  </si>
  <si>
    <t>piru_16_wse</t>
  </si>
  <si>
    <t>piru_17_wse</t>
  </si>
  <si>
    <t>piru_19wse</t>
  </si>
  <si>
    <t>NMWSE</t>
  </si>
  <si>
    <t>Additional Calcs</t>
  </si>
  <si>
    <t>carlos 18</t>
  </si>
  <si>
    <t>Carlos Canyon</t>
  </si>
  <si>
    <t>carlos 15</t>
  </si>
  <si>
    <t>carlos 17_wse</t>
  </si>
  <si>
    <t>carlos 18_wse</t>
  </si>
  <si>
    <t>stream_4</t>
  </si>
  <si>
    <t>Gorman Creek</t>
  </si>
  <si>
    <t>stream_3</t>
  </si>
  <si>
    <t>stream_2</t>
  </si>
  <si>
    <t>stream_5</t>
  </si>
  <si>
    <t>stream_wse1</t>
  </si>
  <si>
    <t>stream_wse2</t>
  </si>
  <si>
    <t>stream_wse3</t>
  </si>
  <si>
    <t>Northing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</si>
</sst>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22" fontId="0" fillId="0" borderId="0" xfId="0" applyNumberFormat="1"/>
    <xf numFmtId="2" fontId="0" fillId="0" borderId="0" xfId="0" applyNumberFormat="1" applyFont="1" applyFill="1" applyBorder="1"/>
    <xf numFmtId="20" fontId="0" fillId="0" borderId="0" xfId="0" applyNumberFormat="1"/>
    <xf numFmtId="16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164" fontId="18" fillId="0" borderId="0" xfId="0" applyNumberFormat="1" applyFont="1"/>
    <xf numFmtId="0" fontId="19" fillId="0" borderId="0" xfId="0" applyFont="1" applyFill="1"/>
    <xf numFmtId="0" fontId="0" fillId="0" borderId="0" xfId="0" applyFill="1"/>
    <xf numFmtId="0" fontId="0" fillId="0" borderId="0" xfId="0" applyAlignment="1">
      <alignment horizontal="left" wrapText="1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5981354603402"/>
          <c:y val="3.468406593406595E-2"/>
          <c:w val="0.85404949381327333"/>
          <c:h val="0.706566783318751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'Piru Station'!$I$2</c:f>
              <c:strCache>
                <c:ptCount val="1"/>
                <c:pt idx="0">
                  <c:v>Thalweg Elevation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'Piru Station'!$I$4:$I$10</c:f>
              <c:numCache>
                <c:formatCode>General</c:formatCode>
                <c:ptCount val="7"/>
                <c:pt idx="0">
                  <c:v>0</c:v>
                </c:pt>
                <c:pt idx="1">
                  <c:v>960.5027</c:v>
                </c:pt>
                <c:pt idx="2">
                  <c:v>1089.1925000000001</c:v>
                </c:pt>
                <c:pt idx="3">
                  <c:v>1208.1110000000001</c:v>
                </c:pt>
                <c:pt idx="4">
                  <c:v>1408.1656</c:v>
                </c:pt>
                <c:pt idx="5">
                  <c:v>1525.1989000000001</c:v>
                </c:pt>
                <c:pt idx="6">
                  <c:v>1576.1119000000001</c:v>
                </c:pt>
              </c:numCache>
            </c:numRef>
          </c:xVal>
          <c:yVal>
            <c:numRef>
              <c:f>'Piru Station'!$F$4:$F$10</c:f>
              <c:numCache>
                <c:formatCode>General</c:formatCode>
                <c:ptCount val="7"/>
                <c:pt idx="0">
                  <c:v>2577.2359999999899</c:v>
                </c:pt>
                <c:pt idx="1">
                  <c:v>2577.6790000000001</c:v>
                </c:pt>
                <c:pt idx="2">
                  <c:v>2577.7689999999898</c:v>
                </c:pt>
                <c:pt idx="3">
                  <c:v>2578.2220000000002</c:v>
                </c:pt>
                <c:pt idx="4">
                  <c:v>2578.6599999999899</c:v>
                </c:pt>
                <c:pt idx="5">
                  <c:v>2578.9349999999899</c:v>
                </c:pt>
                <c:pt idx="6">
                  <c:v>2581.3989999999899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'Piru Station'!$D$12</c:f>
              <c:strCache>
                <c:ptCount val="1"/>
                <c:pt idx="0">
                  <c:v>Measured WSE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'Piru Station'!$I$12:$I$18</c:f>
              <c:numCache>
                <c:formatCode>General</c:formatCode>
                <c:ptCount val="7"/>
                <c:pt idx="0">
                  <c:v>1550</c:v>
                </c:pt>
                <c:pt idx="1">
                  <c:v>1525.1989000000001</c:v>
                </c:pt>
                <c:pt idx="2">
                  <c:v>1408.1656</c:v>
                </c:pt>
                <c:pt idx="3">
                  <c:v>1208.1110000000001</c:v>
                </c:pt>
                <c:pt idx="4">
                  <c:v>1089.1925000000001</c:v>
                </c:pt>
                <c:pt idx="5">
                  <c:v>960.5027</c:v>
                </c:pt>
                <c:pt idx="6">
                  <c:v>0</c:v>
                </c:pt>
              </c:numCache>
            </c:numRef>
          </c:xVal>
          <c:yVal>
            <c:numRef>
              <c:f>'Piru Station'!$F$12:$F$18</c:f>
              <c:numCache>
                <c:formatCode>General</c:formatCode>
                <c:ptCount val="7"/>
                <c:pt idx="0">
                  <c:v>2580.3240000000001</c:v>
                </c:pt>
                <c:pt idx="1">
                  <c:v>2580.3240000000001</c:v>
                </c:pt>
                <c:pt idx="2">
                  <c:v>2580.366</c:v>
                </c:pt>
                <c:pt idx="3">
                  <c:v>2580.2550000000001</c:v>
                </c:pt>
                <c:pt idx="4">
                  <c:v>2580.2570000000001</c:v>
                </c:pt>
                <c:pt idx="5">
                  <c:v>2580.3130000000001</c:v>
                </c:pt>
                <c:pt idx="6">
                  <c:v>2580.259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'Piru Station'!$F$20</c:f>
              <c:strCache>
                <c:ptCount val="1"/>
                <c:pt idx="0">
                  <c:v>NMWSE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'Piru Station'!$I$21:$I$22</c:f>
              <c:numCache>
                <c:formatCode>General</c:formatCode>
                <c:ptCount val="2"/>
                <c:pt idx="0">
                  <c:v>0</c:v>
                </c:pt>
                <c:pt idx="1">
                  <c:v>1565</c:v>
                </c:pt>
              </c:numCache>
            </c:numRef>
          </c:xVal>
          <c:yVal>
            <c:numRef>
              <c:f>'Piru Station'!$F$21:$F$22</c:f>
              <c:numCache>
                <c:formatCode>0.000</c:formatCode>
                <c:ptCount val="2"/>
                <c:pt idx="0">
                  <c:v>2580.8249999999998</c:v>
                </c:pt>
                <c:pt idx="1">
                  <c:v>2580.8249999999998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39392"/>
        <c:axId val="366141352"/>
      </c:scatterChart>
      <c:valAx>
        <c:axId val="366139392"/>
        <c:scaling>
          <c:orientation val="minMax"/>
          <c:max val="156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Station (feet)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41352"/>
        <c:crosses val="autoZero"/>
        <c:crossBetween val="midCat"/>
      </c:valAx>
      <c:valAx>
        <c:axId val="366141352"/>
        <c:scaling>
          <c:orientation val="minMax"/>
          <c:max val="2585"/>
          <c:min val="257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Elevation (feet)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39392"/>
        <c:crosses val="autoZero"/>
        <c:crossBetween val="midCat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5894515316267288"/>
          <c:y val="0.45759280089988752"/>
          <c:w val="0.29849234044608058"/>
          <c:h val="0.28105049368828894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3991603322312"/>
          <c:y val="0.10185164354455693"/>
          <c:w val="0.86023852842258353"/>
          <c:h val="0.654995625546806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'Carlos Station'!$I$2</c:f>
              <c:strCache>
                <c:ptCount val="1"/>
                <c:pt idx="0">
                  <c:v>Thalweg Elevation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'Carlos Station'!$I$4:$I$5</c:f>
              <c:numCache>
                <c:formatCode>General</c:formatCode>
                <c:ptCount val="2"/>
                <c:pt idx="0">
                  <c:v>0</c:v>
                </c:pt>
                <c:pt idx="1">
                  <c:v>75.550899999999899</c:v>
                </c:pt>
              </c:numCache>
            </c:numRef>
          </c:xVal>
          <c:yVal>
            <c:numRef>
              <c:f>'Carlos Station'!$F$4:$F$5</c:f>
              <c:numCache>
                <c:formatCode>General</c:formatCode>
                <c:ptCount val="2"/>
                <c:pt idx="0">
                  <c:v>2577.0630000000001</c:v>
                </c:pt>
                <c:pt idx="1">
                  <c:v>2582.4409999999898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'Carlos Station'!$F$11</c:f>
              <c:strCache>
                <c:ptCount val="1"/>
                <c:pt idx="0">
                  <c:v>Measured WSE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'Carlos Station'!$I$12:$I$13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xVal>
          <c:yVal>
            <c:numRef>
              <c:f>'Carlos Station'!$F$12:$F$13</c:f>
              <c:numCache>
                <c:formatCode>General</c:formatCode>
                <c:ptCount val="2"/>
                <c:pt idx="0">
                  <c:v>2579.5245</c:v>
                </c:pt>
                <c:pt idx="1">
                  <c:v>2579.5245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'Carlos Station'!$F$16</c:f>
              <c:strCache>
                <c:ptCount val="1"/>
                <c:pt idx="0">
                  <c:v>NMWSE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'Carlos Station'!$I$17:$I$18</c:f>
              <c:numCache>
                <c:formatCode>General</c:formatCode>
                <c:ptCount val="2"/>
                <c:pt idx="0">
                  <c:v>0</c:v>
                </c:pt>
                <c:pt idx="1">
                  <c:v>52.49</c:v>
                </c:pt>
              </c:numCache>
            </c:numRef>
          </c:xVal>
          <c:yVal>
            <c:numRef>
              <c:f>'Carlos Station'!$F$17:$F$18</c:f>
              <c:numCache>
                <c:formatCode>0.000</c:formatCode>
                <c:ptCount val="2"/>
                <c:pt idx="0">
                  <c:v>2580.8249999999998</c:v>
                </c:pt>
                <c:pt idx="1">
                  <c:v>2580.8249999999998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472696"/>
        <c:axId val="367479360"/>
      </c:scatterChart>
      <c:valAx>
        <c:axId val="367472696"/>
        <c:scaling>
          <c:orientation val="minMax"/>
          <c:max val="5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Station</a:t>
                </a:r>
                <a:r>
                  <a:rPr lang="en-US" sz="1050" baseline="0"/>
                  <a:t> (feet)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45904826527365905"/>
              <c:y val="0.859212598425196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479360"/>
        <c:crosses val="autoZero"/>
        <c:crossBetween val="midCat"/>
      </c:valAx>
      <c:valAx>
        <c:axId val="367479360"/>
        <c:scaling>
          <c:orientation val="minMax"/>
          <c:max val="2585"/>
          <c:min val="257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Elevation</a:t>
                </a:r>
                <a:r>
                  <a:rPr lang="en-US" sz="1050" baseline="0"/>
                  <a:t> (feet)</a:t>
                </a:r>
                <a:endParaRPr lang="en-US" sz="105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472696"/>
        <c:crosses val="autoZero"/>
        <c:crossBetween val="midCat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2639677142629888"/>
          <c:y val="0.38599372995042286"/>
          <c:w val="0.24231399342127688"/>
          <c:h val="0.33912365121026544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7646692468526"/>
          <c:y val="3.5714285714285712E-2"/>
          <c:w val="0.86000658392277241"/>
          <c:h val="0.8613450402033079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'Gorman Station'!$I$2</c:f>
              <c:strCache>
                <c:ptCount val="1"/>
                <c:pt idx="0">
                  <c:v>Thalweg Elevation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'Gorman Station'!$I$4:$I$7</c:f>
              <c:numCache>
                <c:formatCode>General</c:formatCode>
                <c:ptCount val="4"/>
                <c:pt idx="0">
                  <c:v>0</c:v>
                </c:pt>
                <c:pt idx="1">
                  <c:v>3.3275999999999999</c:v>
                </c:pt>
                <c:pt idx="2">
                  <c:v>11.5366</c:v>
                </c:pt>
                <c:pt idx="3">
                  <c:v>20.2730999999999</c:v>
                </c:pt>
              </c:numCache>
            </c:numRef>
          </c:xVal>
          <c:yVal>
            <c:numRef>
              <c:f>'Gorman Station'!$F$4:$F$7</c:f>
              <c:numCache>
                <c:formatCode>General</c:formatCode>
                <c:ptCount val="4"/>
                <c:pt idx="0">
                  <c:v>2577.0129999999899</c:v>
                </c:pt>
                <c:pt idx="1">
                  <c:v>2579.085</c:v>
                </c:pt>
                <c:pt idx="2">
                  <c:v>2583.9099999999899</c:v>
                </c:pt>
                <c:pt idx="3">
                  <c:v>2589.377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'Gorman Station'!$F$10</c:f>
              <c:strCache>
                <c:ptCount val="1"/>
                <c:pt idx="0">
                  <c:v>Measured WSE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'Gorman Station'!$I$11:$I$12</c:f>
              <c:numCache>
                <c:formatCode>General</c:formatCode>
                <c:ptCount val="2"/>
                <c:pt idx="0">
                  <c:v>0</c:v>
                </c:pt>
                <c:pt idx="1">
                  <c:v>3.3275999999999999</c:v>
                </c:pt>
              </c:numCache>
            </c:numRef>
          </c:xVal>
          <c:yVal>
            <c:numRef>
              <c:f>'Gorman Station'!$F$11:$F$12</c:f>
              <c:numCache>
                <c:formatCode>General</c:formatCode>
                <c:ptCount val="2"/>
                <c:pt idx="0">
                  <c:v>2579.085</c:v>
                </c:pt>
                <c:pt idx="1">
                  <c:v>2579.085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'Gorman Station'!$F$14</c:f>
              <c:strCache>
                <c:ptCount val="1"/>
                <c:pt idx="0">
                  <c:v>NMWSE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'Gorman Station'!$I$15:$I$16</c:f>
              <c:numCache>
                <c:formatCode>General</c:formatCode>
                <c:ptCount val="2"/>
                <c:pt idx="0">
                  <c:v>0</c:v>
                </c:pt>
                <c:pt idx="1">
                  <c:v>6.4</c:v>
                </c:pt>
              </c:numCache>
            </c:numRef>
          </c:xVal>
          <c:yVal>
            <c:numRef>
              <c:f>'Gorman Station'!$F$15:$F$16</c:f>
              <c:numCache>
                <c:formatCode>0.000</c:formatCode>
                <c:ptCount val="2"/>
                <c:pt idx="0">
                  <c:v>2580.8249999999998</c:v>
                </c:pt>
                <c:pt idx="1">
                  <c:v>2580.8249999999998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477792"/>
        <c:axId val="367472304"/>
      </c:scatterChart>
      <c:valAx>
        <c:axId val="367477792"/>
        <c:scaling>
          <c:orientation val="minMax"/>
          <c:max val="2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Station</a:t>
                </a:r>
                <a:r>
                  <a:rPr lang="en-US" sz="1050" baseline="0"/>
                  <a:t> (feet)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46173797766804575"/>
              <c:y val="0.946514185726784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472304"/>
        <c:crosses val="autoZero"/>
        <c:crossBetween val="midCat"/>
      </c:valAx>
      <c:valAx>
        <c:axId val="367472304"/>
        <c:scaling>
          <c:orientation val="minMax"/>
          <c:max val="2590"/>
          <c:min val="257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Elevation (feet)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477792"/>
        <c:crosses val="autoZero"/>
        <c:crossBetween val="midCat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9780363895191067"/>
          <c:y val="0.77885097696121319"/>
          <c:w val="0.26743057965211975"/>
          <c:h val="0.1102876723742865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5</xdr:row>
      <xdr:rowOff>85725</xdr:rowOff>
    </xdr:from>
    <xdr:to>
      <xdr:col>25</xdr:col>
      <xdr:colOff>9525</xdr:colOff>
      <xdr:row>13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457200</xdr:colOff>
      <xdr:row>8</xdr:row>
      <xdr:rowOff>85725</xdr:rowOff>
    </xdr:from>
    <xdr:to>
      <xdr:col>21</xdr:col>
      <xdr:colOff>600075</xdr:colOff>
      <xdr:row>16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361950</xdr:colOff>
      <xdr:row>3</xdr:row>
      <xdr:rowOff>85725</xdr:rowOff>
    </xdr:from>
    <xdr:to>
      <xdr:col>24</xdr:col>
      <xdr:colOff>495300</xdr:colOff>
      <xdr:row>28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Q40"/>
  <sheetViews>
    <sheetView workbookViewId="0">
      <selection activeCell="E6" sqref="E6"/>
    </sheetView>
  </sheetViews>
  <sheetFormatPr defaultRowHeight="14.5" x14ac:dyDescent="0.35"/>
  <cols>
    <col min="3" max="3" width="12.54296875" customWidth="1"/>
    <col min="4" max="4" width="13.81640625" bestFit="1" customWidth="1"/>
    <col min="5" max="5" width="12" bestFit="1" customWidth="1"/>
    <col min="6" max="6" width="13.54296875" bestFit="1" customWidth="1"/>
    <col min="8" max="8" width="10.1796875" bestFit="1" customWidth="1"/>
    <col min="13" max="13" width="12.7265625" bestFit="1" customWidth="1"/>
  </cols>
  <sheetData>
    <row r="2" spans="1:15" x14ac:dyDescent="0.35">
      <c r="I2" t="s">
        <v>0</v>
      </c>
    </row>
    <row r="3" spans="1:15" x14ac:dyDescent="0.35">
      <c r="A3" t="s">
        <v>1</v>
      </c>
      <c r="B3" t="s">
        <v>2</v>
      </c>
      <c r="C3" t="s">
        <v>3</v>
      </c>
      <c r="D3" t="s">
        <v>46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15" x14ac:dyDescent="0.35">
      <c r="A4">
        <v>16</v>
      </c>
      <c r="B4">
        <v>17</v>
      </c>
      <c r="C4" t="s">
        <v>9</v>
      </c>
      <c r="D4">
        <v>2062481.466</v>
      </c>
      <c r="E4">
        <v>6319994.3849999905</v>
      </c>
      <c r="F4">
        <v>2577.2359999999899</v>
      </c>
      <c r="G4">
        <v>17</v>
      </c>
      <c r="H4" t="s">
        <v>10</v>
      </c>
      <c r="I4">
        <v>0</v>
      </c>
      <c r="K4" t="s">
        <v>11</v>
      </c>
      <c r="L4">
        <f>L6/L5</f>
        <v>2.2791586745844919E-3</v>
      </c>
      <c r="M4" t="s">
        <v>12</v>
      </c>
      <c r="N4" t="s">
        <v>13</v>
      </c>
    </row>
    <row r="5" spans="1:15" x14ac:dyDescent="0.35">
      <c r="A5">
        <v>15</v>
      </c>
      <c r="B5">
        <v>16</v>
      </c>
      <c r="C5" t="s">
        <v>14</v>
      </c>
      <c r="D5">
        <v>2062949.916</v>
      </c>
      <c r="E5">
        <v>6319242.0120000001</v>
      </c>
      <c r="F5">
        <v>2577.6790000000001</v>
      </c>
      <c r="G5">
        <v>16</v>
      </c>
      <c r="H5" t="s">
        <v>10</v>
      </c>
      <c r="I5">
        <v>960.5027</v>
      </c>
      <c r="K5" t="s">
        <v>15</v>
      </c>
      <c r="L5">
        <f>N7</f>
        <v>1563.734916639823</v>
      </c>
      <c r="N5">
        <v>2579.5</v>
      </c>
      <c r="O5">
        <f>(N5-F9)/L9</f>
        <v>11.674450081376957</v>
      </c>
    </row>
    <row r="6" spans="1:15" x14ac:dyDescent="0.35">
      <c r="A6">
        <v>14</v>
      </c>
      <c r="B6">
        <v>15</v>
      </c>
      <c r="C6" t="s">
        <v>16</v>
      </c>
      <c r="D6">
        <v>2063073.1089999899</v>
      </c>
      <c r="E6">
        <v>6319217.5889999904</v>
      </c>
      <c r="F6">
        <v>2577.7689999999898</v>
      </c>
      <c r="G6">
        <v>15</v>
      </c>
      <c r="H6" t="s">
        <v>10</v>
      </c>
      <c r="I6">
        <v>1089.1925000000001</v>
      </c>
      <c r="K6" t="s">
        <v>17</v>
      </c>
      <c r="L6">
        <f>N6-F4</f>
        <v>3.56400000001031</v>
      </c>
      <c r="N6">
        <v>2580.8000000000002</v>
      </c>
      <c r="O6">
        <f>(N6-F9)/L9</f>
        <v>38.536016639822911</v>
      </c>
    </row>
    <row r="7" spans="1:15" x14ac:dyDescent="0.35">
      <c r="A7">
        <v>13</v>
      </c>
      <c r="B7">
        <v>14</v>
      </c>
      <c r="C7" t="s">
        <v>18</v>
      </c>
      <c r="D7">
        <v>2063181.9140000001</v>
      </c>
      <c r="E7">
        <v>6319170.9019999905</v>
      </c>
      <c r="F7">
        <v>2578.2220000000002</v>
      </c>
      <c r="G7">
        <v>14</v>
      </c>
      <c r="H7" t="s">
        <v>10</v>
      </c>
      <c r="I7">
        <v>1208.1110000000001</v>
      </c>
      <c r="N7">
        <f>O6+I9</f>
        <v>1563.734916639823</v>
      </c>
    </row>
    <row r="8" spans="1:15" x14ac:dyDescent="0.35">
      <c r="A8">
        <v>12</v>
      </c>
      <c r="B8">
        <v>13</v>
      </c>
      <c r="C8" t="s">
        <v>19</v>
      </c>
      <c r="D8">
        <v>2063359.669</v>
      </c>
      <c r="E8">
        <v>6319079.9060000004</v>
      </c>
      <c r="F8">
        <v>2578.6599999999899</v>
      </c>
      <c r="G8">
        <v>13</v>
      </c>
      <c r="H8" t="s">
        <v>10</v>
      </c>
      <c r="I8">
        <v>1408.1656</v>
      </c>
      <c r="N8">
        <f>I9+O5</f>
        <v>1536.8733500813771</v>
      </c>
    </row>
    <row r="9" spans="1:15" x14ac:dyDescent="0.35">
      <c r="A9">
        <v>11</v>
      </c>
      <c r="B9" s="5">
        <v>12</v>
      </c>
      <c r="C9" s="5" t="s">
        <v>20</v>
      </c>
      <c r="D9" s="5">
        <v>2063441.9369999899</v>
      </c>
      <c r="E9" s="5">
        <v>6318997.7769999905</v>
      </c>
      <c r="F9" s="6">
        <v>2578.9349999999899</v>
      </c>
      <c r="G9" s="5">
        <v>12</v>
      </c>
      <c r="H9" s="5" t="s">
        <v>10</v>
      </c>
      <c r="I9" s="6">
        <v>1525.1989000000001</v>
      </c>
      <c r="J9" s="6"/>
      <c r="K9" t="s">
        <v>11</v>
      </c>
      <c r="L9">
        <f>L11/L10</f>
        <v>4.8396283856774129E-2</v>
      </c>
      <c r="M9" t="s">
        <v>21</v>
      </c>
      <c r="N9">
        <f>N7-N8</f>
        <v>26.861566558445929</v>
      </c>
    </row>
    <row r="10" spans="1:15" x14ac:dyDescent="0.35">
      <c r="A10">
        <v>10</v>
      </c>
      <c r="B10" s="5">
        <v>11</v>
      </c>
      <c r="C10" s="5" t="s">
        <v>22</v>
      </c>
      <c r="D10" s="5">
        <v>2063491.108</v>
      </c>
      <c r="E10" s="5">
        <v>6318989.7759999903</v>
      </c>
      <c r="F10" s="6">
        <v>2581.3989999999899</v>
      </c>
      <c r="G10" s="5">
        <v>11</v>
      </c>
      <c r="H10" s="5" t="s">
        <v>10</v>
      </c>
      <c r="I10" s="6">
        <v>1576.1119000000001</v>
      </c>
      <c r="J10" s="6"/>
      <c r="K10" t="s">
        <v>15</v>
      </c>
      <c r="L10">
        <f>I10-I9</f>
        <v>50.913000000000011</v>
      </c>
      <c r="M10" s="10"/>
    </row>
    <row r="11" spans="1:15" x14ac:dyDescent="0.35">
      <c r="K11" t="s">
        <v>17</v>
      </c>
      <c r="L11">
        <f>F10-F9</f>
        <v>2.4639999999999418</v>
      </c>
    </row>
    <row r="12" spans="1:15" x14ac:dyDescent="0.35">
      <c r="C12" t="s">
        <v>23</v>
      </c>
      <c r="D12" t="s">
        <v>24</v>
      </c>
      <c r="F12">
        <v>2580.3240000000001</v>
      </c>
      <c r="I12">
        <v>1550</v>
      </c>
    </row>
    <row r="13" spans="1:15" x14ac:dyDescent="0.35">
      <c r="C13" t="s">
        <v>25</v>
      </c>
      <c r="D13">
        <v>2063441.8970000001</v>
      </c>
      <c r="E13">
        <v>6318997.6189999999</v>
      </c>
      <c r="F13">
        <v>2580.3240000000001</v>
      </c>
      <c r="I13" s="10">
        <v>1525.1989000000001</v>
      </c>
      <c r="J13" s="10"/>
    </row>
    <row r="14" spans="1:15" x14ac:dyDescent="0.35">
      <c r="C14" t="s">
        <v>26</v>
      </c>
      <c r="D14">
        <v>2063359.8160000001</v>
      </c>
      <c r="E14">
        <v>6319079.7149999999</v>
      </c>
      <c r="F14">
        <v>2580.366</v>
      </c>
      <c r="I14">
        <v>1408.1656</v>
      </c>
    </row>
    <row r="15" spans="1:15" x14ac:dyDescent="0.35">
      <c r="C15" t="s">
        <v>27</v>
      </c>
      <c r="D15">
        <v>2063181.878</v>
      </c>
      <c r="E15">
        <v>6319170.7640000004</v>
      </c>
      <c r="F15">
        <v>2580.2550000000001</v>
      </c>
      <c r="I15">
        <v>1208.1110000000001</v>
      </c>
    </row>
    <row r="16" spans="1:15" x14ac:dyDescent="0.35">
      <c r="C16" t="s">
        <v>28</v>
      </c>
      <c r="D16">
        <v>2063072.811</v>
      </c>
      <c r="E16">
        <v>6319217.2379999999</v>
      </c>
      <c r="F16">
        <v>2580.2570000000001</v>
      </c>
      <c r="I16">
        <v>1089.1925000000001</v>
      </c>
    </row>
    <row r="17" spans="3:10" x14ac:dyDescent="0.35">
      <c r="C17" t="s">
        <v>29</v>
      </c>
      <c r="D17">
        <v>2062950.3640000001</v>
      </c>
      <c r="E17">
        <v>6319241.7149999999</v>
      </c>
      <c r="F17">
        <v>2580.3130000000001</v>
      </c>
      <c r="I17">
        <v>960.5027</v>
      </c>
    </row>
    <row r="18" spans="3:10" x14ac:dyDescent="0.35">
      <c r="C18" t="s">
        <v>30</v>
      </c>
      <c r="D18">
        <v>2062486.7490000001</v>
      </c>
      <c r="E18">
        <v>6320019.6349999998</v>
      </c>
      <c r="F18">
        <v>2580.259</v>
      </c>
      <c r="I18" s="9">
        <v>0</v>
      </c>
      <c r="J18" s="9"/>
    </row>
    <row r="20" spans="3:10" x14ac:dyDescent="0.35">
      <c r="F20" t="s">
        <v>31</v>
      </c>
    </row>
    <row r="21" spans="3:10" x14ac:dyDescent="0.35">
      <c r="F21" s="8">
        <v>2580.8249999999998</v>
      </c>
      <c r="I21">
        <v>0</v>
      </c>
    </row>
    <row r="22" spans="3:10" x14ac:dyDescent="0.35">
      <c r="F22" s="8">
        <v>2580.8249999999998</v>
      </c>
      <c r="I22">
        <v>1565</v>
      </c>
    </row>
    <row r="34" spans="12:17" x14ac:dyDescent="0.35">
      <c r="M34" s="9"/>
      <c r="N34" s="9"/>
      <c r="O34" s="9"/>
      <c r="P34" s="9"/>
      <c r="Q34" s="9"/>
    </row>
    <row r="35" spans="12:17" x14ac:dyDescent="0.35">
      <c r="M35" s="9"/>
      <c r="N35" s="9"/>
      <c r="O35" s="9"/>
      <c r="P35" s="9"/>
      <c r="Q35" s="9"/>
    </row>
    <row r="36" spans="12:17" x14ac:dyDescent="0.35">
      <c r="M36" s="9"/>
      <c r="N36" s="9"/>
      <c r="O36" s="9"/>
      <c r="P36" s="9"/>
      <c r="Q36" s="9"/>
    </row>
    <row r="37" spans="12:17" x14ac:dyDescent="0.35">
      <c r="M37" s="9"/>
      <c r="N37" s="9"/>
      <c r="O37" s="9"/>
      <c r="P37" s="9"/>
      <c r="Q37" s="9"/>
    </row>
    <row r="38" spans="12:17" x14ac:dyDescent="0.35">
      <c r="M38" s="9"/>
      <c r="N38" s="9"/>
      <c r="O38" s="9"/>
      <c r="P38" s="9"/>
      <c r="Q38" s="9"/>
    </row>
    <row r="39" spans="12:17" x14ac:dyDescent="0.35">
      <c r="M39" s="9"/>
      <c r="N39" s="9"/>
      <c r="O39" s="9"/>
      <c r="P39" s="9"/>
      <c r="Q39" s="9"/>
    </row>
    <row r="40" spans="12:17" x14ac:dyDescent="0.35">
      <c r="L40" s="9"/>
      <c r="M40" s="9"/>
      <c r="N40" s="9"/>
      <c r="O40" s="9"/>
      <c r="P40" s="9"/>
      <c r="Q40" s="9"/>
    </row>
  </sheetData>
  <sortState ref="A1:I17">
    <sortCondition ref="H1:H17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V28"/>
  <sheetViews>
    <sheetView workbookViewId="0">
      <selection activeCell="D3" sqref="D3"/>
    </sheetView>
  </sheetViews>
  <sheetFormatPr defaultRowHeight="14.5" x14ac:dyDescent="0.35"/>
  <cols>
    <col min="1" max="1" width="15.26953125" customWidth="1"/>
    <col min="3" max="3" width="9.54296875" bestFit="1" customWidth="1"/>
    <col min="6" max="6" width="13.81640625" bestFit="1" customWidth="1"/>
  </cols>
  <sheetData>
    <row r="2" spans="1:15" x14ac:dyDescent="0.35">
      <c r="I2" t="s">
        <v>0</v>
      </c>
      <c r="N2" t="s">
        <v>32</v>
      </c>
    </row>
    <row r="3" spans="1:15" x14ac:dyDescent="0.35">
      <c r="A3" t="s">
        <v>1</v>
      </c>
      <c r="B3" t="s">
        <v>2</v>
      </c>
      <c r="C3" t="s">
        <v>3</v>
      </c>
      <c r="D3" t="s">
        <v>46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N3">
        <v>2580.8000000000002</v>
      </c>
      <c r="O3">
        <f>(N3-F4)/L4</f>
        <v>52.497901320295007</v>
      </c>
    </row>
    <row r="4" spans="1:15" x14ac:dyDescent="0.35">
      <c r="A4" s="5">
        <v>32</v>
      </c>
      <c r="B4" s="5">
        <v>33</v>
      </c>
      <c r="C4" s="5" t="s">
        <v>33</v>
      </c>
      <c r="D4" s="5">
        <v>2065746.5319999901</v>
      </c>
      <c r="E4" s="5">
        <v>6324177.6529999897</v>
      </c>
      <c r="F4" s="6">
        <v>2577.0630000000001</v>
      </c>
      <c r="G4" s="5">
        <v>33</v>
      </c>
      <c r="H4" s="5" t="s">
        <v>34</v>
      </c>
      <c r="I4" s="5">
        <v>0</v>
      </c>
      <c r="J4" s="5"/>
      <c r="K4" t="s">
        <v>11</v>
      </c>
      <c r="L4">
        <f>L6/I5</f>
        <v>7.1183797942707558E-2</v>
      </c>
      <c r="N4">
        <v>2579.5</v>
      </c>
      <c r="O4">
        <f>(N4-F4)/L4</f>
        <v>34.235318575742802</v>
      </c>
    </row>
    <row r="5" spans="1:15" x14ac:dyDescent="0.35">
      <c r="A5" s="5">
        <v>31</v>
      </c>
      <c r="B5" s="5">
        <v>32</v>
      </c>
      <c r="C5" s="5" t="s">
        <v>35</v>
      </c>
      <c r="D5" s="5">
        <v>2065762.335</v>
      </c>
      <c r="E5" s="5">
        <v>6324106.2199999904</v>
      </c>
      <c r="F5" s="6">
        <v>2582.4409999999898</v>
      </c>
      <c r="G5" s="5">
        <v>32</v>
      </c>
      <c r="H5" s="5" t="s">
        <v>34</v>
      </c>
      <c r="I5" s="6">
        <v>75.550899999999899</v>
      </c>
      <c r="J5" s="6"/>
      <c r="K5" t="s">
        <v>15</v>
      </c>
      <c r="L5">
        <f>I5</f>
        <v>75.550899999999899</v>
      </c>
    </row>
    <row r="6" spans="1:15" x14ac:dyDescent="0.35">
      <c r="K6" t="s">
        <v>17</v>
      </c>
      <c r="L6">
        <f>F5-F4</f>
        <v>5.3779999999896972</v>
      </c>
    </row>
    <row r="7" spans="1:15" x14ac:dyDescent="0.35">
      <c r="C7" t="s">
        <v>36</v>
      </c>
      <c r="D7">
        <v>2065820.2450000001</v>
      </c>
      <c r="E7">
        <v>6324256.0269999998</v>
      </c>
      <c r="F7">
        <v>2579.3449999999998</v>
      </c>
    </row>
    <row r="8" spans="1:15" x14ac:dyDescent="0.35">
      <c r="C8" t="s">
        <v>37</v>
      </c>
      <c r="D8">
        <v>2065746.149</v>
      </c>
      <c r="E8">
        <v>6324177.8260000004</v>
      </c>
      <c r="F8">
        <v>2579.7040000000002</v>
      </c>
    </row>
    <row r="9" spans="1:15" x14ac:dyDescent="0.35">
      <c r="F9">
        <f>AVERAGE(F7:F8)</f>
        <v>2579.5245</v>
      </c>
    </row>
    <row r="11" spans="1:15" x14ac:dyDescent="0.35">
      <c r="F11" t="s">
        <v>24</v>
      </c>
    </row>
    <row r="12" spans="1:15" x14ac:dyDescent="0.35">
      <c r="D12" s="4"/>
      <c r="F12">
        <f>AVERAGE(F7:F8)</f>
        <v>2579.5245</v>
      </c>
      <c r="I12">
        <v>0</v>
      </c>
    </row>
    <row r="13" spans="1:15" x14ac:dyDescent="0.35">
      <c r="C13" s="2"/>
      <c r="D13" s="3"/>
      <c r="F13">
        <f>F12</f>
        <v>2579.5245</v>
      </c>
      <c r="I13">
        <v>35</v>
      </c>
    </row>
    <row r="14" spans="1:15" x14ac:dyDescent="0.35">
      <c r="C14" s="2"/>
      <c r="D14" s="3"/>
    </row>
    <row r="16" spans="1:15" x14ac:dyDescent="0.35">
      <c r="F16" t="s">
        <v>31</v>
      </c>
    </row>
    <row r="17" spans="6:22" x14ac:dyDescent="0.35">
      <c r="F17" s="8">
        <v>2580.8249999999998</v>
      </c>
      <c r="I17">
        <v>0</v>
      </c>
    </row>
    <row r="18" spans="6:22" x14ac:dyDescent="0.35">
      <c r="F18" s="8">
        <v>2580.8249999999998</v>
      </c>
      <c r="I18">
        <v>52.49</v>
      </c>
    </row>
    <row r="19" spans="6:22" x14ac:dyDescent="0.35">
      <c r="F19" s="1"/>
      <c r="N19" s="12"/>
      <c r="O19" s="12"/>
      <c r="P19" s="12"/>
      <c r="Q19" s="12"/>
      <c r="R19" s="12"/>
      <c r="S19" s="12"/>
      <c r="T19" s="12"/>
      <c r="U19" s="12"/>
      <c r="V19" s="12"/>
    </row>
    <row r="20" spans="6:22" x14ac:dyDescent="0.35">
      <c r="N20" s="12"/>
      <c r="O20" s="12"/>
      <c r="P20" s="12"/>
      <c r="Q20" s="12"/>
      <c r="R20" s="12"/>
      <c r="S20" s="12"/>
      <c r="T20" s="12"/>
      <c r="U20" s="12"/>
      <c r="V20" s="12"/>
    </row>
    <row r="21" spans="6:22" x14ac:dyDescent="0.35">
      <c r="N21" s="12"/>
      <c r="O21" s="12"/>
      <c r="P21" s="12"/>
      <c r="Q21" s="12"/>
      <c r="R21" s="12"/>
      <c r="S21" s="12"/>
      <c r="T21" s="12"/>
      <c r="U21" s="12"/>
      <c r="V21" s="12"/>
    </row>
    <row r="22" spans="6:22" x14ac:dyDescent="0.35">
      <c r="N22" s="12"/>
      <c r="O22" s="12"/>
      <c r="P22" s="12"/>
      <c r="Q22" s="12"/>
      <c r="R22" s="12"/>
      <c r="S22" s="12"/>
      <c r="T22" s="12"/>
      <c r="U22" s="12"/>
      <c r="V22" s="12"/>
    </row>
    <row r="23" spans="6:22" x14ac:dyDescent="0.35">
      <c r="N23" s="12"/>
      <c r="O23" s="12"/>
      <c r="P23" s="12"/>
      <c r="Q23" s="12"/>
      <c r="R23" s="12"/>
      <c r="S23" s="12"/>
      <c r="T23" s="12"/>
      <c r="U23" s="12"/>
      <c r="V23" s="12"/>
    </row>
    <row r="24" spans="6:22" x14ac:dyDescent="0.35">
      <c r="N24" s="12"/>
      <c r="O24" s="12"/>
      <c r="P24" s="12"/>
      <c r="Q24" s="12"/>
      <c r="R24" s="12"/>
      <c r="S24" s="12"/>
      <c r="T24" s="12"/>
      <c r="U24" s="12"/>
      <c r="V24" s="12"/>
    </row>
    <row r="25" spans="6:22" x14ac:dyDescent="0.35">
      <c r="N25" s="11"/>
      <c r="O25" s="11"/>
      <c r="P25" s="11"/>
      <c r="Q25" s="11"/>
      <c r="R25" s="11"/>
      <c r="S25" s="11"/>
      <c r="T25" s="11"/>
      <c r="U25" s="11"/>
      <c r="V25" s="11"/>
    </row>
    <row r="26" spans="6:22" x14ac:dyDescent="0.35">
      <c r="N26" s="11"/>
      <c r="O26" s="11"/>
      <c r="P26" s="11"/>
      <c r="Q26" s="11"/>
      <c r="R26" s="11"/>
      <c r="S26" s="11"/>
      <c r="T26" s="11"/>
      <c r="U26" s="11"/>
      <c r="V26" s="11"/>
    </row>
    <row r="28" spans="6:22" ht="15" customHeight="1" x14ac:dyDescent="0.35"/>
  </sheetData>
  <sortState ref="A1:I16">
    <sortCondition ref="I1:I16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V23"/>
  <sheetViews>
    <sheetView tabSelected="1" workbookViewId="0">
      <selection activeCell="G13" sqref="G13"/>
    </sheetView>
  </sheetViews>
  <sheetFormatPr defaultRowHeight="14.5" x14ac:dyDescent="0.35"/>
  <cols>
    <col min="1" max="1" width="16.453125" customWidth="1"/>
    <col min="2" max="2" width="13.1796875" customWidth="1"/>
    <col min="3" max="3" width="16.26953125" customWidth="1"/>
    <col min="6" max="6" width="12.7265625" customWidth="1"/>
    <col min="8" max="8" width="13.7265625" bestFit="1" customWidth="1"/>
    <col min="11" max="11" width="15.7265625" bestFit="1" customWidth="1"/>
  </cols>
  <sheetData>
    <row r="2" spans="1:22" x14ac:dyDescent="0.35">
      <c r="I2" t="s">
        <v>0</v>
      </c>
      <c r="N2" t="s">
        <v>32</v>
      </c>
    </row>
    <row r="3" spans="1:22" x14ac:dyDescent="0.35">
      <c r="A3" t="s">
        <v>1</v>
      </c>
      <c r="B3" t="s">
        <v>2</v>
      </c>
      <c r="C3" t="s">
        <v>3</v>
      </c>
      <c r="D3" t="s">
        <v>46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N3">
        <v>2580.8000000000002</v>
      </c>
    </row>
    <row r="4" spans="1:22" x14ac:dyDescent="0.35">
      <c r="A4" s="5">
        <v>35</v>
      </c>
      <c r="B4" s="5">
        <v>36</v>
      </c>
      <c r="C4" s="5" t="s">
        <v>38</v>
      </c>
      <c r="D4" s="5">
        <v>2073142.182</v>
      </c>
      <c r="E4" s="5">
        <v>6324639.6349999905</v>
      </c>
      <c r="F4" s="6">
        <v>2577.0129999999899</v>
      </c>
      <c r="G4" s="5">
        <v>36</v>
      </c>
      <c r="H4" s="5" t="s">
        <v>39</v>
      </c>
      <c r="I4" s="5">
        <v>0</v>
      </c>
      <c r="J4" s="5"/>
      <c r="K4" t="s">
        <v>11</v>
      </c>
      <c r="L4">
        <f>L5/I7</f>
        <v>0.60987219517538505</v>
      </c>
      <c r="N4">
        <f>(N3-F5)/L4</f>
        <v>2.8120645826572752</v>
      </c>
    </row>
    <row r="5" spans="1:22" x14ac:dyDescent="0.35">
      <c r="A5" s="5">
        <v>34</v>
      </c>
      <c r="B5" s="5">
        <v>35</v>
      </c>
      <c r="C5" s="7" t="s">
        <v>40</v>
      </c>
      <c r="D5" s="5">
        <v>2073144.2649999899</v>
      </c>
      <c r="E5" s="5">
        <v>6324637.0460000001</v>
      </c>
      <c r="F5" s="5">
        <v>2579.085</v>
      </c>
      <c r="G5" s="5">
        <v>35</v>
      </c>
      <c r="H5" s="5" t="s">
        <v>39</v>
      </c>
      <c r="I5" s="5">
        <v>3.3275999999999999</v>
      </c>
      <c r="J5" s="5"/>
      <c r="K5" t="s">
        <v>17</v>
      </c>
      <c r="L5">
        <f>F7-F4</f>
        <v>12.364000000010037</v>
      </c>
    </row>
    <row r="6" spans="1:22" x14ac:dyDescent="0.35">
      <c r="A6" s="5">
        <v>33</v>
      </c>
      <c r="B6" s="5">
        <v>34</v>
      </c>
      <c r="C6" s="5" t="s">
        <v>41</v>
      </c>
      <c r="D6" s="5">
        <v>2073147.702</v>
      </c>
      <c r="E6" s="5">
        <v>6324629.6040000003</v>
      </c>
      <c r="F6" s="5">
        <v>2583.9099999999899</v>
      </c>
      <c r="G6" s="5">
        <v>34</v>
      </c>
      <c r="H6" s="5" t="s">
        <v>39</v>
      </c>
      <c r="I6" s="5">
        <v>11.5366</v>
      </c>
      <c r="J6" s="5"/>
    </row>
    <row r="7" spans="1:22" x14ac:dyDescent="0.35">
      <c r="A7" s="5">
        <v>36</v>
      </c>
      <c r="B7" s="5">
        <v>37</v>
      </c>
      <c r="C7" s="5" t="s">
        <v>42</v>
      </c>
      <c r="D7" s="5">
        <v>2073154.665</v>
      </c>
      <c r="E7" s="5">
        <v>6324624.3480000002</v>
      </c>
      <c r="F7" s="6">
        <v>2589.377</v>
      </c>
      <c r="G7" s="5">
        <v>37</v>
      </c>
      <c r="H7" s="5" t="s">
        <v>39</v>
      </c>
      <c r="I7" s="6">
        <v>20.2730999999999</v>
      </c>
      <c r="J7" s="6"/>
      <c r="K7" t="s">
        <v>15</v>
      </c>
      <c r="L7">
        <f>I7</f>
        <v>20.2730999999999</v>
      </c>
    </row>
    <row r="10" spans="1:22" x14ac:dyDescent="0.35">
      <c r="F10" t="s">
        <v>24</v>
      </c>
    </row>
    <row r="11" spans="1:22" x14ac:dyDescent="0.35">
      <c r="E11" s="7" t="s">
        <v>40</v>
      </c>
      <c r="F11" s="10">
        <v>2579.085</v>
      </c>
      <c r="I11">
        <v>0</v>
      </c>
    </row>
    <row r="12" spans="1:22" x14ac:dyDescent="0.35">
      <c r="E12" s="7" t="s">
        <v>40</v>
      </c>
      <c r="F12" s="10">
        <v>2579.085</v>
      </c>
      <c r="I12">
        <v>3.3275999999999999</v>
      </c>
    </row>
    <row r="14" spans="1:22" x14ac:dyDescent="0.35">
      <c r="C14" s="4"/>
      <c r="F14" t="s">
        <v>31</v>
      </c>
    </row>
    <row r="15" spans="1:22" x14ac:dyDescent="0.35">
      <c r="B15" s="2"/>
      <c r="C15" s="3"/>
      <c r="F15" s="8">
        <v>2580.8249999999998</v>
      </c>
      <c r="I15">
        <v>0</v>
      </c>
      <c r="N15" s="12"/>
      <c r="O15" s="12"/>
      <c r="P15" s="12"/>
      <c r="Q15" s="12"/>
      <c r="R15" s="12"/>
      <c r="S15" s="12"/>
      <c r="T15" s="12"/>
      <c r="U15" s="12"/>
      <c r="V15" s="12"/>
    </row>
    <row r="16" spans="1:22" x14ac:dyDescent="0.35">
      <c r="B16" s="2"/>
      <c r="C16" s="3"/>
      <c r="F16" s="8">
        <v>2580.8249999999998</v>
      </c>
      <c r="I16">
        <v>6.4</v>
      </c>
      <c r="N16" s="12"/>
      <c r="O16" s="12"/>
      <c r="P16" s="12"/>
      <c r="Q16" s="12"/>
      <c r="R16" s="12"/>
      <c r="S16" s="12"/>
      <c r="T16" s="12"/>
      <c r="U16" s="12"/>
      <c r="V16" s="12"/>
    </row>
    <row r="17" spans="3:22" x14ac:dyDescent="0.35">
      <c r="N17" s="12"/>
      <c r="O17" s="12"/>
      <c r="P17" s="12"/>
      <c r="Q17" s="12"/>
      <c r="R17" s="12"/>
      <c r="S17" s="12"/>
      <c r="T17" s="12"/>
      <c r="U17" s="12"/>
      <c r="V17" s="12"/>
    </row>
    <row r="18" spans="3:22" x14ac:dyDescent="0.35">
      <c r="N18" s="12"/>
      <c r="O18" s="12"/>
      <c r="P18" s="12"/>
      <c r="Q18" s="12"/>
      <c r="R18" s="12"/>
      <c r="S18" s="12"/>
      <c r="T18" s="12"/>
      <c r="U18" s="12"/>
      <c r="V18" s="12"/>
    </row>
    <row r="19" spans="3:22" x14ac:dyDescent="0.35">
      <c r="N19" s="12"/>
      <c r="O19" s="12"/>
      <c r="P19" s="12"/>
      <c r="Q19" s="12"/>
      <c r="R19" s="12"/>
      <c r="S19" s="12"/>
      <c r="T19" s="12"/>
      <c r="U19" s="12"/>
      <c r="V19" s="12"/>
    </row>
    <row r="20" spans="3:22" x14ac:dyDescent="0.35">
      <c r="C20" t="s">
        <v>43</v>
      </c>
      <c r="D20">
        <v>2073229.9779999999</v>
      </c>
      <c r="E20">
        <v>6324596.1469999999</v>
      </c>
      <c r="F20">
        <v>2594.0459999999998</v>
      </c>
      <c r="N20" s="12"/>
      <c r="O20" s="12"/>
      <c r="P20" s="12"/>
      <c r="Q20" s="12"/>
      <c r="R20" s="12"/>
      <c r="S20" s="12"/>
      <c r="T20" s="12"/>
      <c r="U20" s="12"/>
      <c r="V20" s="12"/>
    </row>
    <row r="21" spans="3:22" x14ac:dyDescent="0.35">
      <c r="C21" t="s">
        <v>44</v>
      </c>
      <c r="D21">
        <v>2073212.5889999999</v>
      </c>
      <c r="E21">
        <v>6324608.8710000003</v>
      </c>
      <c r="F21">
        <v>2593.6289999999999</v>
      </c>
      <c r="N21" s="12"/>
      <c r="O21" s="12"/>
      <c r="P21" s="12"/>
      <c r="Q21" s="12"/>
      <c r="R21" s="12"/>
      <c r="S21" s="12"/>
      <c r="T21" s="12"/>
      <c r="U21" s="12"/>
      <c r="V21" s="12"/>
    </row>
    <row r="22" spans="3:22" x14ac:dyDescent="0.35">
      <c r="C22" t="s">
        <v>45</v>
      </c>
      <c r="D22">
        <v>2073195.4569999999</v>
      </c>
      <c r="E22">
        <v>6324621.1129999999</v>
      </c>
      <c r="F22">
        <v>2593.3220000000001</v>
      </c>
      <c r="N22" s="12"/>
      <c r="O22" s="12"/>
      <c r="P22" s="12"/>
      <c r="Q22" s="12"/>
      <c r="R22" s="12"/>
      <c r="S22" s="12"/>
      <c r="T22" s="12"/>
      <c r="U22" s="12"/>
      <c r="V22" s="12"/>
    </row>
    <row r="23" spans="3:22" x14ac:dyDescent="0.35">
      <c r="F23" s="1"/>
    </row>
  </sheetData>
  <sortState ref="A1:I8">
    <sortCondition ref="I1:I8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749276DB000A4FB98386C89626ADEA" ma:contentTypeVersion="0" ma:contentTypeDescription="Create a new document." ma:contentTypeScope="" ma:versionID="a822e21ae90e26a26ff77f184c27793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5DFF15-C361-44A2-B77D-66E528F891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FE1F78-0099-4762-89B0-E3A534D08D9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92fef58-1514-4627-85cb-17e2b2869cc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42331B-BA36-4E42-8AF2-74ABB251CF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Piru Station</vt:lpstr>
      <vt:lpstr>Carlos Station</vt:lpstr>
      <vt:lpstr>Gorman Station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DeGabriele, Thomas</dc:creator>
  <cp:keywords/>
  <dc:description/>
  <cp:lastModifiedBy>Onanian, Benjamin</cp:lastModifiedBy>
  <dcterms:created xsi:type="dcterms:W3CDTF">2018-09-25T15:58:23Z</dcterms:created>
  <dcterms:modified xsi:type="dcterms:W3CDTF">2019-08-20T20:59:31Z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0x01010018749276DB000A4FB98386C89626ADEA</vt:lpwstr>
  </property>
</Properties>
</file>